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055" windowHeight="8070" activeTab="1"/>
  </bookViews>
  <sheets>
    <sheet name="Summary" sheetId="3" r:id="rId1"/>
    <sheet name="Data" sheetId="1" r:id="rId2"/>
  </sheets>
  <calcPr calcId="145621"/>
</workbook>
</file>

<file path=xl/calcChain.xml><?xml version="1.0" encoding="utf-8"?>
<calcChain xmlns="http://schemas.openxmlformats.org/spreadsheetml/2006/main">
  <c r="BY3" i="1" l="1"/>
  <c r="BZ3" i="1"/>
  <c r="CA3" i="1"/>
  <c r="CB3" i="1"/>
  <c r="CC3" i="1"/>
  <c r="CD3" i="1"/>
  <c r="CE3" i="1"/>
  <c r="CF3" i="1"/>
  <c r="CG3" i="1"/>
  <c r="BX3" i="1"/>
  <c r="CR4" i="1" l="1"/>
  <c r="CQ4" i="1"/>
  <c r="CP4" i="1"/>
  <c r="CO4" i="1"/>
  <c r="CN4" i="1"/>
  <c r="CM4" i="1"/>
  <c r="CL4" i="1"/>
  <c r="CK4" i="1"/>
  <c r="CJ4" i="1"/>
  <c r="CI4" i="1"/>
  <c r="CG4" i="1"/>
  <c r="CF4" i="1"/>
  <c r="CE4" i="1"/>
  <c r="CD4" i="1"/>
  <c r="CC4" i="1"/>
  <c r="CB4" i="1"/>
  <c r="CA4" i="1"/>
  <c r="BZ4" i="1"/>
  <c r="BY4" i="1"/>
  <c r="BX4" i="1"/>
  <c r="BV4" i="1"/>
  <c r="BU4" i="1"/>
  <c r="BT4" i="1"/>
  <c r="BS4" i="1"/>
  <c r="BR4" i="1"/>
  <c r="BQ4" i="1"/>
  <c r="BP4" i="1"/>
  <c r="BO4" i="1"/>
  <c r="BN4" i="1"/>
  <c r="BM4" i="1"/>
  <c r="BK4" i="1"/>
  <c r="BJ4" i="1"/>
  <c r="BI4" i="1"/>
  <c r="BH4" i="1"/>
  <c r="BG4" i="1"/>
  <c r="BF4" i="1"/>
  <c r="BE4" i="1"/>
  <c r="BD4" i="1"/>
  <c r="BC4" i="1"/>
  <c r="BB4" i="1"/>
  <c r="AZ4" i="1"/>
  <c r="AY4" i="1"/>
  <c r="AX4" i="1"/>
  <c r="AW4" i="1"/>
  <c r="AV4" i="1"/>
  <c r="AU4" i="1"/>
  <c r="AT4" i="1"/>
  <c r="AS4" i="1"/>
  <c r="AR4" i="1"/>
  <c r="AQ4" i="1"/>
  <c r="AO4" i="1"/>
  <c r="AN4" i="1"/>
  <c r="AM4" i="1"/>
  <c r="AL4" i="1"/>
  <c r="AK4" i="1"/>
  <c r="AJ4" i="1"/>
  <c r="AI4" i="1"/>
  <c r="AH4" i="1"/>
  <c r="AG4" i="1"/>
  <c r="AF4" i="1"/>
  <c r="V4" i="1"/>
  <c r="W4" i="1"/>
  <c r="X4" i="1"/>
  <c r="Y4" i="1"/>
  <c r="Z4" i="1"/>
  <c r="AA4" i="1"/>
  <c r="AB4" i="1"/>
  <c r="AC4" i="1"/>
  <c r="AD4" i="1"/>
  <c r="U4" i="1"/>
  <c r="K4" i="1"/>
  <c r="L4" i="1"/>
  <c r="M4" i="1"/>
  <c r="N4" i="1"/>
  <c r="O4" i="1"/>
  <c r="P4" i="1"/>
  <c r="Q4" i="1"/>
  <c r="R4" i="1"/>
  <c r="S4" i="1"/>
  <c r="J4" i="1"/>
  <c r="AZ18" i="1" l="1"/>
  <c r="AQ22" i="1"/>
  <c r="AQ24" i="1"/>
  <c r="AZ24" i="1"/>
  <c r="AY27" i="1"/>
  <c r="AZ40" i="1"/>
  <c r="AU43" i="1"/>
  <c r="AQ49" i="1"/>
  <c r="AY56" i="1"/>
  <c r="AZ68" i="1"/>
  <c r="AQ73" i="1"/>
  <c r="AZ74" i="1"/>
  <c r="AQ81" i="1"/>
  <c r="AU81" i="1"/>
  <c r="AY87" i="1"/>
  <c r="AZ94" i="1"/>
  <c r="AU99" i="1"/>
  <c r="AZ104" i="1"/>
  <c r="AU105" i="1"/>
  <c r="AS110" i="1"/>
  <c r="AV110" i="1"/>
  <c r="AZ114" i="1"/>
  <c r="AU115" i="1"/>
  <c r="AV120" i="1"/>
  <c r="AZ124" i="1"/>
  <c r="AU125" i="1"/>
  <c r="AU129" i="1"/>
  <c r="AY129" i="1"/>
  <c r="AY133" i="1"/>
  <c r="AU137" i="1"/>
  <c r="AZ140" i="1"/>
  <c r="AT141" i="1"/>
  <c r="AY143" i="1"/>
  <c r="AQ145" i="1"/>
  <c r="AV150" i="1"/>
  <c r="AZ150" i="1"/>
  <c r="AZ156" i="1"/>
  <c r="AT159" i="1"/>
  <c r="AU159" i="1"/>
  <c r="AQ161" i="1"/>
  <c r="AU161" i="1"/>
  <c r="AU163" i="1"/>
  <c r="AY163" i="1"/>
  <c r="AS166" i="1"/>
  <c r="AZ172" i="1"/>
  <c r="AQ177" i="1"/>
  <c r="AY179" i="1"/>
  <c r="AY181" i="1"/>
  <c r="AY191" i="1"/>
  <c r="AS196" i="1"/>
  <c r="AS198" i="1"/>
  <c r="AT199" i="1"/>
  <c r="AU199" i="1"/>
  <c r="AZ200" i="1"/>
  <c r="AQ201" i="1"/>
  <c r="AT203" i="1"/>
  <c r="AY203" i="1"/>
  <c r="AU207" i="1"/>
  <c r="AS208" i="1"/>
  <c r="AZ208" i="1"/>
  <c r="AQ209" i="1"/>
  <c r="AY211" i="1"/>
  <c r="AY215" i="1"/>
  <c r="AZ218" i="1"/>
  <c r="AR220" i="1"/>
  <c r="AS220" i="1"/>
  <c r="AT221" i="1"/>
  <c r="AY223" i="1"/>
  <c r="AY225" i="1"/>
  <c r="AT227" i="1"/>
  <c r="AU227" i="1"/>
  <c r="AZ228" i="1"/>
  <c r="AU229" i="1"/>
  <c r="AU231" i="1"/>
  <c r="AY231" i="1"/>
  <c r="AY233" i="1"/>
  <c r="AV234" i="1"/>
  <c r="AY235" i="1"/>
  <c r="AV236" i="1"/>
  <c r="AZ238" i="1"/>
  <c r="AU239" i="1"/>
  <c r="AR240" i="1"/>
  <c r="AU241" i="1"/>
  <c r="AZ242" i="1"/>
  <c r="AR244" i="1"/>
  <c r="AU245" i="1"/>
  <c r="AY249" i="1"/>
  <c r="AZ250" i="1"/>
  <c r="AY251" i="1"/>
  <c r="AY255" i="1"/>
  <c r="AV256" i="1"/>
  <c r="AZ258" i="1"/>
  <c r="AU261" i="1"/>
  <c r="AX262" i="1"/>
  <c r="AV263" i="1"/>
  <c r="AS264" i="1"/>
  <c r="AU265" i="1"/>
  <c r="AY265" i="1"/>
  <c r="AX266" i="1"/>
  <c r="AY267" i="1"/>
  <c r="AZ268" i="1"/>
  <c r="AY269" i="1"/>
  <c r="AX270" i="1"/>
  <c r="AZ272" i="1"/>
  <c r="AU273" i="1"/>
  <c r="AZ273" i="1"/>
  <c r="AY275" i="1"/>
  <c r="AU277" i="1"/>
  <c r="AY277" i="1"/>
  <c r="AX278" i="1"/>
  <c r="AU279" i="1"/>
  <c r="AY279" i="1"/>
  <c r="AS280" i="1"/>
  <c r="AT281" i="1"/>
  <c r="AU281" i="1"/>
  <c r="AS282" i="1"/>
  <c r="AZ282" i="1"/>
  <c r="AY283" i="1"/>
  <c r="AU285" i="1"/>
  <c r="AS286" i="1"/>
  <c r="AZ286" i="1"/>
  <c r="AU287" i="1"/>
  <c r="AY289" i="1"/>
  <c r="AR292" i="1"/>
  <c r="AZ292" i="1"/>
  <c r="AU293" i="1"/>
  <c r="AW5" i="1"/>
  <c r="BX6" i="1"/>
  <c r="BY6" i="1"/>
  <c r="BZ6" i="1"/>
  <c r="CA6" i="1"/>
  <c r="CB6" i="1"/>
  <c r="CC6" i="1"/>
  <c r="CD6" i="1"/>
  <c r="CE6" i="1"/>
  <c r="CF6" i="1"/>
  <c r="CG6" i="1"/>
  <c r="BX7" i="1"/>
  <c r="BY7" i="1"/>
  <c r="BZ7" i="1"/>
  <c r="CA7" i="1"/>
  <c r="CB7" i="1"/>
  <c r="CC7" i="1"/>
  <c r="CD7" i="1"/>
  <c r="CE7" i="1"/>
  <c r="CF7" i="1"/>
  <c r="CG7" i="1"/>
  <c r="BX8" i="1"/>
  <c r="BY8" i="1"/>
  <c r="BZ8" i="1"/>
  <c r="CA8" i="1"/>
  <c r="CB8" i="1"/>
  <c r="CC8" i="1"/>
  <c r="CD8" i="1"/>
  <c r="CE8" i="1"/>
  <c r="CF8" i="1"/>
  <c r="CG8" i="1"/>
  <c r="BX9" i="1"/>
  <c r="BY9" i="1"/>
  <c r="BZ9" i="1"/>
  <c r="CA9" i="1"/>
  <c r="CB9" i="1"/>
  <c r="CC9" i="1"/>
  <c r="CD9" i="1"/>
  <c r="CE9" i="1"/>
  <c r="CF9" i="1"/>
  <c r="CG9" i="1"/>
  <c r="BX10" i="1"/>
  <c r="BY10" i="1"/>
  <c r="BZ10" i="1"/>
  <c r="CA10" i="1"/>
  <c r="CB10" i="1"/>
  <c r="CC10" i="1"/>
  <c r="CD10" i="1"/>
  <c r="CE10" i="1"/>
  <c r="CF10" i="1"/>
  <c r="CG10" i="1"/>
  <c r="BX11" i="1"/>
  <c r="BY11" i="1"/>
  <c r="BZ11" i="1"/>
  <c r="CA11" i="1"/>
  <c r="CB11" i="1"/>
  <c r="CC11" i="1"/>
  <c r="CD11" i="1"/>
  <c r="CE11" i="1"/>
  <c r="CF11" i="1"/>
  <c r="CG11" i="1"/>
  <c r="BX12" i="1"/>
  <c r="BY12" i="1"/>
  <c r="BZ12" i="1"/>
  <c r="CA12" i="1"/>
  <c r="CB12" i="1"/>
  <c r="CC12" i="1"/>
  <c r="CD12" i="1"/>
  <c r="CE12" i="1"/>
  <c r="CF12" i="1"/>
  <c r="CG12" i="1"/>
  <c r="BX13" i="1"/>
  <c r="BY13" i="1"/>
  <c r="BZ13" i="1"/>
  <c r="CA13" i="1"/>
  <c r="CB13" i="1"/>
  <c r="CC13" i="1"/>
  <c r="CD13" i="1"/>
  <c r="CE13" i="1"/>
  <c r="CF13" i="1"/>
  <c r="CG13" i="1"/>
  <c r="BX14" i="1"/>
  <c r="BY14" i="1"/>
  <c r="BZ14" i="1"/>
  <c r="CA14" i="1"/>
  <c r="CB14" i="1"/>
  <c r="CC14" i="1"/>
  <c r="CD14" i="1"/>
  <c r="CE14" i="1"/>
  <c r="CF14" i="1"/>
  <c r="CG14" i="1"/>
  <c r="BX15" i="1"/>
  <c r="BY15" i="1"/>
  <c r="BZ15" i="1"/>
  <c r="CA15" i="1"/>
  <c r="CB15" i="1"/>
  <c r="CC15" i="1"/>
  <c r="CD15" i="1"/>
  <c r="CE15" i="1"/>
  <c r="CF15" i="1"/>
  <c r="CG15" i="1"/>
  <c r="BX16" i="1"/>
  <c r="BY16" i="1"/>
  <c r="BZ16" i="1"/>
  <c r="CA16" i="1"/>
  <c r="CB16" i="1"/>
  <c r="CC16" i="1"/>
  <c r="CD16" i="1"/>
  <c r="CE16" i="1"/>
  <c r="CF16" i="1"/>
  <c r="CG16" i="1"/>
  <c r="BX17" i="1"/>
  <c r="BY17" i="1"/>
  <c r="BZ17" i="1"/>
  <c r="CA17" i="1"/>
  <c r="CB17" i="1"/>
  <c r="CC17" i="1"/>
  <c r="CD17" i="1"/>
  <c r="CE17" i="1"/>
  <c r="CF17" i="1"/>
  <c r="CG17" i="1"/>
  <c r="BX18" i="1"/>
  <c r="BY18" i="1"/>
  <c r="BZ18" i="1"/>
  <c r="CA18" i="1"/>
  <c r="CB18" i="1"/>
  <c r="CC18" i="1"/>
  <c r="CD18" i="1"/>
  <c r="CE18" i="1"/>
  <c r="CF18" i="1"/>
  <c r="CG18" i="1"/>
  <c r="BX19" i="1"/>
  <c r="BY19" i="1"/>
  <c r="BZ19" i="1"/>
  <c r="CA19" i="1"/>
  <c r="CB19" i="1"/>
  <c r="CC19" i="1"/>
  <c r="CD19" i="1"/>
  <c r="CE19" i="1"/>
  <c r="CF19" i="1"/>
  <c r="CG19" i="1"/>
  <c r="BX20" i="1"/>
  <c r="BY20" i="1"/>
  <c r="BZ20" i="1"/>
  <c r="CA20" i="1"/>
  <c r="CB20" i="1"/>
  <c r="CC20" i="1"/>
  <c r="CD20" i="1"/>
  <c r="CE20" i="1"/>
  <c r="CF20" i="1"/>
  <c r="CG20" i="1"/>
  <c r="BX21" i="1"/>
  <c r="BY21" i="1"/>
  <c r="BZ21" i="1"/>
  <c r="CA21" i="1"/>
  <c r="CB21" i="1"/>
  <c r="CC21" i="1"/>
  <c r="CD21" i="1"/>
  <c r="CE21" i="1"/>
  <c r="CF21" i="1"/>
  <c r="CG21" i="1"/>
  <c r="BX22" i="1"/>
  <c r="BY22" i="1"/>
  <c r="BZ22" i="1"/>
  <c r="CA22" i="1"/>
  <c r="CB22" i="1"/>
  <c r="CC22" i="1"/>
  <c r="CD22" i="1"/>
  <c r="CE22" i="1"/>
  <c r="CF22" i="1"/>
  <c r="CG22" i="1"/>
  <c r="BX23" i="1"/>
  <c r="BY23" i="1"/>
  <c r="BZ23" i="1"/>
  <c r="CA23" i="1"/>
  <c r="CB23" i="1"/>
  <c r="CC23" i="1"/>
  <c r="CD23" i="1"/>
  <c r="CE23" i="1"/>
  <c r="CF23" i="1"/>
  <c r="CG23" i="1"/>
  <c r="BX24" i="1"/>
  <c r="BY24" i="1"/>
  <c r="BZ24" i="1"/>
  <c r="CA24" i="1"/>
  <c r="CB24" i="1"/>
  <c r="CC24" i="1"/>
  <c r="CD24" i="1"/>
  <c r="CE24" i="1"/>
  <c r="CF24" i="1"/>
  <c r="CG24" i="1"/>
  <c r="BX25" i="1"/>
  <c r="BY25" i="1"/>
  <c r="BZ25" i="1"/>
  <c r="CA25" i="1"/>
  <c r="CB25" i="1"/>
  <c r="CC25" i="1"/>
  <c r="CD25" i="1"/>
  <c r="CE25" i="1"/>
  <c r="CF25" i="1"/>
  <c r="CG25" i="1"/>
  <c r="BX26" i="1"/>
  <c r="BY26" i="1"/>
  <c r="BZ26" i="1"/>
  <c r="CA26" i="1"/>
  <c r="CB26" i="1"/>
  <c r="CC26" i="1"/>
  <c r="CD26" i="1"/>
  <c r="CE26" i="1"/>
  <c r="CF26" i="1"/>
  <c r="CG26" i="1"/>
  <c r="BX27" i="1"/>
  <c r="BY27" i="1"/>
  <c r="BZ27" i="1"/>
  <c r="CA27" i="1"/>
  <c r="CB27" i="1"/>
  <c r="CC27" i="1"/>
  <c r="CD27" i="1"/>
  <c r="CE27" i="1"/>
  <c r="CF27" i="1"/>
  <c r="CG27" i="1"/>
  <c r="BX28" i="1"/>
  <c r="BY28" i="1"/>
  <c r="BZ28" i="1"/>
  <c r="CA28" i="1"/>
  <c r="CB28" i="1"/>
  <c r="CC28" i="1"/>
  <c r="CD28" i="1"/>
  <c r="CE28" i="1"/>
  <c r="CF28" i="1"/>
  <c r="CG28" i="1"/>
  <c r="BX29" i="1"/>
  <c r="BY29" i="1"/>
  <c r="BZ29" i="1"/>
  <c r="CA29" i="1"/>
  <c r="CB29" i="1"/>
  <c r="CC29" i="1"/>
  <c r="CD29" i="1"/>
  <c r="CE29" i="1"/>
  <c r="CF29" i="1"/>
  <c r="CG29" i="1"/>
  <c r="BX30" i="1"/>
  <c r="BY30" i="1"/>
  <c r="BZ30" i="1"/>
  <c r="CA30" i="1"/>
  <c r="CB30" i="1"/>
  <c r="CC30" i="1"/>
  <c r="CD30" i="1"/>
  <c r="CE30" i="1"/>
  <c r="CF30" i="1"/>
  <c r="CG30" i="1"/>
  <c r="BX31" i="1"/>
  <c r="BY31" i="1"/>
  <c r="BZ31" i="1"/>
  <c r="CA31" i="1"/>
  <c r="CB31" i="1"/>
  <c r="CC31" i="1"/>
  <c r="CD31" i="1"/>
  <c r="CE31" i="1"/>
  <c r="CF31" i="1"/>
  <c r="CG31" i="1"/>
  <c r="BX32" i="1"/>
  <c r="BY32" i="1"/>
  <c r="BZ32" i="1"/>
  <c r="CA32" i="1"/>
  <c r="CB32" i="1"/>
  <c r="CC32" i="1"/>
  <c r="CD32" i="1"/>
  <c r="CE32" i="1"/>
  <c r="CF32" i="1"/>
  <c r="CG32" i="1"/>
  <c r="BX33" i="1"/>
  <c r="BY33" i="1"/>
  <c r="BZ33" i="1"/>
  <c r="CA33" i="1"/>
  <c r="CB33" i="1"/>
  <c r="CC33" i="1"/>
  <c r="CD33" i="1"/>
  <c r="CE33" i="1"/>
  <c r="CF33" i="1"/>
  <c r="CG33" i="1"/>
  <c r="BX34" i="1"/>
  <c r="BY34" i="1"/>
  <c r="BZ34" i="1"/>
  <c r="CA34" i="1"/>
  <c r="CB34" i="1"/>
  <c r="CC34" i="1"/>
  <c r="CD34" i="1"/>
  <c r="CE34" i="1"/>
  <c r="CF34" i="1"/>
  <c r="CG34" i="1"/>
  <c r="BX35" i="1"/>
  <c r="BY35" i="1"/>
  <c r="BZ35" i="1"/>
  <c r="CA35" i="1"/>
  <c r="CB35" i="1"/>
  <c r="CC35" i="1"/>
  <c r="CD35" i="1"/>
  <c r="CE35" i="1"/>
  <c r="CF35" i="1"/>
  <c r="CG35" i="1"/>
  <c r="BX36" i="1"/>
  <c r="BY36" i="1"/>
  <c r="BZ36" i="1"/>
  <c r="CA36" i="1"/>
  <c r="CB36" i="1"/>
  <c r="CC36" i="1"/>
  <c r="CD36" i="1"/>
  <c r="CE36" i="1"/>
  <c r="CF36" i="1"/>
  <c r="CG36" i="1"/>
  <c r="BX37" i="1"/>
  <c r="BY37" i="1"/>
  <c r="BZ37" i="1"/>
  <c r="CA37" i="1"/>
  <c r="CB37" i="1"/>
  <c r="CC37" i="1"/>
  <c r="CD37" i="1"/>
  <c r="CE37" i="1"/>
  <c r="CF37" i="1"/>
  <c r="CG37" i="1"/>
  <c r="BX38" i="1"/>
  <c r="BY38" i="1"/>
  <c r="BZ38" i="1"/>
  <c r="CA38" i="1"/>
  <c r="CB38" i="1"/>
  <c r="CC38" i="1"/>
  <c r="CD38" i="1"/>
  <c r="CE38" i="1"/>
  <c r="CF38" i="1"/>
  <c r="CG38" i="1"/>
  <c r="BX39" i="1"/>
  <c r="BY39" i="1"/>
  <c r="BZ39" i="1"/>
  <c r="CA39" i="1"/>
  <c r="CB39" i="1"/>
  <c r="CC39" i="1"/>
  <c r="CD39" i="1"/>
  <c r="CE39" i="1"/>
  <c r="CF39" i="1"/>
  <c r="CG39" i="1"/>
  <c r="BX40" i="1"/>
  <c r="BY40" i="1"/>
  <c r="BZ40" i="1"/>
  <c r="CA40" i="1"/>
  <c r="CB40" i="1"/>
  <c r="CC40" i="1"/>
  <c r="CD40" i="1"/>
  <c r="CE40" i="1"/>
  <c r="CF40" i="1"/>
  <c r="CG40" i="1"/>
  <c r="BX41" i="1"/>
  <c r="BY41" i="1"/>
  <c r="BZ41" i="1"/>
  <c r="CA41" i="1"/>
  <c r="CB41" i="1"/>
  <c r="CC41" i="1"/>
  <c r="CD41" i="1"/>
  <c r="CE41" i="1"/>
  <c r="CF41" i="1"/>
  <c r="CG41" i="1"/>
  <c r="BX42" i="1"/>
  <c r="BY42" i="1"/>
  <c r="BZ42" i="1"/>
  <c r="CA42" i="1"/>
  <c r="CB42" i="1"/>
  <c r="CC42" i="1"/>
  <c r="CD42" i="1"/>
  <c r="CE42" i="1"/>
  <c r="CF42" i="1"/>
  <c r="CG42" i="1"/>
  <c r="BX43" i="1"/>
  <c r="BY43" i="1"/>
  <c r="BZ43" i="1"/>
  <c r="CA43" i="1"/>
  <c r="CB43" i="1"/>
  <c r="CC43" i="1"/>
  <c r="CD43" i="1"/>
  <c r="CE43" i="1"/>
  <c r="CF43" i="1"/>
  <c r="CG43" i="1"/>
  <c r="BX44" i="1"/>
  <c r="BY44" i="1"/>
  <c r="BZ44" i="1"/>
  <c r="CA44" i="1"/>
  <c r="CB44" i="1"/>
  <c r="CC44" i="1"/>
  <c r="CD44" i="1"/>
  <c r="CE44" i="1"/>
  <c r="CF44" i="1"/>
  <c r="CG44" i="1"/>
  <c r="BX45" i="1"/>
  <c r="BY45" i="1"/>
  <c r="BZ45" i="1"/>
  <c r="CA45" i="1"/>
  <c r="CB45" i="1"/>
  <c r="CC45" i="1"/>
  <c r="CD45" i="1"/>
  <c r="CE45" i="1"/>
  <c r="CF45" i="1"/>
  <c r="CG45" i="1"/>
  <c r="BX46" i="1"/>
  <c r="BY46" i="1"/>
  <c r="BZ46" i="1"/>
  <c r="CA46" i="1"/>
  <c r="CB46" i="1"/>
  <c r="CC46" i="1"/>
  <c r="CD46" i="1"/>
  <c r="CE46" i="1"/>
  <c r="CF46" i="1"/>
  <c r="CG46" i="1"/>
  <c r="BX47" i="1"/>
  <c r="BY47" i="1"/>
  <c r="BZ47" i="1"/>
  <c r="CA47" i="1"/>
  <c r="CB47" i="1"/>
  <c r="CC47" i="1"/>
  <c r="CD47" i="1"/>
  <c r="CE47" i="1"/>
  <c r="CF47" i="1"/>
  <c r="CG47" i="1"/>
  <c r="BX48" i="1"/>
  <c r="BY48" i="1"/>
  <c r="BZ48" i="1"/>
  <c r="CA48" i="1"/>
  <c r="CB48" i="1"/>
  <c r="CC48" i="1"/>
  <c r="CD48" i="1"/>
  <c r="CE48" i="1"/>
  <c r="CF48" i="1"/>
  <c r="CG48" i="1"/>
  <c r="BX49" i="1"/>
  <c r="BY49" i="1"/>
  <c r="BZ49" i="1"/>
  <c r="CA49" i="1"/>
  <c r="CB49" i="1"/>
  <c r="CC49" i="1"/>
  <c r="CD49" i="1"/>
  <c r="CE49" i="1"/>
  <c r="CF49" i="1"/>
  <c r="CG49" i="1"/>
  <c r="BY5" i="1"/>
  <c r="BZ5" i="1"/>
  <c r="CA5" i="1"/>
  <c r="CB5" i="1"/>
  <c r="CC5" i="1"/>
  <c r="CD5" i="1"/>
  <c r="CE5" i="1"/>
  <c r="CF5" i="1"/>
  <c r="CG5" i="1"/>
  <c r="BX5" i="1"/>
  <c r="CZ6" i="1"/>
  <c r="DA6" i="1"/>
  <c r="CZ7" i="1"/>
  <c r="DA7" i="1"/>
  <c r="CZ8" i="1"/>
  <c r="DA8" i="1"/>
  <c r="CZ9" i="1"/>
  <c r="DA9" i="1"/>
  <c r="CZ10" i="1"/>
  <c r="DA10" i="1"/>
  <c r="CZ11" i="1"/>
  <c r="DA11" i="1"/>
  <c r="CZ12" i="1"/>
  <c r="DA12" i="1"/>
  <c r="CZ13" i="1"/>
  <c r="DA13" i="1"/>
  <c r="CZ14" i="1"/>
  <c r="DA14" i="1"/>
  <c r="CZ15" i="1"/>
  <c r="DA15" i="1"/>
  <c r="CZ16" i="1"/>
  <c r="DA16" i="1"/>
  <c r="CZ17" i="1"/>
  <c r="DA17" i="1"/>
  <c r="CZ18" i="1"/>
  <c r="DA18" i="1"/>
  <c r="CZ19" i="1"/>
  <c r="DA19" i="1"/>
  <c r="CZ20" i="1"/>
  <c r="DA20" i="1"/>
  <c r="CZ21" i="1"/>
  <c r="DA21" i="1"/>
  <c r="CZ22" i="1"/>
  <c r="DA22" i="1"/>
  <c r="CZ23" i="1"/>
  <c r="DA23" i="1"/>
  <c r="CZ24" i="1"/>
  <c r="DA24" i="1"/>
  <c r="CZ25" i="1"/>
  <c r="DA25" i="1"/>
  <c r="CZ26" i="1"/>
  <c r="DA26" i="1"/>
  <c r="CZ27" i="1"/>
  <c r="DA27" i="1"/>
  <c r="CZ28" i="1"/>
  <c r="DA28" i="1"/>
  <c r="CZ29" i="1"/>
  <c r="DA29" i="1"/>
  <c r="CZ30" i="1"/>
  <c r="DA30" i="1"/>
  <c r="CZ31" i="1"/>
  <c r="DA31" i="1"/>
  <c r="CZ32" i="1"/>
  <c r="DA32" i="1"/>
  <c r="CZ33" i="1"/>
  <c r="DA33" i="1"/>
  <c r="CZ34" i="1"/>
  <c r="DA34" i="1"/>
  <c r="CZ35" i="1"/>
  <c r="DA35" i="1"/>
  <c r="CZ36" i="1"/>
  <c r="DA36" i="1"/>
  <c r="CZ37" i="1"/>
  <c r="DA37" i="1"/>
  <c r="CZ38" i="1"/>
  <c r="DA38" i="1"/>
  <c r="CZ39" i="1"/>
  <c r="DA39" i="1"/>
  <c r="CZ40" i="1"/>
  <c r="DA40" i="1"/>
  <c r="CZ41" i="1"/>
  <c r="DA41" i="1"/>
  <c r="CZ42" i="1"/>
  <c r="DA42" i="1"/>
  <c r="CZ43" i="1"/>
  <c r="DA43" i="1"/>
  <c r="CZ44" i="1"/>
  <c r="DA44" i="1"/>
  <c r="CZ45" i="1"/>
  <c r="DA45" i="1"/>
  <c r="CZ46" i="1"/>
  <c r="DA46" i="1"/>
  <c r="CZ47" i="1"/>
  <c r="DA47" i="1"/>
  <c r="CZ48" i="1"/>
  <c r="DA48" i="1"/>
  <c r="CZ49" i="1"/>
  <c r="DA49" i="1"/>
  <c r="CZ50" i="1"/>
  <c r="DA50" i="1"/>
  <c r="CZ51" i="1"/>
  <c r="DA51" i="1"/>
  <c r="CZ52" i="1"/>
  <c r="DA52" i="1"/>
  <c r="CZ53" i="1"/>
  <c r="DA53" i="1"/>
  <c r="CZ54" i="1"/>
  <c r="DA54" i="1"/>
  <c r="CZ55" i="1"/>
  <c r="DA55" i="1"/>
  <c r="CZ56" i="1"/>
  <c r="DA56" i="1"/>
  <c r="CZ57" i="1"/>
  <c r="DA57" i="1"/>
  <c r="CZ58" i="1"/>
  <c r="DA58" i="1"/>
  <c r="CZ59" i="1"/>
  <c r="DA59" i="1"/>
  <c r="CZ60" i="1"/>
  <c r="DA60" i="1"/>
  <c r="CZ61" i="1"/>
  <c r="DA61" i="1"/>
  <c r="CZ62" i="1"/>
  <c r="DA62" i="1"/>
  <c r="CZ63" i="1"/>
  <c r="DA63" i="1"/>
  <c r="CZ64" i="1"/>
  <c r="DA64" i="1"/>
  <c r="CZ65" i="1"/>
  <c r="DA65" i="1"/>
  <c r="CZ66" i="1"/>
  <c r="DA66" i="1"/>
  <c r="CZ67" i="1"/>
  <c r="DA67" i="1"/>
  <c r="CZ68" i="1"/>
  <c r="DA68" i="1"/>
  <c r="CZ69" i="1"/>
  <c r="DA69" i="1"/>
  <c r="CZ70" i="1"/>
  <c r="DA70" i="1"/>
  <c r="CZ71" i="1"/>
  <c r="DA71" i="1"/>
  <c r="CZ72" i="1"/>
  <c r="DA72" i="1"/>
  <c r="CZ73" i="1"/>
  <c r="DA73" i="1"/>
  <c r="CZ74" i="1"/>
  <c r="DA74" i="1"/>
  <c r="CZ75" i="1"/>
  <c r="DA75" i="1"/>
  <c r="CZ76" i="1"/>
  <c r="DA76" i="1"/>
  <c r="CZ77" i="1"/>
  <c r="DA77" i="1"/>
  <c r="CZ78" i="1"/>
  <c r="DA78" i="1"/>
  <c r="CZ79" i="1"/>
  <c r="DA79" i="1"/>
  <c r="CZ80" i="1"/>
  <c r="DA80" i="1"/>
  <c r="CZ81" i="1"/>
  <c r="DA81" i="1"/>
  <c r="CZ82" i="1"/>
  <c r="DA82" i="1"/>
  <c r="CZ83" i="1"/>
  <c r="DA83" i="1"/>
  <c r="CZ84" i="1"/>
  <c r="DA84" i="1"/>
  <c r="CZ85" i="1"/>
  <c r="DA85" i="1"/>
  <c r="CZ86" i="1"/>
  <c r="DA86" i="1"/>
  <c r="CZ87" i="1"/>
  <c r="DA87" i="1"/>
  <c r="CZ88" i="1"/>
  <c r="DA88" i="1"/>
  <c r="CZ89" i="1"/>
  <c r="DA89" i="1"/>
  <c r="CZ90" i="1"/>
  <c r="DA90" i="1"/>
  <c r="CZ91" i="1"/>
  <c r="DA91" i="1"/>
  <c r="CZ92" i="1"/>
  <c r="DA92" i="1"/>
  <c r="CZ93" i="1"/>
  <c r="DA93" i="1"/>
  <c r="CZ94" i="1"/>
  <c r="DA94" i="1"/>
  <c r="CZ95" i="1"/>
  <c r="DA95" i="1"/>
  <c r="CZ96" i="1"/>
  <c r="DA96" i="1"/>
  <c r="CZ97" i="1"/>
  <c r="DA97" i="1"/>
  <c r="CZ98" i="1"/>
  <c r="DA98" i="1"/>
  <c r="CZ99" i="1"/>
  <c r="DA99" i="1"/>
  <c r="CZ100" i="1"/>
  <c r="DA100" i="1"/>
  <c r="CZ101" i="1"/>
  <c r="DA101" i="1"/>
  <c r="CZ102" i="1"/>
  <c r="DA102" i="1"/>
  <c r="CZ103" i="1"/>
  <c r="DA103" i="1"/>
  <c r="CZ104" i="1"/>
  <c r="DA104" i="1"/>
  <c r="CZ105" i="1"/>
  <c r="DA105" i="1"/>
  <c r="CZ106" i="1"/>
  <c r="DA106" i="1"/>
  <c r="CZ107" i="1"/>
  <c r="DA107" i="1"/>
  <c r="CZ108" i="1"/>
  <c r="DA108" i="1"/>
  <c r="CZ109" i="1"/>
  <c r="DA109" i="1"/>
  <c r="CZ110" i="1"/>
  <c r="DA110" i="1"/>
  <c r="CZ111" i="1"/>
  <c r="DA111" i="1"/>
  <c r="CZ112" i="1"/>
  <c r="DA112" i="1"/>
  <c r="CZ113" i="1"/>
  <c r="DA113" i="1"/>
  <c r="CZ114" i="1"/>
  <c r="DA114" i="1"/>
  <c r="CZ115" i="1"/>
  <c r="DA115" i="1"/>
  <c r="CZ116" i="1"/>
  <c r="DA116" i="1"/>
  <c r="CZ117" i="1"/>
  <c r="DA117" i="1"/>
  <c r="CZ118" i="1"/>
  <c r="DA118" i="1"/>
  <c r="CZ119" i="1"/>
  <c r="DA119" i="1"/>
  <c r="CZ120" i="1"/>
  <c r="DA120" i="1"/>
  <c r="CZ121" i="1"/>
  <c r="DA121" i="1"/>
  <c r="CZ122" i="1"/>
  <c r="DA122" i="1"/>
  <c r="CZ123" i="1"/>
  <c r="DA123" i="1"/>
  <c r="CZ124" i="1"/>
  <c r="DA124" i="1"/>
  <c r="CZ125" i="1"/>
  <c r="DA125" i="1"/>
  <c r="CZ126" i="1"/>
  <c r="DA126" i="1"/>
  <c r="CZ127" i="1"/>
  <c r="DA127" i="1"/>
  <c r="CZ128" i="1"/>
  <c r="DA128" i="1"/>
  <c r="CZ129" i="1"/>
  <c r="DA129" i="1"/>
  <c r="CZ130" i="1"/>
  <c r="DA130" i="1"/>
  <c r="CZ131" i="1"/>
  <c r="DA131" i="1"/>
  <c r="CZ132" i="1"/>
  <c r="DA132" i="1"/>
  <c r="CZ133" i="1"/>
  <c r="DA133" i="1"/>
  <c r="CZ134" i="1"/>
  <c r="DA134" i="1"/>
  <c r="CZ135" i="1"/>
  <c r="DA135" i="1"/>
  <c r="CZ136" i="1"/>
  <c r="DA136" i="1"/>
  <c r="CZ137" i="1"/>
  <c r="DA137" i="1"/>
  <c r="CZ138" i="1"/>
  <c r="DA138" i="1"/>
  <c r="CZ139" i="1"/>
  <c r="DA139" i="1"/>
  <c r="CZ140" i="1"/>
  <c r="DA140" i="1"/>
  <c r="CZ141" i="1"/>
  <c r="DA141" i="1"/>
  <c r="CZ142" i="1"/>
  <c r="DA142" i="1"/>
  <c r="CZ143" i="1"/>
  <c r="DA143" i="1"/>
  <c r="CZ144" i="1"/>
  <c r="DA144" i="1"/>
  <c r="CZ145" i="1"/>
  <c r="DA145" i="1"/>
  <c r="CZ146" i="1"/>
  <c r="DA146" i="1"/>
  <c r="CZ147" i="1"/>
  <c r="DA147" i="1"/>
  <c r="CZ148" i="1"/>
  <c r="DA148" i="1"/>
  <c r="CZ149" i="1"/>
  <c r="DA149" i="1"/>
  <c r="CZ150" i="1"/>
  <c r="DA150" i="1"/>
  <c r="CZ151" i="1"/>
  <c r="DA151" i="1"/>
  <c r="CZ152" i="1"/>
  <c r="DA152" i="1"/>
  <c r="CZ153" i="1"/>
  <c r="DA153" i="1"/>
  <c r="CZ154" i="1"/>
  <c r="DA154" i="1"/>
  <c r="CZ155" i="1"/>
  <c r="DA155" i="1"/>
  <c r="CZ156" i="1"/>
  <c r="DA156" i="1"/>
  <c r="CZ157" i="1"/>
  <c r="DA157" i="1"/>
  <c r="CZ158" i="1"/>
  <c r="DA158" i="1"/>
  <c r="CZ159" i="1"/>
  <c r="DA159" i="1"/>
  <c r="CZ160" i="1"/>
  <c r="DA160" i="1"/>
  <c r="CZ161" i="1"/>
  <c r="DA161" i="1"/>
  <c r="CZ162" i="1"/>
  <c r="DA162" i="1"/>
  <c r="CZ163" i="1"/>
  <c r="DA163" i="1"/>
  <c r="CZ164" i="1"/>
  <c r="DA164" i="1"/>
  <c r="CZ165" i="1"/>
  <c r="DA165" i="1"/>
  <c r="CZ166" i="1"/>
  <c r="DA166" i="1"/>
  <c r="CZ167" i="1"/>
  <c r="DA167" i="1"/>
  <c r="CZ168" i="1"/>
  <c r="DA168" i="1"/>
  <c r="CZ169" i="1"/>
  <c r="DA169" i="1"/>
  <c r="CZ170" i="1"/>
  <c r="DA170" i="1"/>
  <c r="CZ171" i="1"/>
  <c r="DA171" i="1"/>
  <c r="CZ172" i="1"/>
  <c r="DA172" i="1"/>
  <c r="CZ173" i="1"/>
  <c r="DA173" i="1"/>
  <c r="CZ174" i="1"/>
  <c r="DA174" i="1"/>
  <c r="CZ175" i="1"/>
  <c r="DA175" i="1"/>
  <c r="CZ176" i="1"/>
  <c r="DA176" i="1"/>
  <c r="CZ177" i="1"/>
  <c r="DA177" i="1"/>
  <c r="CZ178" i="1"/>
  <c r="DA178" i="1"/>
  <c r="CZ179" i="1"/>
  <c r="DA179" i="1"/>
  <c r="CZ180" i="1"/>
  <c r="DA180" i="1"/>
  <c r="CZ181" i="1"/>
  <c r="DA181" i="1"/>
  <c r="CZ182" i="1"/>
  <c r="DA182" i="1"/>
  <c r="CZ183" i="1"/>
  <c r="DA183" i="1"/>
  <c r="CZ184" i="1"/>
  <c r="DA184" i="1"/>
  <c r="CZ185" i="1"/>
  <c r="DA185" i="1"/>
  <c r="CZ186" i="1"/>
  <c r="DA186" i="1"/>
  <c r="CZ187" i="1"/>
  <c r="DA187" i="1"/>
  <c r="CZ188" i="1"/>
  <c r="DA188" i="1"/>
  <c r="CZ189" i="1"/>
  <c r="DA189" i="1"/>
  <c r="CZ190" i="1"/>
  <c r="DA190" i="1"/>
  <c r="CZ191" i="1"/>
  <c r="DA191" i="1"/>
  <c r="CZ192" i="1"/>
  <c r="DA192" i="1"/>
  <c r="CZ193" i="1"/>
  <c r="DA193" i="1"/>
  <c r="CZ194" i="1"/>
  <c r="DA194" i="1"/>
  <c r="CZ195" i="1"/>
  <c r="DA195" i="1"/>
  <c r="CZ196" i="1"/>
  <c r="DA196" i="1"/>
  <c r="CZ197" i="1"/>
  <c r="DA197" i="1"/>
  <c r="CZ198" i="1"/>
  <c r="DA198" i="1"/>
  <c r="CZ199" i="1"/>
  <c r="DA199" i="1"/>
  <c r="CZ200" i="1"/>
  <c r="DA200" i="1"/>
  <c r="CZ201" i="1"/>
  <c r="DA201" i="1"/>
  <c r="CZ202" i="1"/>
  <c r="DA202" i="1"/>
  <c r="CZ203" i="1"/>
  <c r="DA203" i="1"/>
  <c r="CZ204" i="1"/>
  <c r="DA204" i="1"/>
  <c r="CZ205" i="1"/>
  <c r="DA205" i="1"/>
  <c r="CZ206" i="1"/>
  <c r="DA206" i="1"/>
  <c r="CZ207" i="1"/>
  <c r="DA207" i="1"/>
  <c r="CZ208" i="1"/>
  <c r="DA208" i="1"/>
  <c r="CZ209" i="1"/>
  <c r="DA209" i="1"/>
  <c r="CZ210" i="1"/>
  <c r="DA210" i="1"/>
  <c r="CZ211" i="1"/>
  <c r="DA211" i="1"/>
  <c r="CZ212" i="1"/>
  <c r="DA212" i="1"/>
  <c r="CZ213" i="1"/>
  <c r="DA213" i="1"/>
  <c r="CZ214" i="1"/>
  <c r="DA214" i="1"/>
  <c r="CZ215" i="1"/>
  <c r="DA215" i="1"/>
  <c r="CZ216" i="1"/>
  <c r="DA216" i="1"/>
  <c r="CZ217" i="1"/>
  <c r="DA217" i="1"/>
  <c r="CZ218" i="1"/>
  <c r="DA218" i="1"/>
  <c r="CZ219" i="1"/>
  <c r="DA219" i="1"/>
  <c r="CZ220" i="1"/>
  <c r="DA220" i="1"/>
  <c r="CZ221" i="1"/>
  <c r="DA221" i="1"/>
  <c r="CZ222" i="1"/>
  <c r="DA222" i="1"/>
  <c r="CZ223" i="1"/>
  <c r="DA223" i="1"/>
  <c r="CZ224" i="1"/>
  <c r="DA224" i="1"/>
  <c r="CZ225" i="1"/>
  <c r="DA225" i="1"/>
  <c r="CZ226" i="1"/>
  <c r="DA226" i="1"/>
  <c r="CZ227" i="1"/>
  <c r="DA227" i="1"/>
  <c r="CZ228" i="1"/>
  <c r="DA228" i="1"/>
  <c r="CZ229" i="1"/>
  <c r="DA229" i="1"/>
  <c r="CZ230" i="1"/>
  <c r="DA230" i="1"/>
  <c r="CZ231" i="1"/>
  <c r="DA231" i="1"/>
  <c r="CZ232" i="1"/>
  <c r="DA232" i="1"/>
  <c r="CZ233" i="1"/>
  <c r="DA233" i="1"/>
  <c r="CZ234" i="1"/>
  <c r="DA234" i="1"/>
  <c r="CZ235" i="1"/>
  <c r="DA235" i="1"/>
  <c r="CZ236" i="1"/>
  <c r="DA236" i="1"/>
  <c r="CZ237" i="1"/>
  <c r="DA237" i="1"/>
  <c r="CZ238" i="1"/>
  <c r="DA238" i="1"/>
  <c r="CZ239" i="1"/>
  <c r="DA239" i="1"/>
  <c r="CZ240" i="1"/>
  <c r="DA240" i="1"/>
  <c r="CZ241" i="1"/>
  <c r="DA241" i="1"/>
  <c r="CZ242" i="1"/>
  <c r="DA242" i="1"/>
  <c r="CZ243" i="1"/>
  <c r="DA243" i="1"/>
  <c r="CZ244" i="1"/>
  <c r="DA244" i="1"/>
  <c r="CZ245" i="1"/>
  <c r="DA245" i="1"/>
  <c r="CZ246" i="1"/>
  <c r="DA246" i="1"/>
  <c r="CZ247" i="1"/>
  <c r="DA247" i="1"/>
  <c r="CZ248" i="1"/>
  <c r="DA248" i="1"/>
  <c r="CZ249" i="1"/>
  <c r="DA249" i="1"/>
  <c r="CZ250" i="1"/>
  <c r="DA250" i="1"/>
  <c r="CZ251" i="1"/>
  <c r="DA251" i="1"/>
  <c r="CZ252" i="1"/>
  <c r="DA252" i="1"/>
  <c r="CZ253" i="1"/>
  <c r="DA253" i="1"/>
  <c r="CZ254" i="1"/>
  <c r="DA254" i="1"/>
  <c r="CZ255" i="1"/>
  <c r="DA255" i="1"/>
  <c r="CZ256" i="1"/>
  <c r="DA256" i="1"/>
  <c r="CZ257" i="1"/>
  <c r="DA257" i="1"/>
  <c r="CZ258" i="1"/>
  <c r="DA258" i="1"/>
  <c r="CZ259" i="1"/>
  <c r="DA259" i="1"/>
  <c r="CZ260" i="1"/>
  <c r="DA260" i="1"/>
  <c r="CZ261" i="1"/>
  <c r="DA261" i="1"/>
  <c r="CZ262" i="1"/>
  <c r="DA262" i="1"/>
  <c r="CZ263" i="1"/>
  <c r="DA263" i="1"/>
  <c r="CZ264" i="1"/>
  <c r="DA264" i="1"/>
  <c r="CZ265" i="1"/>
  <c r="DA265" i="1"/>
  <c r="CZ266" i="1"/>
  <c r="DA266" i="1"/>
  <c r="CZ267" i="1"/>
  <c r="DA267" i="1"/>
  <c r="CZ268" i="1"/>
  <c r="DA268" i="1"/>
  <c r="CZ269" i="1"/>
  <c r="DA269" i="1"/>
  <c r="CZ270" i="1"/>
  <c r="DA270" i="1"/>
  <c r="CZ271" i="1"/>
  <c r="DA271" i="1"/>
  <c r="CZ272" i="1"/>
  <c r="DA272" i="1"/>
  <c r="CZ273" i="1"/>
  <c r="DA273" i="1"/>
  <c r="CZ274" i="1"/>
  <c r="DA274" i="1"/>
  <c r="CZ275" i="1"/>
  <c r="DA275" i="1"/>
  <c r="CZ276" i="1"/>
  <c r="DA276" i="1"/>
  <c r="CZ277" i="1"/>
  <c r="DA277" i="1"/>
  <c r="CZ278" i="1"/>
  <c r="DA278" i="1"/>
  <c r="CZ279" i="1"/>
  <c r="DA279" i="1"/>
  <c r="CZ280" i="1"/>
  <c r="DA280" i="1"/>
  <c r="CZ281" i="1"/>
  <c r="DA281" i="1"/>
  <c r="CZ282" i="1"/>
  <c r="DA282" i="1"/>
  <c r="CZ283" i="1"/>
  <c r="DA283" i="1"/>
  <c r="CZ284" i="1"/>
  <c r="DA284" i="1"/>
  <c r="CZ285" i="1"/>
  <c r="DA285" i="1"/>
  <c r="CZ286" i="1"/>
  <c r="DA286" i="1"/>
  <c r="CZ287" i="1"/>
  <c r="DA287" i="1"/>
  <c r="CZ288" i="1"/>
  <c r="DA288" i="1"/>
  <c r="CZ289" i="1"/>
  <c r="DA289" i="1"/>
  <c r="CZ290" i="1"/>
  <c r="DA290" i="1"/>
  <c r="CZ291" i="1"/>
  <c r="DA291" i="1"/>
  <c r="CZ292" i="1"/>
  <c r="DA292" i="1"/>
  <c r="CZ293" i="1"/>
  <c r="DA293" i="1"/>
  <c r="CZ294" i="1"/>
  <c r="DA294" i="1"/>
  <c r="DA5" i="1"/>
  <c r="CZ5" i="1"/>
  <c r="CW6" i="1"/>
  <c r="CW7" i="1"/>
  <c r="CW8" i="1"/>
  <c r="CW9" i="1"/>
  <c r="CW10" i="1"/>
  <c r="CW11" i="1"/>
  <c r="CW12" i="1"/>
  <c r="CW13" i="1"/>
  <c r="CW14" i="1"/>
  <c r="CW15" i="1"/>
  <c r="CW16" i="1"/>
  <c r="CW17" i="1"/>
  <c r="CW18" i="1"/>
  <c r="CW19" i="1"/>
  <c r="CW20" i="1"/>
  <c r="CW21" i="1"/>
  <c r="CW22" i="1"/>
  <c r="CW23" i="1"/>
  <c r="CW24" i="1"/>
  <c r="CW25" i="1"/>
  <c r="CW26" i="1"/>
  <c r="CW27" i="1"/>
  <c r="CW28" i="1"/>
  <c r="CW29" i="1"/>
  <c r="CW30" i="1"/>
  <c r="CW31" i="1"/>
  <c r="CW32" i="1"/>
  <c r="CW33" i="1"/>
  <c r="CW34" i="1"/>
  <c r="CW35" i="1"/>
  <c r="CW36" i="1"/>
  <c r="CW37" i="1"/>
  <c r="CW38" i="1"/>
  <c r="CW39" i="1"/>
  <c r="CW40" i="1"/>
  <c r="CW41" i="1"/>
  <c r="CW42" i="1"/>
  <c r="CW43" i="1"/>
  <c r="CW44" i="1"/>
  <c r="CW45" i="1"/>
  <c r="CW46" i="1"/>
  <c r="CW47" i="1"/>
  <c r="CW48" i="1"/>
  <c r="CW49" i="1"/>
  <c r="CW50" i="1"/>
  <c r="CW51" i="1"/>
  <c r="CW52" i="1"/>
  <c r="CW53" i="1"/>
  <c r="CW54" i="1"/>
  <c r="CW55" i="1"/>
  <c r="CW56" i="1"/>
  <c r="CW57" i="1"/>
  <c r="CW58" i="1"/>
  <c r="CW59" i="1"/>
  <c r="CW60" i="1"/>
  <c r="CW61" i="1"/>
  <c r="CW62" i="1"/>
  <c r="CW63" i="1"/>
  <c r="CW64" i="1"/>
  <c r="CW65" i="1"/>
  <c r="CW66" i="1"/>
  <c r="CW67" i="1"/>
  <c r="CW68" i="1"/>
  <c r="CW69" i="1"/>
  <c r="CW70" i="1"/>
  <c r="CW71" i="1"/>
  <c r="CW72" i="1"/>
  <c r="CW73" i="1"/>
  <c r="CW74" i="1"/>
  <c r="CW75" i="1"/>
  <c r="CW76" i="1"/>
  <c r="CW77" i="1"/>
  <c r="CW78" i="1"/>
  <c r="CW79" i="1"/>
  <c r="CW80" i="1"/>
  <c r="CW81" i="1"/>
  <c r="CW82" i="1"/>
  <c r="CW83" i="1"/>
  <c r="CW84" i="1"/>
  <c r="CW85" i="1"/>
  <c r="CW86" i="1"/>
  <c r="CW87" i="1"/>
  <c r="CW88" i="1"/>
  <c r="CW89" i="1"/>
  <c r="CW90" i="1"/>
  <c r="CW91" i="1"/>
  <c r="CW92" i="1"/>
  <c r="CW93" i="1"/>
  <c r="CW94" i="1"/>
  <c r="CW95" i="1"/>
  <c r="CW96" i="1"/>
  <c r="CW97" i="1"/>
  <c r="CW98" i="1"/>
  <c r="CW99" i="1"/>
  <c r="CW100" i="1"/>
  <c r="CW101" i="1"/>
  <c r="CW102" i="1"/>
  <c r="CW103" i="1"/>
  <c r="CW104" i="1"/>
  <c r="CW105" i="1"/>
  <c r="CW106" i="1"/>
  <c r="CW107" i="1"/>
  <c r="CW108" i="1"/>
  <c r="CW109" i="1"/>
  <c r="CW110" i="1"/>
  <c r="CW111" i="1"/>
  <c r="CW112" i="1"/>
  <c r="CW113" i="1"/>
  <c r="CW114" i="1"/>
  <c r="CW115" i="1"/>
  <c r="CW116" i="1"/>
  <c r="CW117" i="1"/>
  <c r="CW118" i="1"/>
  <c r="CW119" i="1"/>
  <c r="CW120" i="1"/>
  <c r="CW121" i="1"/>
  <c r="CW122" i="1"/>
  <c r="CW123" i="1"/>
  <c r="CW124" i="1"/>
  <c r="CW125" i="1"/>
  <c r="CW126" i="1"/>
  <c r="CW127" i="1"/>
  <c r="CW128" i="1"/>
  <c r="CW129" i="1"/>
  <c r="CW130" i="1"/>
  <c r="CW131" i="1"/>
  <c r="CW132" i="1"/>
  <c r="CW133" i="1"/>
  <c r="CW134" i="1"/>
  <c r="CW135" i="1"/>
  <c r="CW136" i="1"/>
  <c r="CW137" i="1"/>
  <c r="CW138" i="1"/>
  <c r="CW139" i="1"/>
  <c r="CW140" i="1"/>
  <c r="CW141" i="1"/>
  <c r="CW142" i="1"/>
  <c r="CW143" i="1"/>
  <c r="CW144" i="1"/>
  <c r="CW145" i="1"/>
  <c r="CW146" i="1"/>
  <c r="CW147" i="1"/>
  <c r="CW148" i="1"/>
  <c r="CW149" i="1"/>
  <c r="CW150" i="1"/>
  <c r="CW151" i="1"/>
  <c r="CW152" i="1"/>
  <c r="CW153" i="1"/>
  <c r="CW154" i="1"/>
  <c r="CW155" i="1"/>
  <c r="CW156" i="1"/>
  <c r="CW157" i="1"/>
  <c r="CW158" i="1"/>
  <c r="CW159" i="1"/>
  <c r="CW160" i="1"/>
  <c r="CW161" i="1"/>
  <c r="CW162" i="1"/>
  <c r="CW163" i="1"/>
  <c r="CW164" i="1"/>
  <c r="CW165" i="1"/>
  <c r="CW166" i="1"/>
  <c r="CW167" i="1"/>
  <c r="CW168" i="1"/>
  <c r="CW169" i="1"/>
  <c r="CW170" i="1"/>
  <c r="CW171" i="1"/>
  <c r="CW172" i="1"/>
  <c r="CW173" i="1"/>
  <c r="CW174" i="1"/>
  <c r="CW175" i="1"/>
  <c r="CW176" i="1"/>
  <c r="CW177" i="1"/>
  <c r="CW178" i="1"/>
  <c r="CW179" i="1"/>
  <c r="CW180" i="1"/>
  <c r="CW181" i="1"/>
  <c r="CW182" i="1"/>
  <c r="CW183" i="1"/>
  <c r="CW184" i="1"/>
  <c r="CW185" i="1"/>
  <c r="CW186" i="1"/>
  <c r="CW187" i="1"/>
  <c r="CW188" i="1"/>
  <c r="CW189" i="1"/>
  <c r="CW190" i="1"/>
  <c r="CW191" i="1"/>
  <c r="CW192" i="1"/>
  <c r="CW193" i="1"/>
  <c r="CW194" i="1"/>
  <c r="CW195" i="1"/>
  <c r="CW196" i="1"/>
  <c r="CW197" i="1"/>
  <c r="CW198" i="1"/>
  <c r="CW199" i="1"/>
  <c r="CW200" i="1"/>
  <c r="CW201" i="1"/>
  <c r="CW202" i="1"/>
  <c r="CW203" i="1"/>
  <c r="CW204" i="1"/>
  <c r="CW205" i="1"/>
  <c r="CW206" i="1"/>
  <c r="CW207" i="1"/>
  <c r="CW208" i="1"/>
  <c r="CW209" i="1"/>
  <c r="CW210" i="1"/>
  <c r="CW211" i="1"/>
  <c r="CW212" i="1"/>
  <c r="CW213" i="1"/>
  <c r="CW214" i="1"/>
  <c r="CW215" i="1"/>
  <c r="CW216" i="1"/>
  <c r="CW217" i="1"/>
  <c r="CW218" i="1"/>
  <c r="CW219" i="1"/>
  <c r="CW220" i="1"/>
  <c r="CW221" i="1"/>
  <c r="CW222" i="1"/>
  <c r="CW223" i="1"/>
  <c r="CW224" i="1"/>
  <c r="CW225" i="1"/>
  <c r="CW226" i="1"/>
  <c r="CW227" i="1"/>
  <c r="CW228" i="1"/>
  <c r="CW229" i="1"/>
  <c r="CW230" i="1"/>
  <c r="CW231" i="1"/>
  <c r="CW232" i="1"/>
  <c r="CW233" i="1"/>
  <c r="CW234" i="1"/>
  <c r="CW235" i="1"/>
  <c r="CW236" i="1"/>
  <c r="CW237" i="1"/>
  <c r="CW238" i="1"/>
  <c r="CW239" i="1"/>
  <c r="CW240" i="1"/>
  <c r="CW241" i="1"/>
  <c r="CW242" i="1"/>
  <c r="CW243" i="1"/>
  <c r="CW244" i="1"/>
  <c r="CW245" i="1"/>
  <c r="CW246" i="1"/>
  <c r="CW247" i="1"/>
  <c r="CW248" i="1"/>
  <c r="CW249" i="1"/>
  <c r="CW250" i="1"/>
  <c r="CW251" i="1"/>
  <c r="CW252" i="1"/>
  <c r="CW253" i="1"/>
  <c r="CW254" i="1"/>
  <c r="CW255" i="1"/>
  <c r="CW256" i="1"/>
  <c r="CW257" i="1"/>
  <c r="CW258" i="1"/>
  <c r="CW259" i="1"/>
  <c r="CW260" i="1"/>
  <c r="CW261" i="1"/>
  <c r="CW262" i="1"/>
  <c r="CW263" i="1"/>
  <c r="CW264" i="1"/>
  <c r="CW265" i="1"/>
  <c r="CW266" i="1"/>
  <c r="CW267" i="1"/>
  <c r="CW268" i="1"/>
  <c r="CW269" i="1"/>
  <c r="CW270" i="1"/>
  <c r="CW271" i="1"/>
  <c r="CW272" i="1"/>
  <c r="CW273" i="1"/>
  <c r="CW274" i="1"/>
  <c r="CW275" i="1"/>
  <c r="CW276" i="1"/>
  <c r="CW277" i="1"/>
  <c r="CW278" i="1"/>
  <c r="CW279" i="1"/>
  <c r="CW280" i="1"/>
  <c r="CW281" i="1"/>
  <c r="CW282" i="1"/>
  <c r="CW283" i="1"/>
  <c r="CW284" i="1"/>
  <c r="CW285" i="1"/>
  <c r="CW286" i="1"/>
  <c r="CW287" i="1"/>
  <c r="CW288" i="1"/>
  <c r="CW289" i="1"/>
  <c r="CW290" i="1"/>
  <c r="CW291" i="1"/>
  <c r="CW292" i="1"/>
  <c r="CW293" i="1"/>
  <c r="CW294" i="1"/>
  <c r="CW5" i="1"/>
  <c r="C5" i="3"/>
  <c r="D5" i="3"/>
  <c r="E5" i="3"/>
  <c r="F5" i="3"/>
  <c r="G5" i="3"/>
  <c r="H5" i="3"/>
  <c r="I5" i="3"/>
  <c r="J5" i="3"/>
  <c r="K5" i="3"/>
  <c r="B5" i="3"/>
  <c r="AF6" i="1"/>
  <c r="AQ6" i="1" s="1"/>
  <c r="AG6" i="1"/>
  <c r="AR6" i="1" s="1"/>
  <c r="AH6" i="1"/>
  <c r="AS6" i="1" s="1"/>
  <c r="AI6" i="1"/>
  <c r="AT6" i="1" s="1"/>
  <c r="AJ6" i="1"/>
  <c r="AU6" i="1" s="1"/>
  <c r="AK6" i="1"/>
  <c r="AV6" i="1" s="1"/>
  <c r="AL6" i="1"/>
  <c r="AW6" i="1" s="1"/>
  <c r="AM6" i="1"/>
  <c r="AX6" i="1" s="1"/>
  <c r="AN6" i="1"/>
  <c r="AY6" i="1" s="1"/>
  <c r="AO6" i="1"/>
  <c r="AZ6" i="1" s="1"/>
  <c r="AF7" i="1"/>
  <c r="AQ7" i="1" s="1"/>
  <c r="AG7" i="1"/>
  <c r="AR7" i="1" s="1"/>
  <c r="AH7" i="1"/>
  <c r="AS7" i="1" s="1"/>
  <c r="AI7" i="1"/>
  <c r="AT7" i="1" s="1"/>
  <c r="AJ7" i="1"/>
  <c r="AU7" i="1" s="1"/>
  <c r="AK7" i="1"/>
  <c r="AV7" i="1" s="1"/>
  <c r="AL7" i="1"/>
  <c r="AW7" i="1" s="1"/>
  <c r="AM7" i="1"/>
  <c r="AX7" i="1" s="1"/>
  <c r="AN7" i="1"/>
  <c r="AY7" i="1" s="1"/>
  <c r="AO7" i="1"/>
  <c r="AZ7" i="1" s="1"/>
  <c r="AF8" i="1"/>
  <c r="AQ8" i="1" s="1"/>
  <c r="AG8" i="1"/>
  <c r="AR8" i="1" s="1"/>
  <c r="AH8" i="1"/>
  <c r="AS8" i="1" s="1"/>
  <c r="AI8" i="1"/>
  <c r="AT8" i="1" s="1"/>
  <c r="AJ8" i="1"/>
  <c r="AU8" i="1" s="1"/>
  <c r="AK8" i="1"/>
  <c r="AV8" i="1" s="1"/>
  <c r="AL8" i="1"/>
  <c r="AW8" i="1" s="1"/>
  <c r="AM8" i="1"/>
  <c r="AX8" i="1" s="1"/>
  <c r="AN8" i="1"/>
  <c r="AY8" i="1" s="1"/>
  <c r="AO8" i="1"/>
  <c r="AZ8" i="1" s="1"/>
  <c r="AF9" i="1"/>
  <c r="AQ9" i="1" s="1"/>
  <c r="AG9" i="1"/>
  <c r="AR9" i="1" s="1"/>
  <c r="AH9" i="1"/>
  <c r="AS9" i="1" s="1"/>
  <c r="AI9" i="1"/>
  <c r="AT9" i="1" s="1"/>
  <c r="AJ9" i="1"/>
  <c r="AU9" i="1" s="1"/>
  <c r="AK9" i="1"/>
  <c r="AV9" i="1" s="1"/>
  <c r="AL9" i="1"/>
  <c r="AW9" i="1" s="1"/>
  <c r="AM9" i="1"/>
  <c r="AX9" i="1" s="1"/>
  <c r="AN9" i="1"/>
  <c r="AY9" i="1" s="1"/>
  <c r="AO9" i="1"/>
  <c r="AZ9" i="1" s="1"/>
  <c r="AF10" i="1"/>
  <c r="AQ10" i="1" s="1"/>
  <c r="AG10" i="1"/>
  <c r="AR10" i="1" s="1"/>
  <c r="AH10" i="1"/>
  <c r="AS10" i="1" s="1"/>
  <c r="AI10" i="1"/>
  <c r="AT10" i="1" s="1"/>
  <c r="AJ10" i="1"/>
  <c r="AU10" i="1" s="1"/>
  <c r="AK10" i="1"/>
  <c r="AV10" i="1" s="1"/>
  <c r="AL10" i="1"/>
  <c r="AW10" i="1" s="1"/>
  <c r="AM10" i="1"/>
  <c r="AX10" i="1" s="1"/>
  <c r="AN10" i="1"/>
  <c r="AY10" i="1" s="1"/>
  <c r="AO10" i="1"/>
  <c r="AZ10" i="1" s="1"/>
  <c r="AF11" i="1"/>
  <c r="AQ11" i="1" s="1"/>
  <c r="AG11" i="1"/>
  <c r="AR11" i="1" s="1"/>
  <c r="AH11" i="1"/>
  <c r="AS11" i="1" s="1"/>
  <c r="AI11" i="1"/>
  <c r="AT11" i="1" s="1"/>
  <c r="AJ11" i="1"/>
  <c r="AU11" i="1" s="1"/>
  <c r="AK11" i="1"/>
  <c r="AV11" i="1" s="1"/>
  <c r="AL11" i="1"/>
  <c r="AW11" i="1" s="1"/>
  <c r="AM11" i="1"/>
  <c r="AX11" i="1" s="1"/>
  <c r="AN11" i="1"/>
  <c r="AY11" i="1" s="1"/>
  <c r="AO11" i="1"/>
  <c r="AZ11" i="1" s="1"/>
  <c r="AF12" i="1"/>
  <c r="AQ12" i="1" s="1"/>
  <c r="AG12" i="1"/>
  <c r="AR12" i="1" s="1"/>
  <c r="AH12" i="1"/>
  <c r="AS12" i="1" s="1"/>
  <c r="AI12" i="1"/>
  <c r="AT12" i="1" s="1"/>
  <c r="AJ12" i="1"/>
  <c r="AU12" i="1" s="1"/>
  <c r="AK12" i="1"/>
  <c r="AV12" i="1" s="1"/>
  <c r="AL12" i="1"/>
  <c r="AW12" i="1" s="1"/>
  <c r="AM12" i="1"/>
  <c r="AX12" i="1" s="1"/>
  <c r="AN12" i="1"/>
  <c r="AY12" i="1" s="1"/>
  <c r="AO12" i="1"/>
  <c r="AZ12" i="1" s="1"/>
  <c r="AF13" i="1"/>
  <c r="AQ13" i="1" s="1"/>
  <c r="AG13" i="1"/>
  <c r="AR13" i="1" s="1"/>
  <c r="AH13" i="1"/>
  <c r="AS13" i="1" s="1"/>
  <c r="AI13" i="1"/>
  <c r="AT13" i="1" s="1"/>
  <c r="AJ13" i="1"/>
  <c r="AU13" i="1" s="1"/>
  <c r="AK13" i="1"/>
  <c r="AV13" i="1" s="1"/>
  <c r="AL13" i="1"/>
  <c r="AW13" i="1" s="1"/>
  <c r="AM13" i="1"/>
  <c r="AX13" i="1" s="1"/>
  <c r="AN13" i="1"/>
  <c r="AY13" i="1" s="1"/>
  <c r="AO13" i="1"/>
  <c r="AZ13" i="1" s="1"/>
  <c r="AF14" i="1"/>
  <c r="AQ14" i="1" s="1"/>
  <c r="AG14" i="1"/>
  <c r="AR14" i="1" s="1"/>
  <c r="AH14" i="1"/>
  <c r="AS14" i="1" s="1"/>
  <c r="AI14" i="1"/>
  <c r="AT14" i="1" s="1"/>
  <c r="AJ14" i="1"/>
  <c r="AU14" i="1" s="1"/>
  <c r="AK14" i="1"/>
  <c r="AV14" i="1" s="1"/>
  <c r="AL14" i="1"/>
  <c r="AW14" i="1" s="1"/>
  <c r="AM14" i="1"/>
  <c r="AX14" i="1" s="1"/>
  <c r="AN14" i="1"/>
  <c r="AY14" i="1" s="1"/>
  <c r="AO14" i="1"/>
  <c r="AZ14" i="1" s="1"/>
  <c r="AF15" i="1"/>
  <c r="AQ15" i="1" s="1"/>
  <c r="AG15" i="1"/>
  <c r="AR15" i="1" s="1"/>
  <c r="AH15" i="1"/>
  <c r="AS15" i="1" s="1"/>
  <c r="AI15" i="1"/>
  <c r="AT15" i="1" s="1"/>
  <c r="AJ15" i="1"/>
  <c r="AU15" i="1" s="1"/>
  <c r="AK15" i="1"/>
  <c r="AV15" i="1" s="1"/>
  <c r="AL15" i="1"/>
  <c r="AW15" i="1" s="1"/>
  <c r="AM15" i="1"/>
  <c r="AX15" i="1" s="1"/>
  <c r="AN15" i="1"/>
  <c r="AY15" i="1" s="1"/>
  <c r="AO15" i="1"/>
  <c r="AZ15" i="1" s="1"/>
  <c r="AF16" i="1"/>
  <c r="AQ16" i="1" s="1"/>
  <c r="AG16" i="1"/>
  <c r="AR16" i="1" s="1"/>
  <c r="AH16" i="1"/>
  <c r="AS16" i="1" s="1"/>
  <c r="AI16" i="1"/>
  <c r="AT16" i="1" s="1"/>
  <c r="AJ16" i="1"/>
  <c r="AU16" i="1" s="1"/>
  <c r="AK16" i="1"/>
  <c r="AV16" i="1" s="1"/>
  <c r="AL16" i="1"/>
  <c r="AW16" i="1" s="1"/>
  <c r="AM16" i="1"/>
  <c r="AX16" i="1" s="1"/>
  <c r="AN16" i="1"/>
  <c r="AY16" i="1" s="1"/>
  <c r="AO16" i="1"/>
  <c r="AZ16" i="1" s="1"/>
  <c r="AF17" i="1"/>
  <c r="AQ17" i="1" s="1"/>
  <c r="AG17" i="1"/>
  <c r="AR17" i="1" s="1"/>
  <c r="AH17" i="1"/>
  <c r="AS17" i="1" s="1"/>
  <c r="AI17" i="1"/>
  <c r="AT17" i="1" s="1"/>
  <c r="AJ17" i="1"/>
  <c r="AU17" i="1" s="1"/>
  <c r="AK17" i="1"/>
  <c r="AV17" i="1" s="1"/>
  <c r="AL17" i="1"/>
  <c r="AW17" i="1" s="1"/>
  <c r="AM17" i="1"/>
  <c r="AX17" i="1" s="1"/>
  <c r="AN17" i="1"/>
  <c r="AY17" i="1" s="1"/>
  <c r="AO17" i="1"/>
  <c r="AZ17" i="1" s="1"/>
  <c r="AF18" i="1"/>
  <c r="AQ18" i="1" s="1"/>
  <c r="AG18" i="1"/>
  <c r="AR18" i="1" s="1"/>
  <c r="AH18" i="1"/>
  <c r="AS18" i="1" s="1"/>
  <c r="AI18" i="1"/>
  <c r="AT18" i="1" s="1"/>
  <c r="AJ18" i="1"/>
  <c r="AU18" i="1" s="1"/>
  <c r="AK18" i="1"/>
  <c r="AV18" i="1" s="1"/>
  <c r="AL18" i="1"/>
  <c r="AW18" i="1" s="1"/>
  <c r="AM18" i="1"/>
  <c r="AX18" i="1" s="1"/>
  <c r="AN18" i="1"/>
  <c r="AY18" i="1" s="1"/>
  <c r="AO18" i="1"/>
  <c r="AF19" i="1"/>
  <c r="AQ19" i="1" s="1"/>
  <c r="AG19" i="1"/>
  <c r="AR19" i="1" s="1"/>
  <c r="AH19" i="1"/>
  <c r="AS19" i="1" s="1"/>
  <c r="AI19" i="1"/>
  <c r="AT19" i="1" s="1"/>
  <c r="AJ19" i="1"/>
  <c r="AU19" i="1" s="1"/>
  <c r="AK19" i="1"/>
  <c r="AV19" i="1" s="1"/>
  <c r="AL19" i="1"/>
  <c r="AW19" i="1" s="1"/>
  <c r="AM19" i="1"/>
  <c r="AX19" i="1" s="1"/>
  <c r="AN19" i="1"/>
  <c r="AY19" i="1" s="1"/>
  <c r="AO19" i="1"/>
  <c r="AZ19" i="1" s="1"/>
  <c r="AF20" i="1"/>
  <c r="AQ20" i="1" s="1"/>
  <c r="AG20" i="1"/>
  <c r="AR20" i="1" s="1"/>
  <c r="AH20" i="1"/>
  <c r="AS20" i="1" s="1"/>
  <c r="AI20" i="1"/>
  <c r="AT20" i="1" s="1"/>
  <c r="AJ20" i="1"/>
  <c r="AU20" i="1" s="1"/>
  <c r="AK20" i="1"/>
  <c r="AV20" i="1" s="1"/>
  <c r="AL20" i="1"/>
  <c r="AW20" i="1" s="1"/>
  <c r="AM20" i="1"/>
  <c r="AX20" i="1" s="1"/>
  <c r="AN20" i="1"/>
  <c r="AY20" i="1" s="1"/>
  <c r="AO20" i="1"/>
  <c r="AZ20" i="1" s="1"/>
  <c r="AF21" i="1"/>
  <c r="AQ21" i="1" s="1"/>
  <c r="AG21" i="1"/>
  <c r="AR21" i="1" s="1"/>
  <c r="AH21" i="1"/>
  <c r="AS21" i="1" s="1"/>
  <c r="AI21" i="1"/>
  <c r="AT21" i="1" s="1"/>
  <c r="AJ21" i="1"/>
  <c r="AU21" i="1" s="1"/>
  <c r="AK21" i="1"/>
  <c r="AV21" i="1" s="1"/>
  <c r="AL21" i="1"/>
  <c r="AW21" i="1" s="1"/>
  <c r="AM21" i="1"/>
  <c r="AX21" i="1" s="1"/>
  <c r="AN21" i="1"/>
  <c r="AY21" i="1" s="1"/>
  <c r="AO21" i="1"/>
  <c r="AZ21" i="1" s="1"/>
  <c r="AF22" i="1"/>
  <c r="AG22" i="1"/>
  <c r="AR22" i="1" s="1"/>
  <c r="AH22" i="1"/>
  <c r="AS22" i="1" s="1"/>
  <c r="AI22" i="1"/>
  <c r="AT22" i="1" s="1"/>
  <c r="AJ22" i="1"/>
  <c r="AU22" i="1" s="1"/>
  <c r="AK22" i="1"/>
  <c r="AV22" i="1" s="1"/>
  <c r="AL22" i="1"/>
  <c r="AW22" i="1" s="1"/>
  <c r="AM22" i="1"/>
  <c r="AX22" i="1" s="1"/>
  <c r="AN22" i="1"/>
  <c r="AY22" i="1" s="1"/>
  <c r="AO22" i="1"/>
  <c r="AZ22" i="1" s="1"/>
  <c r="AF23" i="1"/>
  <c r="AQ23" i="1" s="1"/>
  <c r="AG23" i="1"/>
  <c r="AR23" i="1" s="1"/>
  <c r="AH23" i="1"/>
  <c r="AS23" i="1" s="1"/>
  <c r="AI23" i="1"/>
  <c r="AT23" i="1" s="1"/>
  <c r="AJ23" i="1"/>
  <c r="AU23" i="1" s="1"/>
  <c r="AK23" i="1"/>
  <c r="AV23" i="1" s="1"/>
  <c r="AL23" i="1"/>
  <c r="AW23" i="1" s="1"/>
  <c r="AM23" i="1"/>
  <c r="AX23" i="1" s="1"/>
  <c r="AN23" i="1"/>
  <c r="AY23" i="1" s="1"/>
  <c r="AO23" i="1"/>
  <c r="AZ23" i="1" s="1"/>
  <c r="AF24" i="1"/>
  <c r="AG24" i="1"/>
  <c r="AR24" i="1" s="1"/>
  <c r="AH24" i="1"/>
  <c r="AS24" i="1" s="1"/>
  <c r="AI24" i="1"/>
  <c r="AT24" i="1" s="1"/>
  <c r="AJ24" i="1"/>
  <c r="AU24" i="1" s="1"/>
  <c r="AK24" i="1"/>
  <c r="AV24" i="1" s="1"/>
  <c r="AL24" i="1"/>
  <c r="AW24" i="1" s="1"/>
  <c r="AM24" i="1"/>
  <c r="AX24" i="1" s="1"/>
  <c r="AN24" i="1"/>
  <c r="AY24" i="1" s="1"/>
  <c r="AO24" i="1"/>
  <c r="AF25" i="1"/>
  <c r="AQ25" i="1" s="1"/>
  <c r="AG25" i="1"/>
  <c r="AR25" i="1" s="1"/>
  <c r="AH25" i="1"/>
  <c r="AS25" i="1" s="1"/>
  <c r="AI25" i="1"/>
  <c r="AT25" i="1" s="1"/>
  <c r="AJ25" i="1"/>
  <c r="AU25" i="1" s="1"/>
  <c r="AK25" i="1"/>
  <c r="AV25" i="1" s="1"/>
  <c r="AL25" i="1"/>
  <c r="AW25" i="1" s="1"/>
  <c r="AM25" i="1"/>
  <c r="AX25" i="1" s="1"/>
  <c r="AN25" i="1"/>
  <c r="AY25" i="1" s="1"/>
  <c r="AO25" i="1"/>
  <c r="AZ25" i="1" s="1"/>
  <c r="AF26" i="1"/>
  <c r="AQ26" i="1" s="1"/>
  <c r="AG26" i="1"/>
  <c r="AR26" i="1" s="1"/>
  <c r="AH26" i="1"/>
  <c r="AS26" i="1" s="1"/>
  <c r="AI26" i="1"/>
  <c r="AT26" i="1" s="1"/>
  <c r="AJ26" i="1"/>
  <c r="AU26" i="1" s="1"/>
  <c r="AK26" i="1"/>
  <c r="AV26" i="1" s="1"/>
  <c r="AL26" i="1"/>
  <c r="AW26" i="1" s="1"/>
  <c r="AM26" i="1"/>
  <c r="AX26" i="1" s="1"/>
  <c r="AN26" i="1"/>
  <c r="AY26" i="1" s="1"/>
  <c r="AO26" i="1"/>
  <c r="AZ26" i="1" s="1"/>
  <c r="AF27" i="1"/>
  <c r="AQ27" i="1" s="1"/>
  <c r="AG27" i="1"/>
  <c r="AR27" i="1" s="1"/>
  <c r="AH27" i="1"/>
  <c r="AS27" i="1" s="1"/>
  <c r="AI27" i="1"/>
  <c r="AT27" i="1" s="1"/>
  <c r="AJ27" i="1"/>
  <c r="AU27" i="1" s="1"/>
  <c r="AK27" i="1"/>
  <c r="AV27" i="1" s="1"/>
  <c r="AL27" i="1"/>
  <c r="AW27" i="1" s="1"/>
  <c r="AM27" i="1"/>
  <c r="AX27" i="1" s="1"/>
  <c r="AN27" i="1"/>
  <c r="AO27" i="1"/>
  <c r="AZ27" i="1" s="1"/>
  <c r="AF28" i="1"/>
  <c r="AQ28" i="1" s="1"/>
  <c r="AG28" i="1"/>
  <c r="AR28" i="1" s="1"/>
  <c r="AH28" i="1"/>
  <c r="AS28" i="1" s="1"/>
  <c r="AI28" i="1"/>
  <c r="AT28" i="1" s="1"/>
  <c r="AJ28" i="1"/>
  <c r="AU28" i="1" s="1"/>
  <c r="AK28" i="1"/>
  <c r="AV28" i="1" s="1"/>
  <c r="AL28" i="1"/>
  <c r="AW28" i="1" s="1"/>
  <c r="AM28" i="1"/>
  <c r="AX28" i="1" s="1"/>
  <c r="AN28" i="1"/>
  <c r="AY28" i="1" s="1"/>
  <c r="AO28" i="1"/>
  <c r="AZ28" i="1" s="1"/>
  <c r="AF29" i="1"/>
  <c r="AQ29" i="1" s="1"/>
  <c r="AG29" i="1"/>
  <c r="AR29" i="1" s="1"/>
  <c r="AH29" i="1"/>
  <c r="AS29" i="1" s="1"/>
  <c r="AI29" i="1"/>
  <c r="AT29" i="1" s="1"/>
  <c r="AJ29" i="1"/>
  <c r="AU29" i="1" s="1"/>
  <c r="AK29" i="1"/>
  <c r="AV29" i="1" s="1"/>
  <c r="AL29" i="1"/>
  <c r="AW29" i="1" s="1"/>
  <c r="AM29" i="1"/>
  <c r="AX29" i="1" s="1"/>
  <c r="AN29" i="1"/>
  <c r="AY29" i="1" s="1"/>
  <c r="AO29" i="1"/>
  <c r="AZ29" i="1" s="1"/>
  <c r="AF30" i="1"/>
  <c r="AQ30" i="1" s="1"/>
  <c r="AG30" i="1"/>
  <c r="AR30" i="1" s="1"/>
  <c r="AH30" i="1"/>
  <c r="AS30" i="1" s="1"/>
  <c r="AI30" i="1"/>
  <c r="AT30" i="1" s="1"/>
  <c r="AJ30" i="1"/>
  <c r="AU30" i="1" s="1"/>
  <c r="AK30" i="1"/>
  <c r="AV30" i="1" s="1"/>
  <c r="AL30" i="1"/>
  <c r="AW30" i="1" s="1"/>
  <c r="AM30" i="1"/>
  <c r="AX30" i="1" s="1"/>
  <c r="AN30" i="1"/>
  <c r="AY30" i="1" s="1"/>
  <c r="AO30" i="1"/>
  <c r="AZ30" i="1" s="1"/>
  <c r="AF31" i="1"/>
  <c r="AQ31" i="1" s="1"/>
  <c r="AG31" i="1"/>
  <c r="AR31" i="1" s="1"/>
  <c r="AH31" i="1"/>
  <c r="AS31" i="1" s="1"/>
  <c r="AI31" i="1"/>
  <c r="AT31" i="1" s="1"/>
  <c r="AJ31" i="1"/>
  <c r="AU31" i="1" s="1"/>
  <c r="AK31" i="1"/>
  <c r="AV31" i="1" s="1"/>
  <c r="AL31" i="1"/>
  <c r="AW31" i="1" s="1"/>
  <c r="AM31" i="1"/>
  <c r="AX31" i="1" s="1"/>
  <c r="AN31" i="1"/>
  <c r="AY31" i="1" s="1"/>
  <c r="AO31" i="1"/>
  <c r="AZ31" i="1" s="1"/>
  <c r="AF32" i="1"/>
  <c r="AQ32" i="1" s="1"/>
  <c r="AG32" i="1"/>
  <c r="AR32" i="1" s="1"/>
  <c r="AH32" i="1"/>
  <c r="AS32" i="1" s="1"/>
  <c r="AI32" i="1"/>
  <c r="AT32" i="1" s="1"/>
  <c r="AJ32" i="1"/>
  <c r="AU32" i="1" s="1"/>
  <c r="AK32" i="1"/>
  <c r="AV32" i="1" s="1"/>
  <c r="AL32" i="1"/>
  <c r="AW32" i="1" s="1"/>
  <c r="AM32" i="1"/>
  <c r="AX32" i="1" s="1"/>
  <c r="AN32" i="1"/>
  <c r="AY32" i="1" s="1"/>
  <c r="AO32" i="1"/>
  <c r="AZ32" i="1" s="1"/>
  <c r="AF33" i="1"/>
  <c r="AQ33" i="1" s="1"/>
  <c r="AG33" i="1"/>
  <c r="AR33" i="1" s="1"/>
  <c r="AH33" i="1"/>
  <c r="AS33" i="1" s="1"/>
  <c r="AI33" i="1"/>
  <c r="AT33" i="1" s="1"/>
  <c r="AJ33" i="1"/>
  <c r="AU33" i="1" s="1"/>
  <c r="AK33" i="1"/>
  <c r="AV33" i="1" s="1"/>
  <c r="AL33" i="1"/>
  <c r="AW33" i="1" s="1"/>
  <c r="AM33" i="1"/>
  <c r="AX33" i="1" s="1"/>
  <c r="AN33" i="1"/>
  <c r="AY33" i="1" s="1"/>
  <c r="AO33" i="1"/>
  <c r="AZ33" i="1" s="1"/>
  <c r="AF34" i="1"/>
  <c r="AQ34" i="1" s="1"/>
  <c r="AG34" i="1"/>
  <c r="AR34" i="1" s="1"/>
  <c r="AH34" i="1"/>
  <c r="AS34" i="1" s="1"/>
  <c r="AI34" i="1"/>
  <c r="AT34" i="1" s="1"/>
  <c r="AJ34" i="1"/>
  <c r="AU34" i="1" s="1"/>
  <c r="AK34" i="1"/>
  <c r="AV34" i="1" s="1"/>
  <c r="AL34" i="1"/>
  <c r="AW34" i="1" s="1"/>
  <c r="AM34" i="1"/>
  <c r="AX34" i="1" s="1"/>
  <c r="AN34" i="1"/>
  <c r="AY34" i="1" s="1"/>
  <c r="AO34" i="1"/>
  <c r="AZ34" i="1" s="1"/>
  <c r="AF35" i="1"/>
  <c r="AQ35" i="1" s="1"/>
  <c r="AG35" i="1"/>
  <c r="AR35" i="1" s="1"/>
  <c r="AH35" i="1"/>
  <c r="AS35" i="1" s="1"/>
  <c r="AI35" i="1"/>
  <c r="AT35" i="1" s="1"/>
  <c r="AJ35" i="1"/>
  <c r="AU35" i="1" s="1"/>
  <c r="AK35" i="1"/>
  <c r="AV35" i="1" s="1"/>
  <c r="AL35" i="1"/>
  <c r="AW35" i="1" s="1"/>
  <c r="AM35" i="1"/>
  <c r="AX35" i="1" s="1"/>
  <c r="AN35" i="1"/>
  <c r="AY35" i="1" s="1"/>
  <c r="AO35" i="1"/>
  <c r="AZ35" i="1" s="1"/>
  <c r="AF36" i="1"/>
  <c r="AQ36" i="1" s="1"/>
  <c r="AG36" i="1"/>
  <c r="AR36" i="1" s="1"/>
  <c r="AH36" i="1"/>
  <c r="AS36" i="1" s="1"/>
  <c r="AI36" i="1"/>
  <c r="AT36" i="1" s="1"/>
  <c r="AJ36" i="1"/>
  <c r="AU36" i="1" s="1"/>
  <c r="AK36" i="1"/>
  <c r="AV36" i="1" s="1"/>
  <c r="AL36" i="1"/>
  <c r="AW36" i="1" s="1"/>
  <c r="AM36" i="1"/>
  <c r="AX36" i="1" s="1"/>
  <c r="AN36" i="1"/>
  <c r="AY36" i="1" s="1"/>
  <c r="AO36" i="1"/>
  <c r="AZ36" i="1" s="1"/>
  <c r="AF37" i="1"/>
  <c r="AQ37" i="1" s="1"/>
  <c r="AG37" i="1"/>
  <c r="AR37" i="1" s="1"/>
  <c r="AH37" i="1"/>
  <c r="AS37" i="1" s="1"/>
  <c r="AI37" i="1"/>
  <c r="AT37" i="1" s="1"/>
  <c r="AJ37" i="1"/>
  <c r="AU37" i="1" s="1"/>
  <c r="AK37" i="1"/>
  <c r="AV37" i="1" s="1"/>
  <c r="AL37" i="1"/>
  <c r="AW37" i="1" s="1"/>
  <c r="AM37" i="1"/>
  <c r="AX37" i="1" s="1"/>
  <c r="AN37" i="1"/>
  <c r="AY37" i="1" s="1"/>
  <c r="AO37" i="1"/>
  <c r="AZ37" i="1" s="1"/>
  <c r="AF38" i="1"/>
  <c r="AQ38" i="1" s="1"/>
  <c r="AG38" i="1"/>
  <c r="AR38" i="1" s="1"/>
  <c r="AH38" i="1"/>
  <c r="AS38" i="1" s="1"/>
  <c r="AI38" i="1"/>
  <c r="AT38" i="1" s="1"/>
  <c r="AJ38" i="1"/>
  <c r="AU38" i="1" s="1"/>
  <c r="AK38" i="1"/>
  <c r="AV38" i="1" s="1"/>
  <c r="AL38" i="1"/>
  <c r="AW38" i="1" s="1"/>
  <c r="AM38" i="1"/>
  <c r="AX38" i="1" s="1"/>
  <c r="AN38" i="1"/>
  <c r="AY38" i="1" s="1"/>
  <c r="AO38" i="1"/>
  <c r="AZ38" i="1" s="1"/>
  <c r="AF39" i="1"/>
  <c r="AQ39" i="1" s="1"/>
  <c r="AG39" i="1"/>
  <c r="AR39" i="1" s="1"/>
  <c r="AH39" i="1"/>
  <c r="AS39" i="1" s="1"/>
  <c r="AI39" i="1"/>
  <c r="AT39" i="1" s="1"/>
  <c r="AJ39" i="1"/>
  <c r="AU39" i="1" s="1"/>
  <c r="AK39" i="1"/>
  <c r="AV39" i="1" s="1"/>
  <c r="AL39" i="1"/>
  <c r="AW39" i="1" s="1"/>
  <c r="AM39" i="1"/>
  <c r="AX39" i="1" s="1"/>
  <c r="AN39" i="1"/>
  <c r="AY39" i="1" s="1"/>
  <c r="AO39" i="1"/>
  <c r="AZ39" i="1" s="1"/>
  <c r="AF40" i="1"/>
  <c r="AQ40" i="1" s="1"/>
  <c r="AG40" i="1"/>
  <c r="AR40" i="1" s="1"/>
  <c r="AH40" i="1"/>
  <c r="AS40" i="1" s="1"/>
  <c r="AI40" i="1"/>
  <c r="AT40" i="1" s="1"/>
  <c r="AJ40" i="1"/>
  <c r="AU40" i="1" s="1"/>
  <c r="AK40" i="1"/>
  <c r="AV40" i="1" s="1"/>
  <c r="AL40" i="1"/>
  <c r="AW40" i="1" s="1"/>
  <c r="AM40" i="1"/>
  <c r="AX40" i="1" s="1"/>
  <c r="AN40" i="1"/>
  <c r="AY40" i="1" s="1"/>
  <c r="AO40" i="1"/>
  <c r="AF41" i="1"/>
  <c r="AQ41" i="1" s="1"/>
  <c r="AG41" i="1"/>
  <c r="AR41" i="1" s="1"/>
  <c r="AH41" i="1"/>
  <c r="AS41" i="1" s="1"/>
  <c r="AI41" i="1"/>
  <c r="AT41" i="1" s="1"/>
  <c r="AJ41" i="1"/>
  <c r="AU41" i="1" s="1"/>
  <c r="AK41" i="1"/>
  <c r="AV41" i="1" s="1"/>
  <c r="AL41" i="1"/>
  <c r="AW41" i="1" s="1"/>
  <c r="AM41" i="1"/>
  <c r="AX41" i="1" s="1"/>
  <c r="AN41" i="1"/>
  <c r="AY41" i="1" s="1"/>
  <c r="AO41" i="1"/>
  <c r="AZ41" i="1" s="1"/>
  <c r="AF42" i="1"/>
  <c r="AQ42" i="1" s="1"/>
  <c r="AG42" i="1"/>
  <c r="AR42" i="1" s="1"/>
  <c r="AH42" i="1"/>
  <c r="AS42" i="1" s="1"/>
  <c r="AI42" i="1"/>
  <c r="AT42" i="1" s="1"/>
  <c r="AJ42" i="1"/>
  <c r="AU42" i="1" s="1"/>
  <c r="AK42" i="1"/>
  <c r="AV42" i="1" s="1"/>
  <c r="AL42" i="1"/>
  <c r="AW42" i="1" s="1"/>
  <c r="AM42" i="1"/>
  <c r="AX42" i="1" s="1"/>
  <c r="AN42" i="1"/>
  <c r="AY42" i="1" s="1"/>
  <c r="AO42" i="1"/>
  <c r="AZ42" i="1" s="1"/>
  <c r="AF43" i="1"/>
  <c r="AQ43" i="1" s="1"/>
  <c r="AG43" i="1"/>
  <c r="AR43" i="1" s="1"/>
  <c r="AH43" i="1"/>
  <c r="AS43" i="1" s="1"/>
  <c r="AI43" i="1"/>
  <c r="AT43" i="1" s="1"/>
  <c r="AJ43" i="1"/>
  <c r="AK43" i="1"/>
  <c r="AV43" i="1" s="1"/>
  <c r="AL43" i="1"/>
  <c r="AW43" i="1" s="1"/>
  <c r="AM43" i="1"/>
  <c r="AX43" i="1" s="1"/>
  <c r="AN43" i="1"/>
  <c r="AY43" i="1" s="1"/>
  <c r="AO43" i="1"/>
  <c r="AZ43" i="1" s="1"/>
  <c r="AF44" i="1"/>
  <c r="AQ44" i="1" s="1"/>
  <c r="AG44" i="1"/>
  <c r="AR44" i="1" s="1"/>
  <c r="AH44" i="1"/>
  <c r="AS44" i="1" s="1"/>
  <c r="AI44" i="1"/>
  <c r="AT44" i="1" s="1"/>
  <c r="AJ44" i="1"/>
  <c r="AU44" i="1" s="1"/>
  <c r="AK44" i="1"/>
  <c r="AV44" i="1" s="1"/>
  <c r="AL44" i="1"/>
  <c r="AW44" i="1" s="1"/>
  <c r="AM44" i="1"/>
  <c r="AX44" i="1" s="1"/>
  <c r="AN44" i="1"/>
  <c r="AY44" i="1" s="1"/>
  <c r="AO44" i="1"/>
  <c r="AZ44" i="1" s="1"/>
  <c r="AF45" i="1"/>
  <c r="AQ45" i="1" s="1"/>
  <c r="AG45" i="1"/>
  <c r="AR45" i="1" s="1"/>
  <c r="AH45" i="1"/>
  <c r="AS45" i="1" s="1"/>
  <c r="AI45" i="1"/>
  <c r="AT45" i="1" s="1"/>
  <c r="AJ45" i="1"/>
  <c r="AU45" i="1" s="1"/>
  <c r="AK45" i="1"/>
  <c r="AV45" i="1" s="1"/>
  <c r="AL45" i="1"/>
  <c r="AW45" i="1" s="1"/>
  <c r="AM45" i="1"/>
  <c r="AX45" i="1" s="1"/>
  <c r="AN45" i="1"/>
  <c r="AY45" i="1" s="1"/>
  <c r="AO45" i="1"/>
  <c r="AZ45" i="1" s="1"/>
  <c r="AF46" i="1"/>
  <c r="AQ46" i="1" s="1"/>
  <c r="AG46" i="1"/>
  <c r="AR46" i="1" s="1"/>
  <c r="AH46" i="1"/>
  <c r="AS46" i="1" s="1"/>
  <c r="AI46" i="1"/>
  <c r="AT46" i="1" s="1"/>
  <c r="AJ46" i="1"/>
  <c r="AU46" i="1" s="1"/>
  <c r="AK46" i="1"/>
  <c r="AV46" i="1" s="1"/>
  <c r="AL46" i="1"/>
  <c r="AW46" i="1" s="1"/>
  <c r="AM46" i="1"/>
  <c r="AX46" i="1" s="1"/>
  <c r="AN46" i="1"/>
  <c r="AY46" i="1" s="1"/>
  <c r="AO46" i="1"/>
  <c r="AZ46" i="1" s="1"/>
  <c r="AF47" i="1"/>
  <c r="AQ47" i="1" s="1"/>
  <c r="AG47" i="1"/>
  <c r="AR47" i="1" s="1"/>
  <c r="AH47" i="1"/>
  <c r="AS47" i="1" s="1"/>
  <c r="AI47" i="1"/>
  <c r="AT47" i="1" s="1"/>
  <c r="AJ47" i="1"/>
  <c r="AU47" i="1" s="1"/>
  <c r="AK47" i="1"/>
  <c r="AV47" i="1" s="1"/>
  <c r="AL47" i="1"/>
  <c r="AW47" i="1" s="1"/>
  <c r="AM47" i="1"/>
  <c r="AX47" i="1" s="1"/>
  <c r="AN47" i="1"/>
  <c r="AY47" i="1" s="1"/>
  <c r="AO47" i="1"/>
  <c r="AZ47" i="1" s="1"/>
  <c r="AF48" i="1"/>
  <c r="AQ48" i="1" s="1"/>
  <c r="AG48" i="1"/>
  <c r="AR48" i="1" s="1"/>
  <c r="AH48" i="1"/>
  <c r="AS48" i="1" s="1"/>
  <c r="AI48" i="1"/>
  <c r="AT48" i="1" s="1"/>
  <c r="AJ48" i="1"/>
  <c r="AU48" i="1" s="1"/>
  <c r="AK48" i="1"/>
  <c r="AV48" i="1" s="1"/>
  <c r="AL48" i="1"/>
  <c r="AW48" i="1" s="1"/>
  <c r="AM48" i="1"/>
  <c r="AX48" i="1" s="1"/>
  <c r="AN48" i="1"/>
  <c r="AY48" i="1" s="1"/>
  <c r="AO48" i="1"/>
  <c r="AZ48" i="1" s="1"/>
  <c r="AF49" i="1"/>
  <c r="AG49" i="1"/>
  <c r="AR49" i="1" s="1"/>
  <c r="AH49" i="1"/>
  <c r="AS49" i="1" s="1"/>
  <c r="AI49" i="1"/>
  <c r="AT49" i="1" s="1"/>
  <c r="AJ49" i="1"/>
  <c r="AU49" i="1" s="1"/>
  <c r="AK49" i="1"/>
  <c r="AV49" i="1" s="1"/>
  <c r="AL49" i="1"/>
  <c r="AW49" i="1" s="1"/>
  <c r="AM49" i="1"/>
  <c r="AX49" i="1" s="1"/>
  <c r="AN49" i="1"/>
  <c r="AY49" i="1" s="1"/>
  <c r="AO49" i="1"/>
  <c r="AZ49" i="1" s="1"/>
  <c r="AF50" i="1"/>
  <c r="AQ50" i="1" s="1"/>
  <c r="AG50" i="1"/>
  <c r="AR50" i="1" s="1"/>
  <c r="AH50" i="1"/>
  <c r="AS50" i="1" s="1"/>
  <c r="AI50" i="1"/>
  <c r="AT50" i="1" s="1"/>
  <c r="AJ50" i="1"/>
  <c r="AU50" i="1" s="1"/>
  <c r="AK50" i="1"/>
  <c r="AV50" i="1" s="1"/>
  <c r="AL50" i="1"/>
  <c r="AW50" i="1" s="1"/>
  <c r="AM50" i="1"/>
  <c r="AX50" i="1" s="1"/>
  <c r="AN50" i="1"/>
  <c r="AY50" i="1" s="1"/>
  <c r="AO50" i="1"/>
  <c r="AZ50" i="1" s="1"/>
  <c r="AF51" i="1"/>
  <c r="AQ51" i="1" s="1"/>
  <c r="AG51" i="1"/>
  <c r="AR51" i="1" s="1"/>
  <c r="AH51" i="1"/>
  <c r="AS51" i="1" s="1"/>
  <c r="AI51" i="1"/>
  <c r="AT51" i="1" s="1"/>
  <c r="AJ51" i="1"/>
  <c r="AU51" i="1" s="1"/>
  <c r="AK51" i="1"/>
  <c r="AV51" i="1" s="1"/>
  <c r="AL51" i="1"/>
  <c r="AW51" i="1" s="1"/>
  <c r="AM51" i="1"/>
  <c r="AX51" i="1" s="1"/>
  <c r="AN51" i="1"/>
  <c r="AY51" i="1" s="1"/>
  <c r="AO51" i="1"/>
  <c r="AZ51" i="1" s="1"/>
  <c r="AF52" i="1"/>
  <c r="AQ52" i="1" s="1"/>
  <c r="AG52" i="1"/>
  <c r="AR52" i="1" s="1"/>
  <c r="AH52" i="1"/>
  <c r="AS52" i="1" s="1"/>
  <c r="AI52" i="1"/>
  <c r="AT52" i="1" s="1"/>
  <c r="AJ52" i="1"/>
  <c r="AU52" i="1" s="1"/>
  <c r="AK52" i="1"/>
  <c r="AV52" i="1" s="1"/>
  <c r="AL52" i="1"/>
  <c r="AW52" i="1" s="1"/>
  <c r="AM52" i="1"/>
  <c r="AX52" i="1" s="1"/>
  <c r="AN52" i="1"/>
  <c r="AY52" i="1" s="1"/>
  <c r="AO52" i="1"/>
  <c r="AZ52" i="1" s="1"/>
  <c r="AF53" i="1"/>
  <c r="AQ53" i="1" s="1"/>
  <c r="AG53" i="1"/>
  <c r="AR53" i="1" s="1"/>
  <c r="AH53" i="1"/>
  <c r="AS53" i="1" s="1"/>
  <c r="AI53" i="1"/>
  <c r="AT53" i="1" s="1"/>
  <c r="AJ53" i="1"/>
  <c r="AU53" i="1" s="1"/>
  <c r="AK53" i="1"/>
  <c r="AV53" i="1" s="1"/>
  <c r="AL53" i="1"/>
  <c r="AW53" i="1" s="1"/>
  <c r="AM53" i="1"/>
  <c r="AX53" i="1" s="1"/>
  <c r="AN53" i="1"/>
  <c r="AY53" i="1" s="1"/>
  <c r="AO53" i="1"/>
  <c r="AZ53" i="1" s="1"/>
  <c r="AF54" i="1"/>
  <c r="AQ54" i="1" s="1"/>
  <c r="AG54" i="1"/>
  <c r="AR54" i="1" s="1"/>
  <c r="AH54" i="1"/>
  <c r="AS54" i="1" s="1"/>
  <c r="AI54" i="1"/>
  <c r="AT54" i="1" s="1"/>
  <c r="AJ54" i="1"/>
  <c r="AU54" i="1" s="1"/>
  <c r="AK54" i="1"/>
  <c r="AV54" i="1" s="1"/>
  <c r="AL54" i="1"/>
  <c r="AW54" i="1" s="1"/>
  <c r="AM54" i="1"/>
  <c r="AX54" i="1" s="1"/>
  <c r="AN54" i="1"/>
  <c r="AY54" i="1" s="1"/>
  <c r="AO54" i="1"/>
  <c r="AZ54" i="1" s="1"/>
  <c r="AF55" i="1"/>
  <c r="AQ55" i="1" s="1"/>
  <c r="AG55" i="1"/>
  <c r="AR55" i="1" s="1"/>
  <c r="AH55" i="1"/>
  <c r="AS55" i="1" s="1"/>
  <c r="AI55" i="1"/>
  <c r="AT55" i="1" s="1"/>
  <c r="AJ55" i="1"/>
  <c r="AU55" i="1" s="1"/>
  <c r="AK55" i="1"/>
  <c r="AV55" i="1" s="1"/>
  <c r="AL55" i="1"/>
  <c r="AW55" i="1" s="1"/>
  <c r="AM55" i="1"/>
  <c r="AX55" i="1" s="1"/>
  <c r="AN55" i="1"/>
  <c r="AY55" i="1" s="1"/>
  <c r="AO55" i="1"/>
  <c r="AZ55" i="1" s="1"/>
  <c r="AF56" i="1"/>
  <c r="AQ56" i="1" s="1"/>
  <c r="AG56" i="1"/>
  <c r="AR56" i="1" s="1"/>
  <c r="AH56" i="1"/>
  <c r="AS56" i="1" s="1"/>
  <c r="AI56" i="1"/>
  <c r="AT56" i="1" s="1"/>
  <c r="AJ56" i="1"/>
  <c r="AU56" i="1" s="1"/>
  <c r="AK56" i="1"/>
  <c r="AV56" i="1" s="1"/>
  <c r="AL56" i="1"/>
  <c r="AW56" i="1" s="1"/>
  <c r="AM56" i="1"/>
  <c r="AX56" i="1" s="1"/>
  <c r="AN56" i="1"/>
  <c r="AO56" i="1"/>
  <c r="AZ56" i="1" s="1"/>
  <c r="AF57" i="1"/>
  <c r="AQ57" i="1" s="1"/>
  <c r="AG57" i="1"/>
  <c r="AR57" i="1" s="1"/>
  <c r="AH57" i="1"/>
  <c r="AS57" i="1" s="1"/>
  <c r="AI57" i="1"/>
  <c r="AT57" i="1" s="1"/>
  <c r="AJ57" i="1"/>
  <c r="AU57" i="1" s="1"/>
  <c r="AK57" i="1"/>
  <c r="AV57" i="1" s="1"/>
  <c r="AL57" i="1"/>
  <c r="AW57" i="1" s="1"/>
  <c r="AM57" i="1"/>
  <c r="AX57" i="1" s="1"/>
  <c r="AN57" i="1"/>
  <c r="AY57" i="1" s="1"/>
  <c r="AO57" i="1"/>
  <c r="AZ57" i="1" s="1"/>
  <c r="AF58" i="1"/>
  <c r="AQ58" i="1" s="1"/>
  <c r="AG58" i="1"/>
  <c r="AR58" i="1" s="1"/>
  <c r="AH58" i="1"/>
  <c r="AS58" i="1" s="1"/>
  <c r="AI58" i="1"/>
  <c r="AT58" i="1" s="1"/>
  <c r="AJ58" i="1"/>
  <c r="AU58" i="1" s="1"/>
  <c r="AK58" i="1"/>
  <c r="AV58" i="1" s="1"/>
  <c r="AL58" i="1"/>
  <c r="AW58" i="1" s="1"/>
  <c r="AM58" i="1"/>
  <c r="AX58" i="1" s="1"/>
  <c r="AN58" i="1"/>
  <c r="AY58" i="1" s="1"/>
  <c r="AO58" i="1"/>
  <c r="AZ58" i="1" s="1"/>
  <c r="AF59" i="1"/>
  <c r="AQ59" i="1" s="1"/>
  <c r="AG59" i="1"/>
  <c r="AR59" i="1" s="1"/>
  <c r="AH59" i="1"/>
  <c r="AS59" i="1" s="1"/>
  <c r="AI59" i="1"/>
  <c r="AT59" i="1" s="1"/>
  <c r="AJ59" i="1"/>
  <c r="AU59" i="1" s="1"/>
  <c r="AK59" i="1"/>
  <c r="AV59" i="1" s="1"/>
  <c r="AL59" i="1"/>
  <c r="AW59" i="1" s="1"/>
  <c r="AM59" i="1"/>
  <c r="AX59" i="1" s="1"/>
  <c r="AN59" i="1"/>
  <c r="AY59" i="1" s="1"/>
  <c r="AO59" i="1"/>
  <c r="AZ59" i="1" s="1"/>
  <c r="AF60" i="1"/>
  <c r="AQ60" i="1" s="1"/>
  <c r="AG60" i="1"/>
  <c r="AR60" i="1" s="1"/>
  <c r="AH60" i="1"/>
  <c r="AS60" i="1" s="1"/>
  <c r="AI60" i="1"/>
  <c r="AT60" i="1" s="1"/>
  <c r="AJ60" i="1"/>
  <c r="AU60" i="1" s="1"/>
  <c r="AK60" i="1"/>
  <c r="AV60" i="1" s="1"/>
  <c r="AL60" i="1"/>
  <c r="AW60" i="1" s="1"/>
  <c r="AM60" i="1"/>
  <c r="AX60" i="1" s="1"/>
  <c r="AN60" i="1"/>
  <c r="AY60" i="1" s="1"/>
  <c r="AO60" i="1"/>
  <c r="AZ60" i="1" s="1"/>
  <c r="AF61" i="1"/>
  <c r="AQ61" i="1" s="1"/>
  <c r="AG61" i="1"/>
  <c r="AR61" i="1" s="1"/>
  <c r="AH61" i="1"/>
  <c r="AS61" i="1" s="1"/>
  <c r="AI61" i="1"/>
  <c r="AT61" i="1" s="1"/>
  <c r="AJ61" i="1"/>
  <c r="AU61" i="1" s="1"/>
  <c r="AK61" i="1"/>
  <c r="AV61" i="1" s="1"/>
  <c r="AL61" i="1"/>
  <c r="AW61" i="1" s="1"/>
  <c r="AM61" i="1"/>
  <c r="AX61" i="1" s="1"/>
  <c r="AN61" i="1"/>
  <c r="AY61" i="1" s="1"/>
  <c r="AO61" i="1"/>
  <c r="AZ61" i="1" s="1"/>
  <c r="AF62" i="1"/>
  <c r="AQ62" i="1" s="1"/>
  <c r="AG62" i="1"/>
  <c r="AR62" i="1" s="1"/>
  <c r="AH62" i="1"/>
  <c r="AS62" i="1" s="1"/>
  <c r="AI62" i="1"/>
  <c r="AT62" i="1" s="1"/>
  <c r="AJ62" i="1"/>
  <c r="AU62" i="1" s="1"/>
  <c r="AK62" i="1"/>
  <c r="AV62" i="1" s="1"/>
  <c r="AL62" i="1"/>
  <c r="AW62" i="1" s="1"/>
  <c r="AM62" i="1"/>
  <c r="AX62" i="1" s="1"/>
  <c r="AN62" i="1"/>
  <c r="AY62" i="1" s="1"/>
  <c r="AO62" i="1"/>
  <c r="AZ62" i="1" s="1"/>
  <c r="AF63" i="1"/>
  <c r="AQ63" i="1" s="1"/>
  <c r="AG63" i="1"/>
  <c r="AR63" i="1" s="1"/>
  <c r="AH63" i="1"/>
  <c r="AS63" i="1" s="1"/>
  <c r="AI63" i="1"/>
  <c r="AT63" i="1" s="1"/>
  <c r="AJ63" i="1"/>
  <c r="AU63" i="1" s="1"/>
  <c r="AK63" i="1"/>
  <c r="AV63" i="1" s="1"/>
  <c r="AL63" i="1"/>
  <c r="AW63" i="1" s="1"/>
  <c r="AM63" i="1"/>
  <c r="AX63" i="1" s="1"/>
  <c r="AN63" i="1"/>
  <c r="AY63" i="1" s="1"/>
  <c r="AO63" i="1"/>
  <c r="AZ63" i="1" s="1"/>
  <c r="AF64" i="1"/>
  <c r="AQ64" i="1" s="1"/>
  <c r="AG64" i="1"/>
  <c r="AR64" i="1" s="1"/>
  <c r="AH64" i="1"/>
  <c r="AS64" i="1" s="1"/>
  <c r="AI64" i="1"/>
  <c r="AT64" i="1" s="1"/>
  <c r="AJ64" i="1"/>
  <c r="AU64" i="1" s="1"/>
  <c r="AK64" i="1"/>
  <c r="AV64" i="1" s="1"/>
  <c r="AL64" i="1"/>
  <c r="AW64" i="1" s="1"/>
  <c r="AM64" i="1"/>
  <c r="AX64" i="1" s="1"/>
  <c r="AN64" i="1"/>
  <c r="AY64" i="1" s="1"/>
  <c r="AO64" i="1"/>
  <c r="AZ64" i="1" s="1"/>
  <c r="AF65" i="1"/>
  <c r="AQ65" i="1" s="1"/>
  <c r="AG65" i="1"/>
  <c r="AR65" i="1" s="1"/>
  <c r="AH65" i="1"/>
  <c r="AS65" i="1" s="1"/>
  <c r="AI65" i="1"/>
  <c r="AT65" i="1" s="1"/>
  <c r="AJ65" i="1"/>
  <c r="AU65" i="1" s="1"/>
  <c r="AK65" i="1"/>
  <c r="AV65" i="1" s="1"/>
  <c r="AL65" i="1"/>
  <c r="AW65" i="1" s="1"/>
  <c r="AM65" i="1"/>
  <c r="AX65" i="1" s="1"/>
  <c r="AN65" i="1"/>
  <c r="AY65" i="1" s="1"/>
  <c r="AO65" i="1"/>
  <c r="AZ65" i="1" s="1"/>
  <c r="AF66" i="1"/>
  <c r="AQ66" i="1" s="1"/>
  <c r="AG66" i="1"/>
  <c r="AR66" i="1" s="1"/>
  <c r="AH66" i="1"/>
  <c r="AS66" i="1" s="1"/>
  <c r="AI66" i="1"/>
  <c r="AT66" i="1" s="1"/>
  <c r="AJ66" i="1"/>
  <c r="AU66" i="1" s="1"/>
  <c r="AK66" i="1"/>
  <c r="AV66" i="1" s="1"/>
  <c r="AL66" i="1"/>
  <c r="AW66" i="1" s="1"/>
  <c r="AM66" i="1"/>
  <c r="AX66" i="1" s="1"/>
  <c r="AN66" i="1"/>
  <c r="AY66" i="1" s="1"/>
  <c r="AO66" i="1"/>
  <c r="AZ66" i="1" s="1"/>
  <c r="AF67" i="1"/>
  <c r="AQ67" i="1" s="1"/>
  <c r="AG67" i="1"/>
  <c r="AR67" i="1" s="1"/>
  <c r="AH67" i="1"/>
  <c r="AS67" i="1" s="1"/>
  <c r="AI67" i="1"/>
  <c r="AT67" i="1" s="1"/>
  <c r="AJ67" i="1"/>
  <c r="AU67" i="1" s="1"/>
  <c r="AK67" i="1"/>
  <c r="AV67" i="1" s="1"/>
  <c r="AL67" i="1"/>
  <c r="AW67" i="1" s="1"/>
  <c r="AM67" i="1"/>
  <c r="AX67" i="1" s="1"/>
  <c r="AN67" i="1"/>
  <c r="AY67" i="1" s="1"/>
  <c r="AO67" i="1"/>
  <c r="AZ67" i="1" s="1"/>
  <c r="AF68" i="1"/>
  <c r="AQ68" i="1" s="1"/>
  <c r="AG68" i="1"/>
  <c r="AR68" i="1" s="1"/>
  <c r="AH68" i="1"/>
  <c r="AS68" i="1" s="1"/>
  <c r="AI68" i="1"/>
  <c r="AT68" i="1" s="1"/>
  <c r="AJ68" i="1"/>
  <c r="AU68" i="1" s="1"/>
  <c r="AK68" i="1"/>
  <c r="AV68" i="1" s="1"/>
  <c r="AL68" i="1"/>
  <c r="AW68" i="1" s="1"/>
  <c r="AM68" i="1"/>
  <c r="AX68" i="1" s="1"/>
  <c r="AN68" i="1"/>
  <c r="AY68" i="1" s="1"/>
  <c r="AO68" i="1"/>
  <c r="AF69" i="1"/>
  <c r="AQ69" i="1" s="1"/>
  <c r="AG69" i="1"/>
  <c r="AR69" i="1" s="1"/>
  <c r="AH69" i="1"/>
  <c r="AS69" i="1" s="1"/>
  <c r="AI69" i="1"/>
  <c r="AT69" i="1" s="1"/>
  <c r="AJ69" i="1"/>
  <c r="AU69" i="1" s="1"/>
  <c r="AK69" i="1"/>
  <c r="AV69" i="1" s="1"/>
  <c r="AL69" i="1"/>
  <c r="AW69" i="1" s="1"/>
  <c r="AM69" i="1"/>
  <c r="AX69" i="1" s="1"/>
  <c r="AN69" i="1"/>
  <c r="AY69" i="1" s="1"/>
  <c r="AO69" i="1"/>
  <c r="AZ69" i="1" s="1"/>
  <c r="AF70" i="1"/>
  <c r="AQ70" i="1" s="1"/>
  <c r="AG70" i="1"/>
  <c r="AR70" i="1" s="1"/>
  <c r="AH70" i="1"/>
  <c r="AS70" i="1" s="1"/>
  <c r="AI70" i="1"/>
  <c r="AT70" i="1" s="1"/>
  <c r="AJ70" i="1"/>
  <c r="AU70" i="1" s="1"/>
  <c r="AK70" i="1"/>
  <c r="AV70" i="1" s="1"/>
  <c r="AL70" i="1"/>
  <c r="AW70" i="1" s="1"/>
  <c r="AM70" i="1"/>
  <c r="AX70" i="1" s="1"/>
  <c r="AN70" i="1"/>
  <c r="AY70" i="1" s="1"/>
  <c r="AO70" i="1"/>
  <c r="AZ70" i="1" s="1"/>
  <c r="AF71" i="1"/>
  <c r="AQ71" i="1" s="1"/>
  <c r="AG71" i="1"/>
  <c r="AR71" i="1" s="1"/>
  <c r="AH71" i="1"/>
  <c r="AS71" i="1" s="1"/>
  <c r="AI71" i="1"/>
  <c r="AT71" i="1" s="1"/>
  <c r="AJ71" i="1"/>
  <c r="AU71" i="1" s="1"/>
  <c r="AK71" i="1"/>
  <c r="AV71" i="1" s="1"/>
  <c r="AL71" i="1"/>
  <c r="AW71" i="1" s="1"/>
  <c r="AM71" i="1"/>
  <c r="AX71" i="1" s="1"/>
  <c r="AN71" i="1"/>
  <c r="AY71" i="1" s="1"/>
  <c r="AO71" i="1"/>
  <c r="AZ71" i="1" s="1"/>
  <c r="AF72" i="1"/>
  <c r="AQ72" i="1" s="1"/>
  <c r="AG72" i="1"/>
  <c r="AR72" i="1" s="1"/>
  <c r="AH72" i="1"/>
  <c r="AS72" i="1" s="1"/>
  <c r="AI72" i="1"/>
  <c r="AT72" i="1" s="1"/>
  <c r="AJ72" i="1"/>
  <c r="AU72" i="1" s="1"/>
  <c r="AK72" i="1"/>
  <c r="AV72" i="1" s="1"/>
  <c r="AL72" i="1"/>
  <c r="AW72" i="1" s="1"/>
  <c r="AM72" i="1"/>
  <c r="AX72" i="1" s="1"/>
  <c r="AN72" i="1"/>
  <c r="AY72" i="1" s="1"/>
  <c r="AO72" i="1"/>
  <c r="AZ72" i="1" s="1"/>
  <c r="AF73" i="1"/>
  <c r="AG73" i="1"/>
  <c r="AR73" i="1" s="1"/>
  <c r="AH73" i="1"/>
  <c r="AS73" i="1" s="1"/>
  <c r="AI73" i="1"/>
  <c r="AT73" i="1" s="1"/>
  <c r="AJ73" i="1"/>
  <c r="AU73" i="1" s="1"/>
  <c r="AK73" i="1"/>
  <c r="AV73" i="1" s="1"/>
  <c r="AL73" i="1"/>
  <c r="AW73" i="1" s="1"/>
  <c r="AM73" i="1"/>
  <c r="AX73" i="1" s="1"/>
  <c r="AN73" i="1"/>
  <c r="AY73" i="1" s="1"/>
  <c r="AO73" i="1"/>
  <c r="AZ73" i="1" s="1"/>
  <c r="AF74" i="1"/>
  <c r="AQ74" i="1" s="1"/>
  <c r="AG74" i="1"/>
  <c r="AR74" i="1" s="1"/>
  <c r="AH74" i="1"/>
  <c r="AS74" i="1" s="1"/>
  <c r="AI74" i="1"/>
  <c r="AT74" i="1" s="1"/>
  <c r="AJ74" i="1"/>
  <c r="AU74" i="1" s="1"/>
  <c r="AK74" i="1"/>
  <c r="AV74" i="1" s="1"/>
  <c r="AL74" i="1"/>
  <c r="AW74" i="1" s="1"/>
  <c r="AM74" i="1"/>
  <c r="AX74" i="1" s="1"/>
  <c r="AN74" i="1"/>
  <c r="AY74" i="1" s="1"/>
  <c r="AO74" i="1"/>
  <c r="AF75" i="1"/>
  <c r="AQ75" i="1" s="1"/>
  <c r="AG75" i="1"/>
  <c r="AR75" i="1" s="1"/>
  <c r="AH75" i="1"/>
  <c r="AS75" i="1" s="1"/>
  <c r="AI75" i="1"/>
  <c r="AT75" i="1" s="1"/>
  <c r="AJ75" i="1"/>
  <c r="AU75" i="1" s="1"/>
  <c r="AK75" i="1"/>
  <c r="AV75" i="1" s="1"/>
  <c r="AL75" i="1"/>
  <c r="AW75" i="1" s="1"/>
  <c r="AM75" i="1"/>
  <c r="AX75" i="1" s="1"/>
  <c r="AN75" i="1"/>
  <c r="AY75" i="1" s="1"/>
  <c r="AO75" i="1"/>
  <c r="AZ75" i="1" s="1"/>
  <c r="AF76" i="1"/>
  <c r="AQ76" i="1" s="1"/>
  <c r="AG76" i="1"/>
  <c r="AR76" i="1" s="1"/>
  <c r="AH76" i="1"/>
  <c r="AS76" i="1" s="1"/>
  <c r="AI76" i="1"/>
  <c r="AT76" i="1" s="1"/>
  <c r="AJ76" i="1"/>
  <c r="AU76" i="1" s="1"/>
  <c r="AK76" i="1"/>
  <c r="AV76" i="1" s="1"/>
  <c r="AL76" i="1"/>
  <c r="AW76" i="1" s="1"/>
  <c r="AM76" i="1"/>
  <c r="AX76" i="1" s="1"/>
  <c r="AN76" i="1"/>
  <c r="AY76" i="1" s="1"/>
  <c r="AO76" i="1"/>
  <c r="AZ76" i="1" s="1"/>
  <c r="AF77" i="1"/>
  <c r="AQ77" i="1" s="1"/>
  <c r="AG77" i="1"/>
  <c r="AR77" i="1" s="1"/>
  <c r="AH77" i="1"/>
  <c r="AS77" i="1" s="1"/>
  <c r="AI77" i="1"/>
  <c r="AT77" i="1" s="1"/>
  <c r="AJ77" i="1"/>
  <c r="AU77" i="1" s="1"/>
  <c r="AK77" i="1"/>
  <c r="AV77" i="1" s="1"/>
  <c r="AL77" i="1"/>
  <c r="AW77" i="1" s="1"/>
  <c r="AM77" i="1"/>
  <c r="AX77" i="1" s="1"/>
  <c r="AN77" i="1"/>
  <c r="AY77" i="1" s="1"/>
  <c r="AO77" i="1"/>
  <c r="AZ77" i="1" s="1"/>
  <c r="AF78" i="1"/>
  <c r="AQ78" i="1" s="1"/>
  <c r="AG78" i="1"/>
  <c r="AR78" i="1" s="1"/>
  <c r="AH78" i="1"/>
  <c r="AS78" i="1" s="1"/>
  <c r="AI78" i="1"/>
  <c r="AT78" i="1" s="1"/>
  <c r="AJ78" i="1"/>
  <c r="AU78" i="1" s="1"/>
  <c r="AK78" i="1"/>
  <c r="AV78" i="1" s="1"/>
  <c r="AL78" i="1"/>
  <c r="AW78" i="1" s="1"/>
  <c r="AM78" i="1"/>
  <c r="AX78" i="1" s="1"/>
  <c r="AN78" i="1"/>
  <c r="AY78" i="1" s="1"/>
  <c r="AO78" i="1"/>
  <c r="AZ78" i="1" s="1"/>
  <c r="AF79" i="1"/>
  <c r="AQ79" i="1" s="1"/>
  <c r="AG79" i="1"/>
  <c r="AR79" i="1" s="1"/>
  <c r="AH79" i="1"/>
  <c r="AS79" i="1" s="1"/>
  <c r="AI79" i="1"/>
  <c r="AT79" i="1" s="1"/>
  <c r="AJ79" i="1"/>
  <c r="AU79" i="1" s="1"/>
  <c r="AK79" i="1"/>
  <c r="AV79" i="1" s="1"/>
  <c r="AL79" i="1"/>
  <c r="AW79" i="1" s="1"/>
  <c r="AM79" i="1"/>
  <c r="AX79" i="1" s="1"/>
  <c r="AN79" i="1"/>
  <c r="AY79" i="1" s="1"/>
  <c r="AO79" i="1"/>
  <c r="AZ79" i="1" s="1"/>
  <c r="AF80" i="1"/>
  <c r="AQ80" i="1" s="1"/>
  <c r="AG80" i="1"/>
  <c r="AR80" i="1" s="1"/>
  <c r="AH80" i="1"/>
  <c r="AS80" i="1" s="1"/>
  <c r="AI80" i="1"/>
  <c r="AT80" i="1" s="1"/>
  <c r="AJ80" i="1"/>
  <c r="AU80" i="1" s="1"/>
  <c r="AK80" i="1"/>
  <c r="AV80" i="1" s="1"/>
  <c r="AL80" i="1"/>
  <c r="AW80" i="1" s="1"/>
  <c r="AM80" i="1"/>
  <c r="AX80" i="1" s="1"/>
  <c r="AN80" i="1"/>
  <c r="AY80" i="1" s="1"/>
  <c r="AO80" i="1"/>
  <c r="AZ80" i="1" s="1"/>
  <c r="AF81" i="1"/>
  <c r="AG81" i="1"/>
  <c r="AR81" i="1" s="1"/>
  <c r="AH81" i="1"/>
  <c r="AS81" i="1" s="1"/>
  <c r="AI81" i="1"/>
  <c r="AT81" i="1" s="1"/>
  <c r="AJ81" i="1"/>
  <c r="AK81" i="1"/>
  <c r="AV81" i="1" s="1"/>
  <c r="AL81" i="1"/>
  <c r="AW81" i="1" s="1"/>
  <c r="AM81" i="1"/>
  <c r="AX81" i="1" s="1"/>
  <c r="AN81" i="1"/>
  <c r="AY81" i="1" s="1"/>
  <c r="AO81" i="1"/>
  <c r="AZ81" i="1" s="1"/>
  <c r="AF82" i="1"/>
  <c r="AQ82" i="1" s="1"/>
  <c r="AG82" i="1"/>
  <c r="AR82" i="1" s="1"/>
  <c r="AH82" i="1"/>
  <c r="AS82" i="1" s="1"/>
  <c r="AI82" i="1"/>
  <c r="AT82" i="1" s="1"/>
  <c r="AJ82" i="1"/>
  <c r="AU82" i="1" s="1"/>
  <c r="AK82" i="1"/>
  <c r="AV82" i="1" s="1"/>
  <c r="AL82" i="1"/>
  <c r="AW82" i="1" s="1"/>
  <c r="AM82" i="1"/>
  <c r="AX82" i="1" s="1"/>
  <c r="AN82" i="1"/>
  <c r="AY82" i="1" s="1"/>
  <c r="AO82" i="1"/>
  <c r="AZ82" i="1" s="1"/>
  <c r="AF83" i="1"/>
  <c r="AQ83" i="1" s="1"/>
  <c r="AG83" i="1"/>
  <c r="AR83" i="1" s="1"/>
  <c r="AH83" i="1"/>
  <c r="AS83" i="1" s="1"/>
  <c r="AI83" i="1"/>
  <c r="AT83" i="1" s="1"/>
  <c r="AJ83" i="1"/>
  <c r="AU83" i="1" s="1"/>
  <c r="AK83" i="1"/>
  <c r="AV83" i="1" s="1"/>
  <c r="AL83" i="1"/>
  <c r="AW83" i="1" s="1"/>
  <c r="AM83" i="1"/>
  <c r="AX83" i="1" s="1"/>
  <c r="AN83" i="1"/>
  <c r="AY83" i="1" s="1"/>
  <c r="AO83" i="1"/>
  <c r="AZ83" i="1" s="1"/>
  <c r="AF84" i="1"/>
  <c r="AQ84" i="1" s="1"/>
  <c r="AG84" i="1"/>
  <c r="AR84" i="1" s="1"/>
  <c r="AH84" i="1"/>
  <c r="AS84" i="1" s="1"/>
  <c r="AI84" i="1"/>
  <c r="AT84" i="1" s="1"/>
  <c r="AJ84" i="1"/>
  <c r="AU84" i="1" s="1"/>
  <c r="AK84" i="1"/>
  <c r="AV84" i="1" s="1"/>
  <c r="AL84" i="1"/>
  <c r="AW84" i="1" s="1"/>
  <c r="AM84" i="1"/>
  <c r="AX84" i="1" s="1"/>
  <c r="AN84" i="1"/>
  <c r="AY84" i="1" s="1"/>
  <c r="AO84" i="1"/>
  <c r="AZ84" i="1" s="1"/>
  <c r="AF85" i="1"/>
  <c r="AQ85" i="1" s="1"/>
  <c r="AG85" i="1"/>
  <c r="AR85" i="1" s="1"/>
  <c r="AH85" i="1"/>
  <c r="AS85" i="1" s="1"/>
  <c r="AI85" i="1"/>
  <c r="AT85" i="1" s="1"/>
  <c r="AJ85" i="1"/>
  <c r="AU85" i="1" s="1"/>
  <c r="AK85" i="1"/>
  <c r="AV85" i="1" s="1"/>
  <c r="AL85" i="1"/>
  <c r="AW85" i="1" s="1"/>
  <c r="AM85" i="1"/>
  <c r="AX85" i="1" s="1"/>
  <c r="AN85" i="1"/>
  <c r="AY85" i="1" s="1"/>
  <c r="AO85" i="1"/>
  <c r="AZ85" i="1" s="1"/>
  <c r="AF86" i="1"/>
  <c r="AQ86" i="1" s="1"/>
  <c r="AG86" i="1"/>
  <c r="AR86" i="1" s="1"/>
  <c r="AH86" i="1"/>
  <c r="AS86" i="1" s="1"/>
  <c r="AI86" i="1"/>
  <c r="AT86" i="1" s="1"/>
  <c r="AJ86" i="1"/>
  <c r="AU86" i="1" s="1"/>
  <c r="AK86" i="1"/>
  <c r="AV86" i="1" s="1"/>
  <c r="AL86" i="1"/>
  <c r="AW86" i="1" s="1"/>
  <c r="AM86" i="1"/>
  <c r="AX86" i="1" s="1"/>
  <c r="AN86" i="1"/>
  <c r="AY86" i="1" s="1"/>
  <c r="AO86" i="1"/>
  <c r="AZ86" i="1" s="1"/>
  <c r="AF87" i="1"/>
  <c r="AQ87" i="1" s="1"/>
  <c r="AG87" i="1"/>
  <c r="AR87" i="1" s="1"/>
  <c r="AH87" i="1"/>
  <c r="AS87" i="1" s="1"/>
  <c r="AI87" i="1"/>
  <c r="AT87" i="1" s="1"/>
  <c r="AJ87" i="1"/>
  <c r="AU87" i="1" s="1"/>
  <c r="AK87" i="1"/>
  <c r="AV87" i="1" s="1"/>
  <c r="AL87" i="1"/>
  <c r="AW87" i="1" s="1"/>
  <c r="AM87" i="1"/>
  <c r="AX87" i="1" s="1"/>
  <c r="AN87" i="1"/>
  <c r="AO87" i="1"/>
  <c r="AZ87" i="1" s="1"/>
  <c r="AF88" i="1"/>
  <c r="AQ88" i="1" s="1"/>
  <c r="AG88" i="1"/>
  <c r="AR88" i="1" s="1"/>
  <c r="AH88" i="1"/>
  <c r="AS88" i="1" s="1"/>
  <c r="AI88" i="1"/>
  <c r="AT88" i="1" s="1"/>
  <c r="AJ88" i="1"/>
  <c r="AU88" i="1" s="1"/>
  <c r="AK88" i="1"/>
  <c r="AV88" i="1" s="1"/>
  <c r="AL88" i="1"/>
  <c r="AW88" i="1" s="1"/>
  <c r="AM88" i="1"/>
  <c r="AX88" i="1" s="1"/>
  <c r="AN88" i="1"/>
  <c r="AY88" i="1" s="1"/>
  <c r="AO88" i="1"/>
  <c r="AZ88" i="1" s="1"/>
  <c r="AF89" i="1"/>
  <c r="AQ89" i="1" s="1"/>
  <c r="AG89" i="1"/>
  <c r="AR89" i="1" s="1"/>
  <c r="AH89" i="1"/>
  <c r="AS89" i="1" s="1"/>
  <c r="AI89" i="1"/>
  <c r="AT89" i="1" s="1"/>
  <c r="AJ89" i="1"/>
  <c r="AU89" i="1" s="1"/>
  <c r="AK89" i="1"/>
  <c r="AV89" i="1" s="1"/>
  <c r="AL89" i="1"/>
  <c r="AW89" i="1" s="1"/>
  <c r="AM89" i="1"/>
  <c r="AX89" i="1" s="1"/>
  <c r="AN89" i="1"/>
  <c r="AY89" i="1" s="1"/>
  <c r="AO89" i="1"/>
  <c r="AZ89" i="1" s="1"/>
  <c r="AF90" i="1"/>
  <c r="AQ90" i="1" s="1"/>
  <c r="AG90" i="1"/>
  <c r="AR90" i="1" s="1"/>
  <c r="AH90" i="1"/>
  <c r="AS90" i="1" s="1"/>
  <c r="AI90" i="1"/>
  <c r="AT90" i="1" s="1"/>
  <c r="AJ90" i="1"/>
  <c r="AU90" i="1" s="1"/>
  <c r="AK90" i="1"/>
  <c r="AV90" i="1" s="1"/>
  <c r="AL90" i="1"/>
  <c r="AW90" i="1" s="1"/>
  <c r="AM90" i="1"/>
  <c r="AX90" i="1" s="1"/>
  <c r="AN90" i="1"/>
  <c r="AY90" i="1" s="1"/>
  <c r="AO90" i="1"/>
  <c r="AZ90" i="1" s="1"/>
  <c r="AF91" i="1"/>
  <c r="AQ91" i="1" s="1"/>
  <c r="AG91" i="1"/>
  <c r="AR91" i="1" s="1"/>
  <c r="AH91" i="1"/>
  <c r="AS91" i="1" s="1"/>
  <c r="AI91" i="1"/>
  <c r="AT91" i="1" s="1"/>
  <c r="AJ91" i="1"/>
  <c r="AU91" i="1" s="1"/>
  <c r="AK91" i="1"/>
  <c r="AV91" i="1" s="1"/>
  <c r="AL91" i="1"/>
  <c r="AW91" i="1" s="1"/>
  <c r="AM91" i="1"/>
  <c r="AX91" i="1" s="1"/>
  <c r="AN91" i="1"/>
  <c r="AY91" i="1" s="1"/>
  <c r="AO91" i="1"/>
  <c r="AZ91" i="1" s="1"/>
  <c r="AF92" i="1"/>
  <c r="AQ92" i="1" s="1"/>
  <c r="AG92" i="1"/>
  <c r="AR92" i="1" s="1"/>
  <c r="AH92" i="1"/>
  <c r="AS92" i="1" s="1"/>
  <c r="AI92" i="1"/>
  <c r="AT92" i="1" s="1"/>
  <c r="AJ92" i="1"/>
  <c r="AU92" i="1" s="1"/>
  <c r="AK92" i="1"/>
  <c r="AV92" i="1" s="1"/>
  <c r="AL92" i="1"/>
  <c r="AW92" i="1" s="1"/>
  <c r="AM92" i="1"/>
  <c r="AX92" i="1" s="1"/>
  <c r="AN92" i="1"/>
  <c r="AY92" i="1" s="1"/>
  <c r="AO92" i="1"/>
  <c r="AZ92" i="1" s="1"/>
  <c r="AF93" i="1"/>
  <c r="AQ93" i="1" s="1"/>
  <c r="AG93" i="1"/>
  <c r="AR93" i="1" s="1"/>
  <c r="AH93" i="1"/>
  <c r="AS93" i="1" s="1"/>
  <c r="AI93" i="1"/>
  <c r="AT93" i="1" s="1"/>
  <c r="AJ93" i="1"/>
  <c r="AU93" i="1" s="1"/>
  <c r="AK93" i="1"/>
  <c r="AV93" i="1" s="1"/>
  <c r="AL93" i="1"/>
  <c r="AW93" i="1" s="1"/>
  <c r="AM93" i="1"/>
  <c r="AX93" i="1" s="1"/>
  <c r="AN93" i="1"/>
  <c r="AY93" i="1" s="1"/>
  <c r="AO93" i="1"/>
  <c r="AZ93" i="1" s="1"/>
  <c r="AF94" i="1"/>
  <c r="AQ94" i="1" s="1"/>
  <c r="AG94" i="1"/>
  <c r="AR94" i="1" s="1"/>
  <c r="AH94" i="1"/>
  <c r="AS94" i="1" s="1"/>
  <c r="AI94" i="1"/>
  <c r="AT94" i="1" s="1"/>
  <c r="AJ94" i="1"/>
  <c r="AU94" i="1" s="1"/>
  <c r="AK94" i="1"/>
  <c r="AV94" i="1" s="1"/>
  <c r="AL94" i="1"/>
  <c r="AW94" i="1" s="1"/>
  <c r="AM94" i="1"/>
  <c r="AX94" i="1" s="1"/>
  <c r="AN94" i="1"/>
  <c r="AY94" i="1" s="1"/>
  <c r="AO94" i="1"/>
  <c r="AF95" i="1"/>
  <c r="AQ95" i="1" s="1"/>
  <c r="AG95" i="1"/>
  <c r="AR95" i="1" s="1"/>
  <c r="AH95" i="1"/>
  <c r="AS95" i="1" s="1"/>
  <c r="AI95" i="1"/>
  <c r="AT95" i="1" s="1"/>
  <c r="AJ95" i="1"/>
  <c r="AU95" i="1" s="1"/>
  <c r="AK95" i="1"/>
  <c r="AV95" i="1" s="1"/>
  <c r="AL95" i="1"/>
  <c r="AW95" i="1" s="1"/>
  <c r="AM95" i="1"/>
  <c r="AX95" i="1" s="1"/>
  <c r="AN95" i="1"/>
  <c r="AY95" i="1" s="1"/>
  <c r="AO95" i="1"/>
  <c r="AZ95" i="1" s="1"/>
  <c r="AF96" i="1"/>
  <c r="AQ96" i="1" s="1"/>
  <c r="AG96" i="1"/>
  <c r="AR96" i="1" s="1"/>
  <c r="AH96" i="1"/>
  <c r="AS96" i="1" s="1"/>
  <c r="AI96" i="1"/>
  <c r="AT96" i="1" s="1"/>
  <c r="AJ96" i="1"/>
  <c r="AU96" i="1" s="1"/>
  <c r="AK96" i="1"/>
  <c r="AV96" i="1" s="1"/>
  <c r="AL96" i="1"/>
  <c r="AW96" i="1" s="1"/>
  <c r="AM96" i="1"/>
  <c r="AX96" i="1" s="1"/>
  <c r="AN96" i="1"/>
  <c r="AY96" i="1" s="1"/>
  <c r="AO96" i="1"/>
  <c r="AZ96" i="1" s="1"/>
  <c r="AF97" i="1"/>
  <c r="AQ97" i="1" s="1"/>
  <c r="AG97" i="1"/>
  <c r="AR97" i="1" s="1"/>
  <c r="AH97" i="1"/>
  <c r="AS97" i="1" s="1"/>
  <c r="AI97" i="1"/>
  <c r="AT97" i="1" s="1"/>
  <c r="AJ97" i="1"/>
  <c r="AU97" i="1" s="1"/>
  <c r="AK97" i="1"/>
  <c r="AV97" i="1" s="1"/>
  <c r="AL97" i="1"/>
  <c r="AW97" i="1" s="1"/>
  <c r="AM97" i="1"/>
  <c r="AX97" i="1" s="1"/>
  <c r="AN97" i="1"/>
  <c r="AY97" i="1" s="1"/>
  <c r="AO97" i="1"/>
  <c r="AZ97" i="1" s="1"/>
  <c r="AF98" i="1"/>
  <c r="AQ98" i="1" s="1"/>
  <c r="AG98" i="1"/>
  <c r="AR98" i="1" s="1"/>
  <c r="AH98" i="1"/>
  <c r="AS98" i="1" s="1"/>
  <c r="AI98" i="1"/>
  <c r="AT98" i="1" s="1"/>
  <c r="AJ98" i="1"/>
  <c r="AU98" i="1" s="1"/>
  <c r="AK98" i="1"/>
  <c r="AV98" i="1" s="1"/>
  <c r="AL98" i="1"/>
  <c r="AW98" i="1" s="1"/>
  <c r="AM98" i="1"/>
  <c r="AX98" i="1" s="1"/>
  <c r="AN98" i="1"/>
  <c r="AY98" i="1" s="1"/>
  <c r="AO98" i="1"/>
  <c r="AZ98" i="1" s="1"/>
  <c r="AF99" i="1"/>
  <c r="AQ99" i="1" s="1"/>
  <c r="AG99" i="1"/>
  <c r="AR99" i="1" s="1"/>
  <c r="AH99" i="1"/>
  <c r="AS99" i="1" s="1"/>
  <c r="AI99" i="1"/>
  <c r="AT99" i="1" s="1"/>
  <c r="AJ99" i="1"/>
  <c r="AK99" i="1"/>
  <c r="AV99" i="1" s="1"/>
  <c r="AL99" i="1"/>
  <c r="AW99" i="1" s="1"/>
  <c r="AM99" i="1"/>
  <c r="AX99" i="1" s="1"/>
  <c r="AN99" i="1"/>
  <c r="AY99" i="1" s="1"/>
  <c r="AO99" i="1"/>
  <c r="AZ99" i="1" s="1"/>
  <c r="AF100" i="1"/>
  <c r="AQ100" i="1" s="1"/>
  <c r="AG100" i="1"/>
  <c r="AR100" i="1" s="1"/>
  <c r="AH100" i="1"/>
  <c r="AS100" i="1" s="1"/>
  <c r="AI100" i="1"/>
  <c r="AT100" i="1" s="1"/>
  <c r="AJ100" i="1"/>
  <c r="AU100" i="1" s="1"/>
  <c r="AK100" i="1"/>
  <c r="AV100" i="1" s="1"/>
  <c r="AL100" i="1"/>
  <c r="AW100" i="1" s="1"/>
  <c r="AM100" i="1"/>
  <c r="AX100" i="1" s="1"/>
  <c r="AN100" i="1"/>
  <c r="AY100" i="1" s="1"/>
  <c r="AO100" i="1"/>
  <c r="AZ100" i="1" s="1"/>
  <c r="AF101" i="1"/>
  <c r="AQ101" i="1" s="1"/>
  <c r="AG101" i="1"/>
  <c r="AR101" i="1" s="1"/>
  <c r="AH101" i="1"/>
  <c r="AS101" i="1" s="1"/>
  <c r="AI101" i="1"/>
  <c r="AT101" i="1" s="1"/>
  <c r="AJ101" i="1"/>
  <c r="AU101" i="1" s="1"/>
  <c r="AK101" i="1"/>
  <c r="AV101" i="1" s="1"/>
  <c r="AL101" i="1"/>
  <c r="AW101" i="1" s="1"/>
  <c r="AM101" i="1"/>
  <c r="AX101" i="1" s="1"/>
  <c r="AN101" i="1"/>
  <c r="AY101" i="1" s="1"/>
  <c r="AO101" i="1"/>
  <c r="AZ101" i="1" s="1"/>
  <c r="AF102" i="1"/>
  <c r="AQ102" i="1" s="1"/>
  <c r="AG102" i="1"/>
  <c r="AR102" i="1" s="1"/>
  <c r="AH102" i="1"/>
  <c r="AS102" i="1" s="1"/>
  <c r="AI102" i="1"/>
  <c r="AT102" i="1" s="1"/>
  <c r="AJ102" i="1"/>
  <c r="AU102" i="1" s="1"/>
  <c r="AK102" i="1"/>
  <c r="AV102" i="1" s="1"/>
  <c r="AL102" i="1"/>
  <c r="AW102" i="1" s="1"/>
  <c r="AM102" i="1"/>
  <c r="AX102" i="1" s="1"/>
  <c r="AN102" i="1"/>
  <c r="AY102" i="1" s="1"/>
  <c r="AO102" i="1"/>
  <c r="AZ102" i="1" s="1"/>
  <c r="AF103" i="1"/>
  <c r="AQ103" i="1" s="1"/>
  <c r="AG103" i="1"/>
  <c r="AR103" i="1" s="1"/>
  <c r="AH103" i="1"/>
  <c r="AS103" i="1" s="1"/>
  <c r="AI103" i="1"/>
  <c r="AT103" i="1" s="1"/>
  <c r="AJ103" i="1"/>
  <c r="AU103" i="1" s="1"/>
  <c r="AK103" i="1"/>
  <c r="AV103" i="1" s="1"/>
  <c r="AL103" i="1"/>
  <c r="AW103" i="1" s="1"/>
  <c r="AM103" i="1"/>
  <c r="AX103" i="1" s="1"/>
  <c r="AN103" i="1"/>
  <c r="AY103" i="1" s="1"/>
  <c r="AO103" i="1"/>
  <c r="AZ103" i="1" s="1"/>
  <c r="AF104" i="1"/>
  <c r="AQ104" i="1" s="1"/>
  <c r="AG104" i="1"/>
  <c r="AR104" i="1" s="1"/>
  <c r="AH104" i="1"/>
  <c r="AS104" i="1" s="1"/>
  <c r="AI104" i="1"/>
  <c r="AT104" i="1" s="1"/>
  <c r="AJ104" i="1"/>
  <c r="AU104" i="1" s="1"/>
  <c r="AK104" i="1"/>
  <c r="AV104" i="1" s="1"/>
  <c r="AL104" i="1"/>
  <c r="AW104" i="1" s="1"/>
  <c r="AM104" i="1"/>
  <c r="AX104" i="1" s="1"/>
  <c r="AN104" i="1"/>
  <c r="AY104" i="1" s="1"/>
  <c r="AO104" i="1"/>
  <c r="AF105" i="1"/>
  <c r="AQ105" i="1" s="1"/>
  <c r="AG105" i="1"/>
  <c r="AR105" i="1" s="1"/>
  <c r="AH105" i="1"/>
  <c r="AS105" i="1" s="1"/>
  <c r="AI105" i="1"/>
  <c r="AT105" i="1" s="1"/>
  <c r="AJ105" i="1"/>
  <c r="AK105" i="1"/>
  <c r="AV105" i="1" s="1"/>
  <c r="AL105" i="1"/>
  <c r="AW105" i="1" s="1"/>
  <c r="AM105" i="1"/>
  <c r="AX105" i="1" s="1"/>
  <c r="AN105" i="1"/>
  <c r="AY105" i="1" s="1"/>
  <c r="AO105" i="1"/>
  <c r="AZ105" i="1" s="1"/>
  <c r="AF106" i="1"/>
  <c r="AQ106" i="1" s="1"/>
  <c r="AG106" i="1"/>
  <c r="AR106" i="1" s="1"/>
  <c r="AH106" i="1"/>
  <c r="AS106" i="1" s="1"/>
  <c r="AI106" i="1"/>
  <c r="AT106" i="1" s="1"/>
  <c r="AJ106" i="1"/>
  <c r="AU106" i="1" s="1"/>
  <c r="AK106" i="1"/>
  <c r="AV106" i="1" s="1"/>
  <c r="AL106" i="1"/>
  <c r="AW106" i="1" s="1"/>
  <c r="AM106" i="1"/>
  <c r="AX106" i="1" s="1"/>
  <c r="AN106" i="1"/>
  <c r="AY106" i="1" s="1"/>
  <c r="AO106" i="1"/>
  <c r="AZ106" i="1" s="1"/>
  <c r="AF107" i="1"/>
  <c r="AQ107" i="1" s="1"/>
  <c r="AG107" i="1"/>
  <c r="AR107" i="1" s="1"/>
  <c r="AH107" i="1"/>
  <c r="AS107" i="1" s="1"/>
  <c r="AI107" i="1"/>
  <c r="AT107" i="1" s="1"/>
  <c r="AJ107" i="1"/>
  <c r="AU107" i="1" s="1"/>
  <c r="AK107" i="1"/>
  <c r="AV107" i="1" s="1"/>
  <c r="AL107" i="1"/>
  <c r="AW107" i="1" s="1"/>
  <c r="AM107" i="1"/>
  <c r="AX107" i="1" s="1"/>
  <c r="AN107" i="1"/>
  <c r="AY107" i="1" s="1"/>
  <c r="AO107" i="1"/>
  <c r="AZ107" i="1" s="1"/>
  <c r="AF108" i="1"/>
  <c r="AQ108" i="1" s="1"/>
  <c r="AG108" i="1"/>
  <c r="AR108" i="1" s="1"/>
  <c r="AH108" i="1"/>
  <c r="AS108" i="1" s="1"/>
  <c r="AI108" i="1"/>
  <c r="AT108" i="1" s="1"/>
  <c r="AJ108" i="1"/>
  <c r="AU108" i="1" s="1"/>
  <c r="AK108" i="1"/>
  <c r="AV108" i="1" s="1"/>
  <c r="AL108" i="1"/>
  <c r="AW108" i="1" s="1"/>
  <c r="AM108" i="1"/>
  <c r="AX108" i="1" s="1"/>
  <c r="AN108" i="1"/>
  <c r="AY108" i="1" s="1"/>
  <c r="AO108" i="1"/>
  <c r="AZ108" i="1" s="1"/>
  <c r="AF109" i="1"/>
  <c r="AQ109" i="1" s="1"/>
  <c r="AG109" i="1"/>
  <c r="AR109" i="1" s="1"/>
  <c r="AH109" i="1"/>
  <c r="AS109" i="1" s="1"/>
  <c r="AI109" i="1"/>
  <c r="AT109" i="1" s="1"/>
  <c r="AJ109" i="1"/>
  <c r="AU109" i="1" s="1"/>
  <c r="AK109" i="1"/>
  <c r="AV109" i="1" s="1"/>
  <c r="AL109" i="1"/>
  <c r="AW109" i="1" s="1"/>
  <c r="AM109" i="1"/>
  <c r="AX109" i="1" s="1"/>
  <c r="AN109" i="1"/>
  <c r="AY109" i="1" s="1"/>
  <c r="AO109" i="1"/>
  <c r="AZ109" i="1" s="1"/>
  <c r="AF110" i="1"/>
  <c r="AQ110" i="1" s="1"/>
  <c r="AG110" i="1"/>
  <c r="AR110" i="1" s="1"/>
  <c r="AH110" i="1"/>
  <c r="AI110" i="1"/>
  <c r="AT110" i="1" s="1"/>
  <c r="AJ110" i="1"/>
  <c r="AU110" i="1" s="1"/>
  <c r="AK110" i="1"/>
  <c r="AL110" i="1"/>
  <c r="AW110" i="1" s="1"/>
  <c r="AM110" i="1"/>
  <c r="AX110" i="1" s="1"/>
  <c r="AN110" i="1"/>
  <c r="AY110" i="1" s="1"/>
  <c r="AO110" i="1"/>
  <c r="AZ110" i="1" s="1"/>
  <c r="AF111" i="1"/>
  <c r="AQ111" i="1" s="1"/>
  <c r="AG111" i="1"/>
  <c r="AR111" i="1" s="1"/>
  <c r="AH111" i="1"/>
  <c r="AS111" i="1" s="1"/>
  <c r="AI111" i="1"/>
  <c r="AT111" i="1" s="1"/>
  <c r="AJ111" i="1"/>
  <c r="AU111" i="1" s="1"/>
  <c r="AK111" i="1"/>
  <c r="AV111" i="1" s="1"/>
  <c r="AL111" i="1"/>
  <c r="AW111" i="1" s="1"/>
  <c r="AM111" i="1"/>
  <c r="AX111" i="1" s="1"/>
  <c r="AN111" i="1"/>
  <c r="AY111" i="1" s="1"/>
  <c r="AO111" i="1"/>
  <c r="AZ111" i="1" s="1"/>
  <c r="AF112" i="1"/>
  <c r="AQ112" i="1" s="1"/>
  <c r="AG112" i="1"/>
  <c r="AR112" i="1" s="1"/>
  <c r="AH112" i="1"/>
  <c r="AS112" i="1" s="1"/>
  <c r="AI112" i="1"/>
  <c r="AT112" i="1" s="1"/>
  <c r="AJ112" i="1"/>
  <c r="AU112" i="1" s="1"/>
  <c r="AK112" i="1"/>
  <c r="AV112" i="1" s="1"/>
  <c r="AL112" i="1"/>
  <c r="AW112" i="1" s="1"/>
  <c r="AM112" i="1"/>
  <c r="AX112" i="1" s="1"/>
  <c r="AN112" i="1"/>
  <c r="AY112" i="1" s="1"/>
  <c r="AO112" i="1"/>
  <c r="AZ112" i="1" s="1"/>
  <c r="AF113" i="1"/>
  <c r="AQ113" i="1" s="1"/>
  <c r="AG113" i="1"/>
  <c r="AR113" i="1" s="1"/>
  <c r="AH113" i="1"/>
  <c r="AS113" i="1" s="1"/>
  <c r="AI113" i="1"/>
  <c r="AT113" i="1" s="1"/>
  <c r="AJ113" i="1"/>
  <c r="AU113" i="1" s="1"/>
  <c r="AK113" i="1"/>
  <c r="AV113" i="1" s="1"/>
  <c r="AL113" i="1"/>
  <c r="AW113" i="1" s="1"/>
  <c r="AM113" i="1"/>
  <c r="AX113" i="1" s="1"/>
  <c r="AN113" i="1"/>
  <c r="AY113" i="1" s="1"/>
  <c r="AO113" i="1"/>
  <c r="AZ113" i="1" s="1"/>
  <c r="AF114" i="1"/>
  <c r="AQ114" i="1" s="1"/>
  <c r="AG114" i="1"/>
  <c r="AR114" i="1" s="1"/>
  <c r="AH114" i="1"/>
  <c r="AS114" i="1" s="1"/>
  <c r="AI114" i="1"/>
  <c r="AT114" i="1" s="1"/>
  <c r="AJ114" i="1"/>
  <c r="AU114" i="1" s="1"/>
  <c r="AK114" i="1"/>
  <c r="AV114" i="1" s="1"/>
  <c r="AL114" i="1"/>
  <c r="AW114" i="1" s="1"/>
  <c r="AM114" i="1"/>
  <c r="AX114" i="1" s="1"/>
  <c r="AN114" i="1"/>
  <c r="AY114" i="1" s="1"/>
  <c r="AO114" i="1"/>
  <c r="AF115" i="1"/>
  <c r="AQ115" i="1" s="1"/>
  <c r="AG115" i="1"/>
  <c r="AR115" i="1" s="1"/>
  <c r="AH115" i="1"/>
  <c r="AS115" i="1" s="1"/>
  <c r="AI115" i="1"/>
  <c r="AT115" i="1" s="1"/>
  <c r="AJ115" i="1"/>
  <c r="AK115" i="1"/>
  <c r="AV115" i="1" s="1"/>
  <c r="AL115" i="1"/>
  <c r="AW115" i="1" s="1"/>
  <c r="AM115" i="1"/>
  <c r="AX115" i="1" s="1"/>
  <c r="AN115" i="1"/>
  <c r="AY115" i="1" s="1"/>
  <c r="AO115" i="1"/>
  <c r="AZ115" i="1" s="1"/>
  <c r="AF116" i="1"/>
  <c r="AQ116" i="1" s="1"/>
  <c r="AG116" i="1"/>
  <c r="AR116" i="1" s="1"/>
  <c r="AH116" i="1"/>
  <c r="AS116" i="1" s="1"/>
  <c r="AI116" i="1"/>
  <c r="AT116" i="1" s="1"/>
  <c r="AJ116" i="1"/>
  <c r="AU116" i="1" s="1"/>
  <c r="AK116" i="1"/>
  <c r="AV116" i="1" s="1"/>
  <c r="AL116" i="1"/>
  <c r="AW116" i="1" s="1"/>
  <c r="AM116" i="1"/>
  <c r="AX116" i="1" s="1"/>
  <c r="AN116" i="1"/>
  <c r="AY116" i="1" s="1"/>
  <c r="AO116" i="1"/>
  <c r="AZ116" i="1" s="1"/>
  <c r="AF117" i="1"/>
  <c r="AQ117" i="1" s="1"/>
  <c r="AG117" i="1"/>
  <c r="AR117" i="1" s="1"/>
  <c r="AH117" i="1"/>
  <c r="AS117" i="1" s="1"/>
  <c r="AI117" i="1"/>
  <c r="AT117" i="1" s="1"/>
  <c r="AJ117" i="1"/>
  <c r="AU117" i="1" s="1"/>
  <c r="AK117" i="1"/>
  <c r="AV117" i="1" s="1"/>
  <c r="AL117" i="1"/>
  <c r="AW117" i="1" s="1"/>
  <c r="AM117" i="1"/>
  <c r="AX117" i="1" s="1"/>
  <c r="AN117" i="1"/>
  <c r="AY117" i="1" s="1"/>
  <c r="AO117" i="1"/>
  <c r="AZ117" i="1" s="1"/>
  <c r="AF118" i="1"/>
  <c r="AQ118" i="1" s="1"/>
  <c r="AG118" i="1"/>
  <c r="AR118" i="1" s="1"/>
  <c r="AH118" i="1"/>
  <c r="AS118" i="1" s="1"/>
  <c r="AI118" i="1"/>
  <c r="AT118" i="1" s="1"/>
  <c r="AJ118" i="1"/>
  <c r="AU118" i="1" s="1"/>
  <c r="AK118" i="1"/>
  <c r="AV118" i="1" s="1"/>
  <c r="AL118" i="1"/>
  <c r="AW118" i="1" s="1"/>
  <c r="AM118" i="1"/>
  <c r="AX118" i="1" s="1"/>
  <c r="AN118" i="1"/>
  <c r="AY118" i="1" s="1"/>
  <c r="AO118" i="1"/>
  <c r="AZ118" i="1" s="1"/>
  <c r="AF119" i="1"/>
  <c r="AQ119" i="1" s="1"/>
  <c r="AG119" i="1"/>
  <c r="AR119" i="1" s="1"/>
  <c r="AH119" i="1"/>
  <c r="AS119" i="1" s="1"/>
  <c r="AI119" i="1"/>
  <c r="AT119" i="1" s="1"/>
  <c r="AJ119" i="1"/>
  <c r="AU119" i="1" s="1"/>
  <c r="AK119" i="1"/>
  <c r="AV119" i="1" s="1"/>
  <c r="AL119" i="1"/>
  <c r="AW119" i="1" s="1"/>
  <c r="AM119" i="1"/>
  <c r="AX119" i="1" s="1"/>
  <c r="AN119" i="1"/>
  <c r="AY119" i="1" s="1"/>
  <c r="AO119" i="1"/>
  <c r="AZ119" i="1" s="1"/>
  <c r="AF120" i="1"/>
  <c r="AQ120" i="1" s="1"/>
  <c r="AG120" i="1"/>
  <c r="AR120" i="1" s="1"/>
  <c r="AH120" i="1"/>
  <c r="AS120" i="1" s="1"/>
  <c r="AI120" i="1"/>
  <c r="AT120" i="1" s="1"/>
  <c r="AJ120" i="1"/>
  <c r="AU120" i="1" s="1"/>
  <c r="AK120" i="1"/>
  <c r="AL120" i="1"/>
  <c r="AW120" i="1" s="1"/>
  <c r="AM120" i="1"/>
  <c r="AX120" i="1" s="1"/>
  <c r="AN120" i="1"/>
  <c r="AY120" i="1" s="1"/>
  <c r="AO120" i="1"/>
  <c r="AZ120" i="1" s="1"/>
  <c r="AF121" i="1"/>
  <c r="AQ121" i="1" s="1"/>
  <c r="AG121" i="1"/>
  <c r="AR121" i="1" s="1"/>
  <c r="AH121" i="1"/>
  <c r="AS121" i="1" s="1"/>
  <c r="AI121" i="1"/>
  <c r="AT121" i="1" s="1"/>
  <c r="AJ121" i="1"/>
  <c r="AU121" i="1" s="1"/>
  <c r="AK121" i="1"/>
  <c r="AV121" i="1" s="1"/>
  <c r="AL121" i="1"/>
  <c r="AW121" i="1" s="1"/>
  <c r="AM121" i="1"/>
  <c r="AX121" i="1" s="1"/>
  <c r="AN121" i="1"/>
  <c r="AY121" i="1" s="1"/>
  <c r="AO121" i="1"/>
  <c r="AZ121" i="1" s="1"/>
  <c r="AF122" i="1"/>
  <c r="AQ122" i="1" s="1"/>
  <c r="AG122" i="1"/>
  <c r="AR122" i="1" s="1"/>
  <c r="AH122" i="1"/>
  <c r="AS122" i="1" s="1"/>
  <c r="AI122" i="1"/>
  <c r="AT122" i="1" s="1"/>
  <c r="AJ122" i="1"/>
  <c r="AU122" i="1" s="1"/>
  <c r="AK122" i="1"/>
  <c r="AV122" i="1" s="1"/>
  <c r="AL122" i="1"/>
  <c r="AW122" i="1" s="1"/>
  <c r="AM122" i="1"/>
  <c r="AX122" i="1" s="1"/>
  <c r="AN122" i="1"/>
  <c r="AY122" i="1" s="1"/>
  <c r="AO122" i="1"/>
  <c r="AZ122" i="1" s="1"/>
  <c r="AF123" i="1"/>
  <c r="AQ123" i="1" s="1"/>
  <c r="AG123" i="1"/>
  <c r="AR123" i="1" s="1"/>
  <c r="AH123" i="1"/>
  <c r="AS123" i="1" s="1"/>
  <c r="AI123" i="1"/>
  <c r="AT123" i="1" s="1"/>
  <c r="AJ123" i="1"/>
  <c r="AU123" i="1" s="1"/>
  <c r="AK123" i="1"/>
  <c r="AV123" i="1" s="1"/>
  <c r="AL123" i="1"/>
  <c r="AW123" i="1" s="1"/>
  <c r="AM123" i="1"/>
  <c r="AX123" i="1" s="1"/>
  <c r="AN123" i="1"/>
  <c r="AY123" i="1" s="1"/>
  <c r="AO123" i="1"/>
  <c r="AZ123" i="1" s="1"/>
  <c r="AF124" i="1"/>
  <c r="AQ124" i="1" s="1"/>
  <c r="AG124" i="1"/>
  <c r="AR124" i="1" s="1"/>
  <c r="AH124" i="1"/>
  <c r="AS124" i="1" s="1"/>
  <c r="AI124" i="1"/>
  <c r="AT124" i="1" s="1"/>
  <c r="AJ124" i="1"/>
  <c r="AU124" i="1" s="1"/>
  <c r="AK124" i="1"/>
  <c r="AV124" i="1" s="1"/>
  <c r="AL124" i="1"/>
  <c r="AW124" i="1" s="1"/>
  <c r="AM124" i="1"/>
  <c r="AX124" i="1" s="1"/>
  <c r="AN124" i="1"/>
  <c r="AY124" i="1" s="1"/>
  <c r="AO124" i="1"/>
  <c r="AF125" i="1"/>
  <c r="AQ125" i="1" s="1"/>
  <c r="AG125" i="1"/>
  <c r="AR125" i="1" s="1"/>
  <c r="AH125" i="1"/>
  <c r="AS125" i="1" s="1"/>
  <c r="AI125" i="1"/>
  <c r="AT125" i="1" s="1"/>
  <c r="AJ125" i="1"/>
  <c r="AK125" i="1"/>
  <c r="AV125" i="1" s="1"/>
  <c r="AL125" i="1"/>
  <c r="AW125" i="1" s="1"/>
  <c r="AM125" i="1"/>
  <c r="AX125" i="1" s="1"/>
  <c r="AN125" i="1"/>
  <c r="AY125" i="1" s="1"/>
  <c r="AO125" i="1"/>
  <c r="AZ125" i="1" s="1"/>
  <c r="AF126" i="1"/>
  <c r="AQ126" i="1" s="1"/>
  <c r="AG126" i="1"/>
  <c r="AR126" i="1" s="1"/>
  <c r="AH126" i="1"/>
  <c r="AS126" i="1" s="1"/>
  <c r="AI126" i="1"/>
  <c r="AT126" i="1" s="1"/>
  <c r="AJ126" i="1"/>
  <c r="AU126" i="1" s="1"/>
  <c r="AK126" i="1"/>
  <c r="AV126" i="1" s="1"/>
  <c r="AL126" i="1"/>
  <c r="AW126" i="1" s="1"/>
  <c r="AM126" i="1"/>
  <c r="AX126" i="1" s="1"/>
  <c r="AN126" i="1"/>
  <c r="AY126" i="1" s="1"/>
  <c r="AO126" i="1"/>
  <c r="AZ126" i="1" s="1"/>
  <c r="AF127" i="1"/>
  <c r="AQ127" i="1" s="1"/>
  <c r="AG127" i="1"/>
  <c r="AR127" i="1" s="1"/>
  <c r="AH127" i="1"/>
  <c r="AS127" i="1" s="1"/>
  <c r="AI127" i="1"/>
  <c r="AT127" i="1" s="1"/>
  <c r="AJ127" i="1"/>
  <c r="AU127" i="1" s="1"/>
  <c r="AK127" i="1"/>
  <c r="AV127" i="1" s="1"/>
  <c r="AL127" i="1"/>
  <c r="AW127" i="1" s="1"/>
  <c r="AM127" i="1"/>
  <c r="AX127" i="1" s="1"/>
  <c r="AN127" i="1"/>
  <c r="AY127" i="1" s="1"/>
  <c r="AO127" i="1"/>
  <c r="AZ127" i="1" s="1"/>
  <c r="AF128" i="1"/>
  <c r="AQ128" i="1" s="1"/>
  <c r="AG128" i="1"/>
  <c r="AR128" i="1" s="1"/>
  <c r="AH128" i="1"/>
  <c r="AS128" i="1" s="1"/>
  <c r="AI128" i="1"/>
  <c r="AT128" i="1" s="1"/>
  <c r="AJ128" i="1"/>
  <c r="AU128" i="1" s="1"/>
  <c r="AK128" i="1"/>
  <c r="AV128" i="1" s="1"/>
  <c r="AL128" i="1"/>
  <c r="AW128" i="1" s="1"/>
  <c r="AM128" i="1"/>
  <c r="AX128" i="1" s="1"/>
  <c r="AN128" i="1"/>
  <c r="AY128" i="1" s="1"/>
  <c r="AO128" i="1"/>
  <c r="AZ128" i="1" s="1"/>
  <c r="AF129" i="1"/>
  <c r="AQ129" i="1" s="1"/>
  <c r="AG129" i="1"/>
  <c r="AR129" i="1" s="1"/>
  <c r="AH129" i="1"/>
  <c r="AS129" i="1" s="1"/>
  <c r="AI129" i="1"/>
  <c r="AT129" i="1" s="1"/>
  <c r="AJ129" i="1"/>
  <c r="AK129" i="1"/>
  <c r="AV129" i="1" s="1"/>
  <c r="AL129" i="1"/>
  <c r="AW129" i="1" s="1"/>
  <c r="AM129" i="1"/>
  <c r="AX129" i="1" s="1"/>
  <c r="AN129" i="1"/>
  <c r="AO129" i="1"/>
  <c r="AZ129" i="1" s="1"/>
  <c r="AF130" i="1"/>
  <c r="AQ130" i="1" s="1"/>
  <c r="AG130" i="1"/>
  <c r="AR130" i="1" s="1"/>
  <c r="AH130" i="1"/>
  <c r="AS130" i="1" s="1"/>
  <c r="AI130" i="1"/>
  <c r="AT130" i="1" s="1"/>
  <c r="AJ130" i="1"/>
  <c r="AU130" i="1" s="1"/>
  <c r="AK130" i="1"/>
  <c r="AV130" i="1" s="1"/>
  <c r="AL130" i="1"/>
  <c r="AW130" i="1" s="1"/>
  <c r="AM130" i="1"/>
  <c r="AX130" i="1" s="1"/>
  <c r="AN130" i="1"/>
  <c r="AY130" i="1" s="1"/>
  <c r="AO130" i="1"/>
  <c r="AZ130" i="1" s="1"/>
  <c r="AF131" i="1"/>
  <c r="AQ131" i="1" s="1"/>
  <c r="AG131" i="1"/>
  <c r="AR131" i="1" s="1"/>
  <c r="AH131" i="1"/>
  <c r="AS131" i="1" s="1"/>
  <c r="AI131" i="1"/>
  <c r="AT131" i="1" s="1"/>
  <c r="AJ131" i="1"/>
  <c r="AU131" i="1" s="1"/>
  <c r="AK131" i="1"/>
  <c r="AV131" i="1" s="1"/>
  <c r="AL131" i="1"/>
  <c r="AW131" i="1" s="1"/>
  <c r="AM131" i="1"/>
  <c r="AX131" i="1" s="1"/>
  <c r="AN131" i="1"/>
  <c r="AY131" i="1" s="1"/>
  <c r="AO131" i="1"/>
  <c r="AZ131" i="1" s="1"/>
  <c r="AF132" i="1"/>
  <c r="AQ132" i="1" s="1"/>
  <c r="AG132" i="1"/>
  <c r="AR132" i="1" s="1"/>
  <c r="AH132" i="1"/>
  <c r="AS132" i="1" s="1"/>
  <c r="AI132" i="1"/>
  <c r="AT132" i="1" s="1"/>
  <c r="AJ132" i="1"/>
  <c r="AU132" i="1" s="1"/>
  <c r="AK132" i="1"/>
  <c r="AV132" i="1" s="1"/>
  <c r="AL132" i="1"/>
  <c r="AW132" i="1" s="1"/>
  <c r="AM132" i="1"/>
  <c r="AX132" i="1" s="1"/>
  <c r="AN132" i="1"/>
  <c r="AY132" i="1" s="1"/>
  <c r="AO132" i="1"/>
  <c r="AZ132" i="1" s="1"/>
  <c r="AF133" i="1"/>
  <c r="AQ133" i="1" s="1"/>
  <c r="AG133" i="1"/>
  <c r="AR133" i="1" s="1"/>
  <c r="AH133" i="1"/>
  <c r="AS133" i="1" s="1"/>
  <c r="AI133" i="1"/>
  <c r="AT133" i="1" s="1"/>
  <c r="AJ133" i="1"/>
  <c r="AU133" i="1" s="1"/>
  <c r="AK133" i="1"/>
  <c r="AV133" i="1" s="1"/>
  <c r="AL133" i="1"/>
  <c r="AW133" i="1" s="1"/>
  <c r="AM133" i="1"/>
  <c r="AX133" i="1" s="1"/>
  <c r="AN133" i="1"/>
  <c r="AO133" i="1"/>
  <c r="AZ133" i="1" s="1"/>
  <c r="AF134" i="1"/>
  <c r="AQ134" i="1" s="1"/>
  <c r="AG134" i="1"/>
  <c r="AR134" i="1" s="1"/>
  <c r="AH134" i="1"/>
  <c r="AS134" i="1" s="1"/>
  <c r="AI134" i="1"/>
  <c r="AT134" i="1" s="1"/>
  <c r="AJ134" i="1"/>
  <c r="AU134" i="1" s="1"/>
  <c r="AK134" i="1"/>
  <c r="AV134" i="1" s="1"/>
  <c r="AL134" i="1"/>
  <c r="AW134" i="1" s="1"/>
  <c r="AM134" i="1"/>
  <c r="AX134" i="1" s="1"/>
  <c r="AN134" i="1"/>
  <c r="AY134" i="1" s="1"/>
  <c r="AO134" i="1"/>
  <c r="AZ134" i="1" s="1"/>
  <c r="AF135" i="1"/>
  <c r="AQ135" i="1" s="1"/>
  <c r="AG135" i="1"/>
  <c r="AR135" i="1" s="1"/>
  <c r="AH135" i="1"/>
  <c r="AS135" i="1" s="1"/>
  <c r="AI135" i="1"/>
  <c r="AT135" i="1" s="1"/>
  <c r="AJ135" i="1"/>
  <c r="AU135" i="1" s="1"/>
  <c r="AK135" i="1"/>
  <c r="AV135" i="1" s="1"/>
  <c r="AL135" i="1"/>
  <c r="AW135" i="1" s="1"/>
  <c r="AM135" i="1"/>
  <c r="AX135" i="1" s="1"/>
  <c r="AN135" i="1"/>
  <c r="AY135" i="1" s="1"/>
  <c r="AO135" i="1"/>
  <c r="AZ135" i="1" s="1"/>
  <c r="AF136" i="1"/>
  <c r="AQ136" i="1" s="1"/>
  <c r="AG136" i="1"/>
  <c r="AR136" i="1" s="1"/>
  <c r="AH136" i="1"/>
  <c r="AS136" i="1" s="1"/>
  <c r="AI136" i="1"/>
  <c r="AT136" i="1" s="1"/>
  <c r="AJ136" i="1"/>
  <c r="AU136" i="1" s="1"/>
  <c r="AK136" i="1"/>
  <c r="AV136" i="1" s="1"/>
  <c r="AL136" i="1"/>
  <c r="AW136" i="1" s="1"/>
  <c r="AM136" i="1"/>
  <c r="AX136" i="1" s="1"/>
  <c r="AN136" i="1"/>
  <c r="AY136" i="1" s="1"/>
  <c r="AO136" i="1"/>
  <c r="AZ136" i="1" s="1"/>
  <c r="AF137" i="1"/>
  <c r="AQ137" i="1" s="1"/>
  <c r="AG137" i="1"/>
  <c r="AR137" i="1" s="1"/>
  <c r="AH137" i="1"/>
  <c r="AS137" i="1" s="1"/>
  <c r="AI137" i="1"/>
  <c r="AT137" i="1" s="1"/>
  <c r="AJ137" i="1"/>
  <c r="AK137" i="1"/>
  <c r="AV137" i="1" s="1"/>
  <c r="AL137" i="1"/>
  <c r="AW137" i="1" s="1"/>
  <c r="AM137" i="1"/>
  <c r="AX137" i="1" s="1"/>
  <c r="AN137" i="1"/>
  <c r="AY137" i="1" s="1"/>
  <c r="AO137" i="1"/>
  <c r="AZ137" i="1" s="1"/>
  <c r="AF138" i="1"/>
  <c r="AQ138" i="1" s="1"/>
  <c r="AG138" i="1"/>
  <c r="AR138" i="1" s="1"/>
  <c r="AH138" i="1"/>
  <c r="AS138" i="1" s="1"/>
  <c r="AI138" i="1"/>
  <c r="AT138" i="1" s="1"/>
  <c r="AJ138" i="1"/>
  <c r="AU138" i="1" s="1"/>
  <c r="AK138" i="1"/>
  <c r="AV138" i="1" s="1"/>
  <c r="AL138" i="1"/>
  <c r="AW138" i="1" s="1"/>
  <c r="AM138" i="1"/>
  <c r="AX138" i="1" s="1"/>
  <c r="AN138" i="1"/>
  <c r="AY138" i="1" s="1"/>
  <c r="AO138" i="1"/>
  <c r="AZ138" i="1" s="1"/>
  <c r="AF139" i="1"/>
  <c r="AQ139" i="1" s="1"/>
  <c r="AG139" i="1"/>
  <c r="AR139" i="1" s="1"/>
  <c r="AH139" i="1"/>
  <c r="AS139" i="1" s="1"/>
  <c r="AI139" i="1"/>
  <c r="AT139" i="1" s="1"/>
  <c r="AJ139" i="1"/>
  <c r="AU139" i="1" s="1"/>
  <c r="AK139" i="1"/>
  <c r="AV139" i="1" s="1"/>
  <c r="AL139" i="1"/>
  <c r="AW139" i="1" s="1"/>
  <c r="AM139" i="1"/>
  <c r="AX139" i="1" s="1"/>
  <c r="AN139" i="1"/>
  <c r="AY139" i="1" s="1"/>
  <c r="AO139" i="1"/>
  <c r="AZ139" i="1" s="1"/>
  <c r="AF140" i="1"/>
  <c r="AQ140" i="1" s="1"/>
  <c r="AG140" i="1"/>
  <c r="AR140" i="1" s="1"/>
  <c r="AH140" i="1"/>
  <c r="AS140" i="1" s="1"/>
  <c r="AI140" i="1"/>
  <c r="AT140" i="1" s="1"/>
  <c r="AJ140" i="1"/>
  <c r="AU140" i="1" s="1"/>
  <c r="AK140" i="1"/>
  <c r="AV140" i="1" s="1"/>
  <c r="AL140" i="1"/>
  <c r="AW140" i="1" s="1"/>
  <c r="AM140" i="1"/>
  <c r="AX140" i="1" s="1"/>
  <c r="AN140" i="1"/>
  <c r="AY140" i="1" s="1"/>
  <c r="AO140" i="1"/>
  <c r="AF141" i="1"/>
  <c r="AQ141" i="1" s="1"/>
  <c r="AG141" i="1"/>
  <c r="AR141" i="1" s="1"/>
  <c r="AH141" i="1"/>
  <c r="AS141" i="1" s="1"/>
  <c r="AI141" i="1"/>
  <c r="AJ141" i="1"/>
  <c r="AU141" i="1" s="1"/>
  <c r="AK141" i="1"/>
  <c r="AV141" i="1" s="1"/>
  <c r="AL141" i="1"/>
  <c r="AW141" i="1" s="1"/>
  <c r="AM141" i="1"/>
  <c r="AX141" i="1" s="1"/>
  <c r="AN141" i="1"/>
  <c r="AY141" i="1" s="1"/>
  <c r="AO141" i="1"/>
  <c r="AZ141" i="1" s="1"/>
  <c r="AF142" i="1"/>
  <c r="AQ142" i="1" s="1"/>
  <c r="AG142" i="1"/>
  <c r="AR142" i="1" s="1"/>
  <c r="AH142" i="1"/>
  <c r="AS142" i="1" s="1"/>
  <c r="AI142" i="1"/>
  <c r="AT142" i="1" s="1"/>
  <c r="AJ142" i="1"/>
  <c r="AU142" i="1" s="1"/>
  <c r="AK142" i="1"/>
  <c r="AV142" i="1" s="1"/>
  <c r="AL142" i="1"/>
  <c r="AW142" i="1" s="1"/>
  <c r="AM142" i="1"/>
  <c r="AX142" i="1" s="1"/>
  <c r="AN142" i="1"/>
  <c r="AY142" i="1" s="1"/>
  <c r="AO142" i="1"/>
  <c r="AZ142" i="1" s="1"/>
  <c r="AF143" i="1"/>
  <c r="AQ143" i="1" s="1"/>
  <c r="AG143" i="1"/>
  <c r="AR143" i="1" s="1"/>
  <c r="AH143" i="1"/>
  <c r="AS143" i="1" s="1"/>
  <c r="AI143" i="1"/>
  <c r="AT143" i="1" s="1"/>
  <c r="AJ143" i="1"/>
  <c r="AU143" i="1" s="1"/>
  <c r="AK143" i="1"/>
  <c r="AV143" i="1" s="1"/>
  <c r="AL143" i="1"/>
  <c r="AW143" i="1" s="1"/>
  <c r="AM143" i="1"/>
  <c r="AX143" i="1" s="1"/>
  <c r="AN143" i="1"/>
  <c r="AO143" i="1"/>
  <c r="AZ143" i="1" s="1"/>
  <c r="AF144" i="1"/>
  <c r="AQ144" i="1" s="1"/>
  <c r="AG144" i="1"/>
  <c r="AR144" i="1" s="1"/>
  <c r="AH144" i="1"/>
  <c r="AS144" i="1" s="1"/>
  <c r="AI144" i="1"/>
  <c r="AT144" i="1" s="1"/>
  <c r="AJ144" i="1"/>
  <c r="AU144" i="1" s="1"/>
  <c r="AK144" i="1"/>
  <c r="AV144" i="1" s="1"/>
  <c r="AL144" i="1"/>
  <c r="AW144" i="1" s="1"/>
  <c r="AM144" i="1"/>
  <c r="AX144" i="1" s="1"/>
  <c r="AN144" i="1"/>
  <c r="AY144" i="1" s="1"/>
  <c r="AO144" i="1"/>
  <c r="AZ144" i="1" s="1"/>
  <c r="AF145" i="1"/>
  <c r="AG145" i="1"/>
  <c r="AR145" i="1" s="1"/>
  <c r="AH145" i="1"/>
  <c r="AS145" i="1" s="1"/>
  <c r="AI145" i="1"/>
  <c r="AT145" i="1" s="1"/>
  <c r="AJ145" i="1"/>
  <c r="AU145" i="1" s="1"/>
  <c r="AK145" i="1"/>
  <c r="AV145" i="1" s="1"/>
  <c r="AL145" i="1"/>
  <c r="AW145" i="1" s="1"/>
  <c r="AM145" i="1"/>
  <c r="AX145" i="1" s="1"/>
  <c r="AN145" i="1"/>
  <c r="AY145" i="1" s="1"/>
  <c r="AO145" i="1"/>
  <c r="AZ145" i="1" s="1"/>
  <c r="AF146" i="1"/>
  <c r="AQ146" i="1" s="1"/>
  <c r="AG146" i="1"/>
  <c r="AR146" i="1" s="1"/>
  <c r="AH146" i="1"/>
  <c r="AS146" i="1" s="1"/>
  <c r="AI146" i="1"/>
  <c r="AT146" i="1" s="1"/>
  <c r="AJ146" i="1"/>
  <c r="AU146" i="1" s="1"/>
  <c r="AK146" i="1"/>
  <c r="AV146" i="1" s="1"/>
  <c r="AL146" i="1"/>
  <c r="AW146" i="1" s="1"/>
  <c r="AM146" i="1"/>
  <c r="AX146" i="1" s="1"/>
  <c r="AN146" i="1"/>
  <c r="AY146" i="1" s="1"/>
  <c r="AO146" i="1"/>
  <c r="AZ146" i="1" s="1"/>
  <c r="AF147" i="1"/>
  <c r="AQ147" i="1" s="1"/>
  <c r="AG147" i="1"/>
  <c r="AR147" i="1" s="1"/>
  <c r="AH147" i="1"/>
  <c r="AS147" i="1" s="1"/>
  <c r="AI147" i="1"/>
  <c r="AT147" i="1" s="1"/>
  <c r="AJ147" i="1"/>
  <c r="AU147" i="1" s="1"/>
  <c r="AK147" i="1"/>
  <c r="AV147" i="1" s="1"/>
  <c r="AL147" i="1"/>
  <c r="AW147" i="1" s="1"/>
  <c r="AM147" i="1"/>
  <c r="AX147" i="1" s="1"/>
  <c r="AN147" i="1"/>
  <c r="AY147" i="1" s="1"/>
  <c r="AO147" i="1"/>
  <c r="AZ147" i="1" s="1"/>
  <c r="AF148" i="1"/>
  <c r="AQ148" i="1" s="1"/>
  <c r="AG148" i="1"/>
  <c r="AR148" i="1" s="1"/>
  <c r="AH148" i="1"/>
  <c r="AS148" i="1" s="1"/>
  <c r="AI148" i="1"/>
  <c r="AT148" i="1" s="1"/>
  <c r="AJ148" i="1"/>
  <c r="AU148" i="1" s="1"/>
  <c r="AK148" i="1"/>
  <c r="AV148" i="1" s="1"/>
  <c r="AL148" i="1"/>
  <c r="AW148" i="1" s="1"/>
  <c r="AM148" i="1"/>
  <c r="AX148" i="1" s="1"/>
  <c r="AN148" i="1"/>
  <c r="AY148" i="1" s="1"/>
  <c r="AO148" i="1"/>
  <c r="AZ148" i="1" s="1"/>
  <c r="AF149" i="1"/>
  <c r="AQ149" i="1" s="1"/>
  <c r="AG149" i="1"/>
  <c r="AR149" i="1" s="1"/>
  <c r="AH149" i="1"/>
  <c r="AS149" i="1" s="1"/>
  <c r="AI149" i="1"/>
  <c r="AT149" i="1" s="1"/>
  <c r="AJ149" i="1"/>
  <c r="AU149" i="1" s="1"/>
  <c r="AK149" i="1"/>
  <c r="AV149" i="1" s="1"/>
  <c r="AL149" i="1"/>
  <c r="AW149" i="1" s="1"/>
  <c r="AM149" i="1"/>
  <c r="AX149" i="1" s="1"/>
  <c r="AN149" i="1"/>
  <c r="AY149" i="1" s="1"/>
  <c r="AO149" i="1"/>
  <c r="AZ149" i="1" s="1"/>
  <c r="AF150" i="1"/>
  <c r="AQ150" i="1" s="1"/>
  <c r="AG150" i="1"/>
  <c r="AR150" i="1" s="1"/>
  <c r="AH150" i="1"/>
  <c r="AS150" i="1" s="1"/>
  <c r="AI150" i="1"/>
  <c r="AT150" i="1" s="1"/>
  <c r="AJ150" i="1"/>
  <c r="AU150" i="1" s="1"/>
  <c r="AK150" i="1"/>
  <c r="AL150" i="1"/>
  <c r="AW150" i="1" s="1"/>
  <c r="AM150" i="1"/>
  <c r="AX150" i="1" s="1"/>
  <c r="AN150" i="1"/>
  <c r="AY150" i="1" s="1"/>
  <c r="AO150" i="1"/>
  <c r="AF151" i="1"/>
  <c r="AQ151" i="1" s="1"/>
  <c r="AG151" i="1"/>
  <c r="AR151" i="1" s="1"/>
  <c r="AH151" i="1"/>
  <c r="AS151" i="1" s="1"/>
  <c r="AI151" i="1"/>
  <c r="AT151" i="1" s="1"/>
  <c r="AJ151" i="1"/>
  <c r="AU151" i="1" s="1"/>
  <c r="AK151" i="1"/>
  <c r="AV151" i="1" s="1"/>
  <c r="AL151" i="1"/>
  <c r="AW151" i="1" s="1"/>
  <c r="AM151" i="1"/>
  <c r="AX151" i="1" s="1"/>
  <c r="AN151" i="1"/>
  <c r="AY151" i="1" s="1"/>
  <c r="AO151" i="1"/>
  <c r="AZ151" i="1" s="1"/>
  <c r="AF152" i="1"/>
  <c r="AQ152" i="1" s="1"/>
  <c r="AG152" i="1"/>
  <c r="AR152" i="1" s="1"/>
  <c r="AH152" i="1"/>
  <c r="AS152" i="1" s="1"/>
  <c r="AI152" i="1"/>
  <c r="AT152" i="1" s="1"/>
  <c r="AJ152" i="1"/>
  <c r="AU152" i="1" s="1"/>
  <c r="AK152" i="1"/>
  <c r="AV152" i="1" s="1"/>
  <c r="AL152" i="1"/>
  <c r="AW152" i="1" s="1"/>
  <c r="AM152" i="1"/>
  <c r="AX152" i="1" s="1"/>
  <c r="AN152" i="1"/>
  <c r="AY152" i="1" s="1"/>
  <c r="AO152" i="1"/>
  <c r="AZ152" i="1" s="1"/>
  <c r="AF153" i="1"/>
  <c r="AQ153" i="1" s="1"/>
  <c r="AG153" i="1"/>
  <c r="AR153" i="1" s="1"/>
  <c r="AH153" i="1"/>
  <c r="AS153" i="1" s="1"/>
  <c r="AI153" i="1"/>
  <c r="AT153" i="1" s="1"/>
  <c r="AJ153" i="1"/>
  <c r="AU153" i="1" s="1"/>
  <c r="AK153" i="1"/>
  <c r="AV153" i="1" s="1"/>
  <c r="AL153" i="1"/>
  <c r="AW153" i="1" s="1"/>
  <c r="AM153" i="1"/>
  <c r="AX153" i="1" s="1"/>
  <c r="AN153" i="1"/>
  <c r="AY153" i="1" s="1"/>
  <c r="AO153" i="1"/>
  <c r="AZ153" i="1" s="1"/>
  <c r="AF154" i="1"/>
  <c r="AQ154" i="1" s="1"/>
  <c r="AG154" i="1"/>
  <c r="AR154" i="1" s="1"/>
  <c r="AH154" i="1"/>
  <c r="AS154" i="1" s="1"/>
  <c r="AI154" i="1"/>
  <c r="AT154" i="1" s="1"/>
  <c r="AJ154" i="1"/>
  <c r="AU154" i="1" s="1"/>
  <c r="AK154" i="1"/>
  <c r="AV154" i="1" s="1"/>
  <c r="AL154" i="1"/>
  <c r="AW154" i="1" s="1"/>
  <c r="AM154" i="1"/>
  <c r="AX154" i="1" s="1"/>
  <c r="AN154" i="1"/>
  <c r="AY154" i="1" s="1"/>
  <c r="AO154" i="1"/>
  <c r="AZ154" i="1" s="1"/>
  <c r="AF155" i="1"/>
  <c r="AQ155" i="1" s="1"/>
  <c r="AG155" i="1"/>
  <c r="AR155" i="1" s="1"/>
  <c r="AH155" i="1"/>
  <c r="AS155" i="1" s="1"/>
  <c r="AI155" i="1"/>
  <c r="AT155" i="1" s="1"/>
  <c r="AJ155" i="1"/>
  <c r="AU155" i="1" s="1"/>
  <c r="AK155" i="1"/>
  <c r="AV155" i="1" s="1"/>
  <c r="AL155" i="1"/>
  <c r="AW155" i="1" s="1"/>
  <c r="AM155" i="1"/>
  <c r="AX155" i="1" s="1"/>
  <c r="AN155" i="1"/>
  <c r="AY155" i="1" s="1"/>
  <c r="AO155" i="1"/>
  <c r="AZ155" i="1" s="1"/>
  <c r="AF156" i="1"/>
  <c r="AQ156" i="1" s="1"/>
  <c r="AG156" i="1"/>
  <c r="AR156" i="1" s="1"/>
  <c r="AH156" i="1"/>
  <c r="AS156" i="1" s="1"/>
  <c r="AI156" i="1"/>
  <c r="AT156" i="1" s="1"/>
  <c r="AJ156" i="1"/>
  <c r="AU156" i="1" s="1"/>
  <c r="AK156" i="1"/>
  <c r="AV156" i="1" s="1"/>
  <c r="AL156" i="1"/>
  <c r="AW156" i="1" s="1"/>
  <c r="AM156" i="1"/>
  <c r="AX156" i="1" s="1"/>
  <c r="AN156" i="1"/>
  <c r="AY156" i="1" s="1"/>
  <c r="AO156" i="1"/>
  <c r="AF157" i="1"/>
  <c r="AQ157" i="1" s="1"/>
  <c r="AG157" i="1"/>
  <c r="AR157" i="1" s="1"/>
  <c r="AH157" i="1"/>
  <c r="AS157" i="1" s="1"/>
  <c r="AI157" i="1"/>
  <c r="AT157" i="1" s="1"/>
  <c r="AJ157" i="1"/>
  <c r="AU157" i="1" s="1"/>
  <c r="AK157" i="1"/>
  <c r="AV157" i="1" s="1"/>
  <c r="AL157" i="1"/>
  <c r="AW157" i="1" s="1"/>
  <c r="AM157" i="1"/>
  <c r="AX157" i="1" s="1"/>
  <c r="AN157" i="1"/>
  <c r="AY157" i="1" s="1"/>
  <c r="AO157" i="1"/>
  <c r="AZ157" i="1" s="1"/>
  <c r="AF158" i="1"/>
  <c r="AQ158" i="1" s="1"/>
  <c r="AG158" i="1"/>
  <c r="AR158" i="1" s="1"/>
  <c r="AH158" i="1"/>
  <c r="AS158" i="1" s="1"/>
  <c r="AI158" i="1"/>
  <c r="AT158" i="1" s="1"/>
  <c r="AJ158" i="1"/>
  <c r="AU158" i="1" s="1"/>
  <c r="AK158" i="1"/>
  <c r="AV158" i="1" s="1"/>
  <c r="AL158" i="1"/>
  <c r="AW158" i="1" s="1"/>
  <c r="AM158" i="1"/>
  <c r="AX158" i="1" s="1"/>
  <c r="AN158" i="1"/>
  <c r="AY158" i="1" s="1"/>
  <c r="AO158" i="1"/>
  <c r="AZ158" i="1" s="1"/>
  <c r="AF159" i="1"/>
  <c r="AQ159" i="1" s="1"/>
  <c r="AG159" i="1"/>
  <c r="AR159" i="1" s="1"/>
  <c r="AH159" i="1"/>
  <c r="AS159" i="1" s="1"/>
  <c r="AI159" i="1"/>
  <c r="AJ159" i="1"/>
  <c r="AK159" i="1"/>
  <c r="AV159" i="1" s="1"/>
  <c r="AL159" i="1"/>
  <c r="AW159" i="1" s="1"/>
  <c r="AM159" i="1"/>
  <c r="AX159" i="1" s="1"/>
  <c r="AN159" i="1"/>
  <c r="AY159" i="1" s="1"/>
  <c r="AO159" i="1"/>
  <c r="AZ159" i="1" s="1"/>
  <c r="AF160" i="1"/>
  <c r="AQ160" i="1" s="1"/>
  <c r="AG160" i="1"/>
  <c r="AR160" i="1" s="1"/>
  <c r="AH160" i="1"/>
  <c r="AS160" i="1" s="1"/>
  <c r="AI160" i="1"/>
  <c r="AT160" i="1" s="1"/>
  <c r="AJ160" i="1"/>
  <c r="AU160" i="1" s="1"/>
  <c r="AK160" i="1"/>
  <c r="AV160" i="1" s="1"/>
  <c r="AL160" i="1"/>
  <c r="AW160" i="1" s="1"/>
  <c r="AM160" i="1"/>
  <c r="AX160" i="1" s="1"/>
  <c r="AN160" i="1"/>
  <c r="AY160" i="1" s="1"/>
  <c r="AO160" i="1"/>
  <c r="AZ160" i="1" s="1"/>
  <c r="AF161" i="1"/>
  <c r="AG161" i="1"/>
  <c r="AR161" i="1" s="1"/>
  <c r="AH161" i="1"/>
  <c r="AS161" i="1" s="1"/>
  <c r="AI161" i="1"/>
  <c r="AT161" i="1" s="1"/>
  <c r="AJ161" i="1"/>
  <c r="AK161" i="1"/>
  <c r="AV161" i="1" s="1"/>
  <c r="AL161" i="1"/>
  <c r="AW161" i="1" s="1"/>
  <c r="AM161" i="1"/>
  <c r="AX161" i="1" s="1"/>
  <c r="AN161" i="1"/>
  <c r="AY161" i="1" s="1"/>
  <c r="AO161" i="1"/>
  <c r="AZ161" i="1" s="1"/>
  <c r="AF162" i="1"/>
  <c r="AQ162" i="1" s="1"/>
  <c r="AG162" i="1"/>
  <c r="AR162" i="1" s="1"/>
  <c r="AH162" i="1"/>
  <c r="AS162" i="1" s="1"/>
  <c r="AI162" i="1"/>
  <c r="AT162" i="1" s="1"/>
  <c r="AJ162" i="1"/>
  <c r="AU162" i="1" s="1"/>
  <c r="AK162" i="1"/>
  <c r="AV162" i="1" s="1"/>
  <c r="AL162" i="1"/>
  <c r="AW162" i="1" s="1"/>
  <c r="AM162" i="1"/>
  <c r="AX162" i="1" s="1"/>
  <c r="AN162" i="1"/>
  <c r="AY162" i="1" s="1"/>
  <c r="AO162" i="1"/>
  <c r="AZ162" i="1" s="1"/>
  <c r="AF163" i="1"/>
  <c r="AQ163" i="1" s="1"/>
  <c r="AG163" i="1"/>
  <c r="AR163" i="1" s="1"/>
  <c r="AH163" i="1"/>
  <c r="AS163" i="1" s="1"/>
  <c r="AI163" i="1"/>
  <c r="AT163" i="1" s="1"/>
  <c r="AJ163" i="1"/>
  <c r="AK163" i="1"/>
  <c r="AV163" i="1" s="1"/>
  <c r="AL163" i="1"/>
  <c r="AW163" i="1" s="1"/>
  <c r="AM163" i="1"/>
  <c r="AX163" i="1" s="1"/>
  <c r="AN163" i="1"/>
  <c r="AO163" i="1"/>
  <c r="AZ163" i="1" s="1"/>
  <c r="AF164" i="1"/>
  <c r="AQ164" i="1" s="1"/>
  <c r="AG164" i="1"/>
  <c r="AR164" i="1" s="1"/>
  <c r="AH164" i="1"/>
  <c r="AS164" i="1" s="1"/>
  <c r="AI164" i="1"/>
  <c r="AT164" i="1" s="1"/>
  <c r="AJ164" i="1"/>
  <c r="AU164" i="1" s="1"/>
  <c r="AK164" i="1"/>
  <c r="AV164" i="1" s="1"/>
  <c r="AL164" i="1"/>
  <c r="AW164" i="1" s="1"/>
  <c r="AM164" i="1"/>
  <c r="AX164" i="1" s="1"/>
  <c r="AN164" i="1"/>
  <c r="AY164" i="1" s="1"/>
  <c r="AO164" i="1"/>
  <c r="AZ164" i="1" s="1"/>
  <c r="AF165" i="1"/>
  <c r="AQ165" i="1" s="1"/>
  <c r="AG165" i="1"/>
  <c r="AR165" i="1" s="1"/>
  <c r="AH165" i="1"/>
  <c r="AS165" i="1" s="1"/>
  <c r="AI165" i="1"/>
  <c r="AT165" i="1" s="1"/>
  <c r="AJ165" i="1"/>
  <c r="AU165" i="1" s="1"/>
  <c r="AK165" i="1"/>
  <c r="AV165" i="1" s="1"/>
  <c r="AL165" i="1"/>
  <c r="AW165" i="1" s="1"/>
  <c r="AM165" i="1"/>
  <c r="AX165" i="1" s="1"/>
  <c r="AN165" i="1"/>
  <c r="AY165" i="1" s="1"/>
  <c r="AO165" i="1"/>
  <c r="AZ165" i="1" s="1"/>
  <c r="AF166" i="1"/>
  <c r="AQ166" i="1" s="1"/>
  <c r="AG166" i="1"/>
  <c r="AR166" i="1" s="1"/>
  <c r="AH166" i="1"/>
  <c r="AI166" i="1"/>
  <c r="AT166" i="1" s="1"/>
  <c r="AJ166" i="1"/>
  <c r="AU166" i="1" s="1"/>
  <c r="AK166" i="1"/>
  <c r="AV166" i="1" s="1"/>
  <c r="AL166" i="1"/>
  <c r="AW166" i="1" s="1"/>
  <c r="AM166" i="1"/>
  <c r="AX166" i="1" s="1"/>
  <c r="AN166" i="1"/>
  <c r="AY166" i="1" s="1"/>
  <c r="AO166" i="1"/>
  <c r="AZ166" i="1" s="1"/>
  <c r="AF167" i="1"/>
  <c r="AQ167" i="1" s="1"/>
  <c r="AG167" i="1"/>
  <c r="AR167" i="1" s="1"/>
  <c r="AH167" i="1"/>
  <c r="AS167" i="1" s="1"/>
  <c r="AI167" i="1"/>
  <c r="AT167" i="1" s="1"/>
  <c r="AJ167" i="1"/>
  <c r="AU167" i="1" s="1"/>
  <c r="AK167" i="1"/>
  <c r="AV167" i="1" s="1"/>
  <c r="AL167" i="1"/>
  <c r="AW167" i="1" s="1"/>
  <c r="AM167" i="1"/>
  <c r="AX167" i="1" s="1"/>
  <c r="AN167" i="1"/>
  <c r="AY167" i="1" s="1"/>
  <c r="AO167" i="1"/>
  <c r="AZ167" i="1" s="1"/>
  <c r="AF168" i="1"/>
  <c r="AQ168" i="1" s="1"/>
  <c r="AG168" i="1"/>
  <c r="AR168" i="1" s="1"/>
  <c r="AH168" i="1"/>
  <c r="AS168" i="1" s="1"/>
  <c r="AI168" i="1"/>
  <c r="AT168" i="1" s="1"/>
  <c r="AJ168" i="1"/>
  <c r="AU168" i="1" s="1"/>
  <c r="AK168" i="1"/>
  <c r="AV168" i="1" s="1"/>
  <c r="AL168" i="1"/>
  <c r="AW168" i="1" s="1"/>
  <c r="AM168" i="1"/>
  <c r="AX168" i="1" s="1"/>
  <c r="AN168" i="1"/>
  <c r="AY168" i="1" s="1"/>
  <c r="AO168" i="1"/>
  <c r="AZ168" i="1" s="1"/>
  <c r="AF169" i="1"/>
  <c r="AQ169" i="1" s="1"/>
  <c r="AG169" i="1"/>
  <c r="AR169" i="1" s="1"/>
  <c r="AH169" i="1"/>
  <c r="AS169" i="1" s="1"/>
  <c r="AI169" i="1"/>
  <c r="AT169" i="1" s="1"/>
  <c r="AJ169" i="1"/>
  <c r="AU169" i="1" s="1"/>
  <c r="AK169" i="1"/>
  <c r="AV169" i="1" s="1"/>
  <c r="AL169" i="1"/>
  <c r="AW169" i="1" s="1"/>
  <c r="AM169" i="1"/>
  <c r="AX169" i="1" s="1"/>
  <c r="AN169" i="1"/>
  <c r="AY169" i="1" s="1"/>
  <c r="AO169" i="1"/>
  <c r="AZ169" i="1" s="1"/>
  <c r="AF170" i="1"/>
  <c r="AQ170" i="1" s="1"/>
  <c r="AG170" i="1"/>
  <c r="AR170" i="1" s="1"/>
  <c r="AH170" i="1"/>
  <c r="AS170" i="1" s="1"/>
  <c r="AI170" i="1"/>
  <c r="AT170" i="1" s="1"/>
  <c r="AJ170" i="1"/>
  <c r="AU170" i="1" s="1"/>
  <c r="AK170" i="1"/>
  <c r="AV170" i="1" s="1"/>
  <c r="AL170" i="1"/>
  <c r="AW170" i="1" s="1"/>
  <c r="AM170" i="1"/>
  <c r="AX170" i="1" s="1"/>
  <c r="AN170" i="1"/>
  <c r="AY170" i="1" s="1"/>
  <c r="AO170" i="1"/>
  <c r="AZ170" i="1" s="1"/>
  <c r="AF171" i="1"/>
  <c r="AQ171" i="1" s="1"/>
  <c r="AG171" i="1"/>
  <c r="AR171" i="1" s="1"/>
  <c r="AH171" i="1"/>
  <c r="AS171" i="1" s="1"/>
  <c r="AI171" i="1"/>
  <c r="AT171" i="1" s="1"/>
  <c r="AJ171" i="1"/>
  <c r="AU171" i="1" s="1"/>
  <c r="AK171" i="1"/>
  <c r="AV171" i="1" s="1"/>
  <c r="AL171" i="1"/>
  <c r="AW171" i="1" s="1"/>
  <c r="AM171" i="1"/>
  <c r="AX171" i="1" s="1"/>
  <c r="AN171" i="1"/>
  <c r="AY171" i="1" s="1"/>
  <c r="AO171" i="1"/>
  <c r="AZ171" i="1" s="1"/>
  <c r="AF172" i="1"/>
  <c r="AQ172" i="1" s="1"/>
  <c r="AG172" i="1"/>
  <c r="AR172" i="1" s="1"/>
  <c r="AH172" i="1"/>
  <c r="AS172" i="1" s="1"/>
  <c r="AI172" i="1"/>
  <c r="AT172" i="1" s="1"/>
  <c r="AJ172" i="1"/>
  <c r="AU172" i="1" s="1"/>
  <c r="AK172" i="1"/>
  <c r="AV172" i="1" s="1"/>
  <c r="AL172" i="1"/>
  <c r="AW172" i="1" s="1"/>
  <c r="AM172" i="1"/>
  <c r="AX172" i="1" s="1"/>
  <c r="AN172" i="1"/>
  <c r="AY172" i="1" s="1"/>
  <c r="AO172" i="1"/>
  <c r="AF173" i="1"/>
  <c r="AQ173" i="1" s="1"/>
  <c r="AG173" i="1"/>
  <c r="AR173" i="1" s="1"/>
  <c r="AH173" i="1"/>
  <c r="AS173" i="1" s="1"/>
  <c r="AI173" i="1"/>
  <c r="AT173" i="1" s="1"/>
  <c r="AJ173" i="1"/>
  <c r="AU173" i="1" s="1"/>
  <c r="AK173" i="1"/>
  <c r="AV173" i="1" s="1"/>
  <c r="AL173" i="1"/>
  <c r="AW173" i="1" s="1"/>
  <c r="AM173" i="1"/>
  <c r="AX173" i="1" s="1"/>
  <c r="AN173" i="1"/>
  <c r="AY173" i="1" s="1"/>
  <c r="AO173" i="1"/>
  <c r="AZ173" i="1" s="1"/>
  <c r="AF174" i="1"/>
  <c r="AQ174" i="1" s="1"/>
  <c r="AG174" i="1"/>
  <c r="AR174" i="1" s="1"/>
  <c r="AH174" i="1"/>
  <c r="AS174" i="1" s="1"/>
  <c r="AI174" i="1"/>
  <c r="AT174" i="1" s="1"/>
  <c r="AJ174" i="1"/>
  <c r="AU174" i="1" s="1"/>
  <c r="AK174" i="1"/>
  <c r="AV174" i="1" s="1"/>
  <c r="AL174" i="1"/>
  <c r="AW174" i="1" s="1"/>
  <c r="AM174" i="1"/>
  <c r="AX174" i="1" s="1"/>
  <c r="AN174" i="1"/>
  <c r="AY174" i="1" s="1"/>
  <c r="AO174" i="1"/>
  <c r="AZ174" i="1" s="1"/>
  <c r="AF175" i="1"/>
  <c r="AQ175" i="1" s="1"/>
  <c r="AG175" i="1"/>
  <c r="AR175" i="1" s="1"/>
  <c r="AH175" i="1"/>
  <c r="AS175" i="1" s="1"/>
  <c r="AI175" i="1"/>
  <c r="AT175" i="1" s="1"/>
  <c r="AJ175" i="1"/>
  <c r="AU175" i="1" s="1"/>
  <c r="AK175" i="1"/>
  <c r="AV175" i="1" s="1"/>
  <c r="AL175" i="1"/>
  <c r="AW175" i="1" s="1"/>
  <c r="AM175" i="1"/>
  <c r="AX175" i="1" s="1"/>
  <c r="AN175" i="1"/>
  <c r="AY175" i="1" s="1"/>
  <c r="AO175" i="1"/>
  <c r="AZ175" i="1" s="1"/>
  <c r="AF176" i="1"/>
  <c r="AQ176" i="1" s="1"/>
  <c r="AG176" i="1"/>
  <c r="AR176" i="1" s="1"/>
  <c r="AH176" i="1"/>
  <c r="AS176" i="1" s="1"/>
  <c r="AI176" i="1"/>
  <c r="AT176" i="1" s="1"/>
  <c r="AJ176" i="1"/>
  <c r="AU176" i="1" s="1"/>
  <c r="AK176" i="1"/>
  <c r="AV176" i="1" s="1"/>
  <c r="AL176" i="1"/>
  <c r="AW176" i="1" s="1"/>
  <c r="AM176" i="1"/>
  <c r="AX176" i="1" s="1"/>
  <c r="AN176" i="1"/>
  <c r="AY176" i="1" s="1"/>
  <c r="AO176" i="1"/>
  <c r="AZ176" i="1" s="1"/>
  <c r="AF177" i="1"/>
  <c r="AG177" i="1"/>
  <c r="AR177" i="1" s="1"/>
  <c r="AH177" i="1"/>
  <c r="AS177" i="1" s="1"/>
  <c r="AI177" i="1"/>
  <c r="AT177" i="1" s="1"/>
  <c r="AJ177" i="1"/>
  <c r="AU177" i="1" s="1"/>
  <c r="AK177" i="1"/>
  <c r="AV177" i="1" s="1"/>
  <c r="AL177" i="1"/>
  <c r="AW177" i="1" s="1"/>
  <c r="AM177" i="1"/>
  <c r="AX177" i="1" s="1"/>
  <c r="AN177" i="1"/>
  <c r="AY177" i="1" s="1"/>
  <c r="AO177" i="1"/>
  <c r="AZ177" i="1" s="1"/>
  <c r="AF178" i="1"/>
  <c r="AQ178" i="1" s="1"/>
  <c r="AG178" i="1"/>
  <c r="AR178" i="1" s="1"/>
  <c r="AH178" i="1"/>
  <c r="AS178" i="1" s="1"/>
  <c r="AI178" i="1"/>
  <c r="AT178" i="1" s="1"/>
  <c r="AJ178" i="1"/>
  <c r="AU178" i="1" s="1"/>
  <c r="AK178" i="1"/>
  <c r="AV178" i="1" s="1"/>
  <c r="AL178" i="1"/>
  <c r="AW178" i="1" s="1"/>
  <c r="AM178" i="1"/>
  <c r="AX178" i="1" s="1"/>
  <c r="AN178" i="1"/>
  <c r="AY178" i="1" s="1"/>
  <c r="AO178" i="1"/>
  <c r="AZ178" i="1" s="1"/>
  <c r="AF179" i="1"/>
  <c r="AQ179" i="1" s="1"/>
  <c r="AG179" i="1"/>
  <c r="AR179" i="1" s="1"/>
  <c r="AH179" i="1"/>
  <c r="AS179" i="1" s="1"/>
  <c r="AI179" i="1"/>
  <c r="AT179" i="1" s="1"/>
  <c r="AJ179" i="1"/>
  <c r="AU179" i="1" s="1"/>
  <c r="AK179" i="1"/>
  <c r="AV179" i="1" s="1"/>
  <c r="AL179" i="1"/>
  <c r="AW179" i="1" s="1"/>
  <c r="AM179" i="1"/>
  <c r="AX179" i="1" s="1"/>
  <c r="AN179" i="1"/>
  <c r="AO179" i="1"/>
  <c r="AZ179" i="1" s="1"/>
  <c r="AF180" i="1"/>
  <c r="AQ180" i="1" s="1"/>
  <c r="AG180" i="1"/>
  <c r="AR180" i="1" s="1"/>
  <c r="AH180" i="1"/>
  <c r="AS180" i="1" s="1"/>
  <c r="AI180" i="1"/>
  <c r="AT180" i="1" s="1"/>
  <c r="AJ180" i="1"/>
  <c r="AU180" i="1" s="1"/>
  <c r="AK180" i="1"/>
  <c r="AV180" i="1" s="1"/>
  <c r="AL180" i="1"/>
  <c r="AW180" i="1" s="1"/>
  <c r="AM180" i="1"/>
  <c r="AX180" i="1" s="1"/>
  <c r="AN180" i="1"/>
  <c r="AY180" i="1" s="1"/>
  <c r="AO180" i="1"/>
  <c r="AZ180" i="1" s="1"/>
  <c r="AF181" i="1"/>
  <c r="AQ181" i="1" s="1"/>
  <c r="AG181" i="1"/>
  <c r="AR181" i="1" s="1"/>
  <c r="AH181" i="1"/>
  <c r="AS181" i="1" s="1"/>
  <c r="AI181" i="1"/>
  <c r="AT181" i="1" s="1"/>
  <c r="AJ181" i="1"/>
  <c r="AU181" i="1" s="1"/>
  <c r="AK181" i="1"/>
  <c r="AV181" i="1" s="1"/>
  <c r="AL181" i="1"/>
  <c r="AW181" i="1" s="1"/>
  <c r="AM181" i="1"/>
  <c r="AX181" i="1" s="1"/>
  <c r="AN181" i="1"/>
  <c r="AO181" i="1"/>
  <c r="AZ181" i="1" s="1"/>
  <c r="AF182" i="1"/>
  <c r="AQ182" i="1" s="1"/>
  <c r="AG182" i="1"/>
  <c r="AR182" i="1" s="1"/>
  <c r="AH182" i="1"/>
  <c r="AS182" i="1" s="1"/>
  <c r="AI182" i="1"/>
  <c r="AT182" i="1" s="1"/>
  <c r="AJ182" i="1"/>
  <c r="AU182" i="1" s="1"/>
  <c r="AK182" i="1"/>
  <c r="AV182" i="1" s="1"/>
  <c r="AL182" i="1"/>
  <c r="AW182" i="1" s="1"/>
  <c r="AM182" i="1"/>
  <c r="AX182" i="1" s="1"/>
  <c r="AN182" i="1"/>
  <c r="AY182" i="1" s="1"/>
  <c r="AO182" i="1"/>
  <c r="AZ182" i="1" s="1"/>
  <c r="AF183" i="1"/>
  <c r="AQ183" i="1" s="1"/>
  <c r="AG183" i="1"/>
  <c r="AR183" i="1" s="1"/>
  <c r="AH183" i="1"/>
  <c r="AS183" i="1" s="1"/>
  <c r="AI183" i="1"/>
  <c r="AT183" i="1" s="1"/>
  <c r="AJ183" i="1"/>
  <c r="AU183" i="1" s="1"/>
  <c r="AK183" i="1"/>
  <c r="AV183" i="1" s="1"/>
  <c r="AL183" i="1"/>
  <c r="AW183" i="1" s="1"/>
  <c r="AM183" i="1"/>
  <c r="AX183" i="1" s="1"/>
  <c r="AN183" i="1"/>
  <c r="AY183" i="1" s="1"/>
  <c r="AO183" i="1"/>
  <c r="AZ183" i="1" s="1"/>
  <c r="AF184" i="1"/>
  <c r="AQ184" i="1" s="1"/>
  <c r="AG184" i="1"/>
  <c r="AR184" i="1" s="1"/>
  <c r="AH184" i="1"/>
  <c r="AS184" i="1" s="1"/>
  <c r="AI184" i="1"/>
  <c r="AT184" i="1" s="1"/>
  <c r="AJ184" i="1"/>
  <c r="AU184" i="1" s="1"/>
  <c r="AK184" i="1"/>
  <c r="AV184" i="1" s="1"/>
  <c r="AL184" i="1"/>
  <c r="AW184" i="1" s="1"/>
  <c r="AM184" i="1"/>
  <c r="AX184" i="1" s="1"/>
  <c r="AN184" i="1"/>
  <c r="AY184" i="1" s="1"/>
  <c r="AO184" i="1"/>
  <c r="AZ184" i="1" s="1"/>
  <c r="AF185" i="1"/>
  <c r="AQ185" i="1" s="1"/>
  <c r="AG185" i="1"/>
  <c r="AR185" i="1" s="1"/>
  <c r="AH185" i="1"/>
  <c r="AS185" i="1" s="1"/>
  <c r="AI185" i="1"/>
  <c r="AT185" i="1" s="1"/>
  <c r="AJ185" i="1"/>
  <c r="AU185" i="1" s="1"/>
  <c r="AK185" i="1"/>
  <c r="AV185" i="1" s="1"/>
  <c r="AL185" i="1"/>
  <c r="AW185" i="1" s="1"/>
  <c r="AM185" i="1"/>
  <c r="AX185" i="1" s="1"/>
  <c r="AN185" i="1"/>
  <c r="AY185" i="1" s="1"/>
  <c r="AO185" i="1"/>
  <c r="AZ185" i="1" s="1"/>
  <c r="AF186" i="1"/>
  <c r="AQ186" i="1" s="1"/>
  <c r="AG186" i="1"/>
  <c r="AR186" i="1" s="1"/>
  <c r="AH186" i="1"/>
  <c r="AS186" i="1" s="1"/>
  <c r="AI186" i="1"/>
  <c r="AT186" i="1" s="1"/>
  <c r="AJ186" i="1"/>
  <c r="AU186" i="1" s="1"/>
  <c r="AK186" i="1"/>
  <c r="AV186" i="1" s="1"/>
  <c r="AL186" i="1"/>
  <c r="AW186" i="1" s="1"/>
  <c r="AM186" i="1"/>
  <c r="AX186" i="1" s="1"/>
  <c r="AN186" i="1"/>
  <c r="AY186" i="1" s="1"/>
  <c r="AO186" i="1"/>
  <c r="AZ186" i="1" s="1"/>
  <c r="AF187" i="1"/>
  <c r="AQ187" i="1" s="1"/>
  <c r="AG187" i="1"/>
  <c r="AR187" i="1" s="1"/>
  <c r="AH187" i="1"/>
  <c r="AS187" i="1" s="1"/>
  <c r="AI187" i="1"/>
  <c r="AT187" i="1" s="1"/>
  <c r="AJ187" i="1"/>
  <c r="AU187" i="1" s="1"/>
  <c r="AK187" i="1"/>
  <c r="AV187" i="1" s="1"/>
  <c r="AL187" i="1"/>
  <c r="AW187" i="1" s="1"/>
  <c r="AM187" i="1"/>
  <c r="AX187" i="1" s="1"/>
  <c r="AN187" i="1"/>
  <c r="AY187" i="1" s="1"/>
  <c r="AO187" i="1"/>
  <c r="AZ187" i="1" s="1"/>
  <c r="AF188" i="1"/>
  <c r="AQ188" i="1" s="1"/>
  <c r="AG188" i="1"/>
  <c r="AR188" i="1" s="1"/>
  <c r="AH188" i="1"/>
  <c r="AS188" i="1" s="1"/>
  <c r="AI188" i="1"/>
  <c r="AT188" i="1" s="1"/>
  <c r="AJ188" i="1"/>
  <c r="AU188" i="1" s="1"/>
  <c r="AK188" i="1"/>
  <c r="AV188" i="1" s="1"/>
  <c r="AL188" i="1"/>
  <c r="AW188" i="1" s="1"/>
  <c r="AM188" i="1"/>
  <c r="AX188" i="1" s="1"/>
  <c r="AN188" i="1"/>
  <c r="AY188" i="1" s="1"/>
  <c r="AO188" i="1"/>
  <c r="AZ188" i="1" s="1"/>
  <c r="AF189" i="1"/>
  <c r="AQ189" i="1" s="1"/>
  <c r="AG189" i="1"/>
  <c r="AR189" i="1" s="1"/>
  <c r="AH189" i="1"/>
  <c r="AS189" i="1" s="1"/>
  <c r="AI189" i="1"/>
  <c r="AT189" i="1" s="1"/>
  <c r="AJ189" i="1"/>
  <c r="AU189" i="1" s="1"/>
  <c r="AK189" i="1"/>
  <c r="AV189" i="1" s="1"/>
  <c r="AL189" i="1"/>
  <c r="AW189" i="1" s="1"/>
  <c r="AM189" i="1"/>
  <c r="AX189" i="1" s="1"/>
  <c r="AN189" i="1"/>
  <c r="AY189" i="1" s="1"/>
  <c r="AO189" i="1"/>
  <c r="AZ189" i="1" s="1"/>
  <c r="AF190" i="1"/>
  <c r="AQ190" i="1" s="1"/>
  <c r="AG190" i="1"/>
  <c r="AR190" i="1" s="1"/>
  <c r="AH190" i="1"/>
  <c r="AS190" i="1" s="1"/>
  <c r="AI190" i="1"/>
  <c r="AT190" i="1" s="1"/>
  <c r="AJ190" i="1"/>
  <c r="AU190" i="1" s="1"/>
  <c r="AK190" i="1"/>
  <c r="AV190" i="1" s="1"/>
  <c r="AL190" i="1"/>
  <c r="AW190" i="1" s="1"/>
  <c r="AM190" i="1"/>
  <c r="AX190" i="1" s="1"/>
  <c r="AN190" i="1"/>
  <c r="AY190" i="1" s="1"/>
  <c r="AO190" i="1"/>
  <c r="AZ190" i="1" s="1"/>
  <c r="AF191" i="1"/>
  <c r="AQ191" i="1" s="1"/>
  <c r="AG191" i="1"/>
  <c r="AR191" i="1" s="1"/>
  <c r="AH191" i="1"/>
  <c r="AS191" i="1" s="1"/>
  <c r="AI191" i="1"/>
  <c r="AT191" i="1" s="1"/>
  <c r="AJ191" i="1"/>
  <c r="AU191" i="1" s="1"/>
  <c r="AK191" i="1"/>
  <c r="AV191" i="1" s="1"/>
  <c r="AL191" i="1"/>
  <c r="AW191" i="1" s="1"/>
  <c r="AM191" i="1"/>
  <c r="AX191" i="1" s="1"/>
  <c r="AN191" i="1"/>
  <c r="AO191" i="1"/>
  <c r="AZ191" i="1" s="1"/>
  <c r="AF192" i="1"/>
  <c r="AQ192" i="1" s="1"/>
  <c r="AG192" i="1"/>
  <c r="AR192" i="1" s="1"/>
  <c r="AH192" i="1"/>
  <c r="AS192" i="1" s="1"/>
  <c r="AI192" i="1"/>
  <c r="AT192" i="1" s="1"/>
  <c r="AJ192" i="1"/>
  <c r="AU192" i="1" s="1"/>
  <c r="AK192" i="1"/>
  <c r="AV192" i="1" s="1"/>
  <c r="AL192" i="1"/>
  <c r="AW192" i="1" s="1"/>
  <c r="AM192" i="1"/>
  <c r="AX192" i="1" s="1"/>
  <c r="AN192" i="1"/>
  <c r="AY192" i="1" s="1"/>
  <c r="AO192" i="1"/>
  <c r="AZ192" i="1" s="1"/>
  <c r="AF193" i="1"/>
  <c r="AQ193" i="1" s="1"/>
  <c r="AG193" i="1"/>
  <c r="AR193" i="1" s="1"/>
  <c r="AH193" i="1"/>
  <c r="AS193" i="1" s="1"/>
  <c r="AI193" i="1"/>
  <c r="AT193" i="1" s="1"/>
  <c r="AJ193" i="1"/>
  <c r="AU193" i="1" s="1"/>
  <c r="AK193" i="1"/>
  <c r="AV193" i="1" s="1"/>
  <c r="AL193" i="1"/>
  <c r="AW193" i="1" s="1"/>
  <c r="AM193" i="1"/>
  <c r="AX193" i="1" s="1"/>
  <c r="AN193" i="1"/>
  <c r="AY193" i="1" s="1"/>
  <c r="AO193" i="1"/>
  <c r="AZ193" i="1" s="1"/>
  <c r="AF194" i="1"/>
  <c r="AQ194" i="1" s="1"/>
  <c r="AG194" i="1"/>
  <c r="AR194" i="1" s="1"/>
  <c r="AH194" i="1"/>
  <c r="AS194" i="1" s="1"/>
  <c r="AI194" i="1"/>
  <c r="AT194" i="1" s="1"/>
  <c r="AJ194" i="1"/>
  <c r="AU194" i="1" s="1"/>
  <c r="AK194" i="1"/>
  <c r="AV194" i="1" s="1"/>
  <c r="AL194" i="1"/>
  <c r="AW194" i="1" s="1"/>
  <c r="AM194" i="1"/>
  <c r="AX194" i="1" s="1"/>
  <c r="AN194" i="1"/>
  <c r="AY194" i="1" s="1"/>
  <c r="AO194" i="1"/>
  <c r="AZ194" i="1" s="1"/>
  <c r="AF195" i="1"/>
  <c r="AQ195" i="1" s="1"/>
  <c r="AG195" i="1"/>
  <c r="AR195" i="1" s="1"/>
  <c r="AH195" i="1"/>
  <c r="AS195" i="1" s="1"/>
  <c r="AI195" i="1"/>
  <c r="AT195" i="1" s="1"/>
  <c r="AJ195" i="1"/>
  <c r="AU195" i="1" s="1"/>
  <c r="AK195" i="1"/>
  <c r="AV195" i="1" s="1"/>
  <c r="AL195" i="1"/>
  <c r="AW195" i="1" s="1"/>
  <c r="AM195" i="1"/>
  <c r="AX195" i="1" s="1"/>
  <c r="AN195" i="1"/>
  <c r="AY195" i="1" s="1"/>
  <c r="AO195" i="1"/>
  <c r="AZ195" i="1" s="1"/>
  <c r="AF196" i="1"/>
  <c r="AQ196" i="1" s="1"/>
  <c r="AG196" i="1"/>
  <c r="AR196" i="1" s="1"/>
  <c r="AH196" i="1"/>
  <c r="AI196" i="1"/>
  <c r="AT196" i="1" s="1"/>
  <c r="AJ196" i="1"/>
  <c r="AU196" i="1" s="1"/>
  <c r="AK196" i="1"/>
  <c r="AV196" i="1" s="1"/>
  <c r="AL196" i="1"/>
  <c r="AW196" i="1" s="1"/>
  <c r="AM196" i="1"/>
  <c r="AX196" i="1" s="1"/>
  <c r="AN196" i="1"/>
  <c r="AY196" i="1" s="1"/>
  <c r="AO196" i="1"/>
  <c r="AZ196" i="1" s="1"/>
  <c r="AF197" i="1"/>
  <c r="AQ197" i="1" s="1"/>
  <c r="AG197" i="1"/>
  <c r="AR197" i="1" s="1"/>
  <c r="AH197" i="1"/>
  <c r="AS197" i="1" s="1"/>
  <c r="AI197" i="1"/>
  <c r="AT197" i="1" s="1"/>
  <c r="AJ197" i="1"/>
  <c r="AU197" i="1" s="1"/>
  <c r="AK197" i="1"/>
  <c r="AV197" i="1" s="1"/>
  <c r="AL197" i="1"/>
  <c r="AW197" i="1" s="1"/>
  <c r="AM197" i="1"/>
  <c r="AX197" i="1" s="1"/>
  <c r="AN197" i="1"/>
  <c r="AY197" i="1" s="1"/>
  <c r="AO197" i="1"/>
  <c r="AZ197" i="1" s="1"/>
  <c r="AF198" i="1"/>
  <c r="AQ198" i="1" s="1"/>
  <c r="AG198" i="1"/>
  <c r="AR198" i="1" s="1"/>
  <c r="AH198" i="1"/>
  <c r="AI198" i="1"/>
  <c r="AT198" i="1" s="1"/>
  <c r="AJ198" i="1"/>
  <c r="AU198" i="1" s="1"/>
  <c r="AK198" i="1"/>
  <c r="AV198" i="1" s="1"/>
  <c r="AL198" i="1"/>
  <c r="AW198" i="1" s="1"/>
  <c r="AM198" i="1"/>
  <c r="AX198" i="1" s="1"/>
  <c r="AN198" i="1"/>
  <c r="AY198" i="1" s="1"/>
  <c r="AO198" i="1"/>
  <c r="AZ198" i="1" s="1"/>
  <c r="AF199" i="1"/>
  <c r="AQ199" i="1" s="1"/>
  <c r="AG199" i="1"/>
  <c r="AR199" i="1" s="1"/>
  <c r="AH199" i="1"/>
  <c r="AS199" i="1" s="1"/>
  <c r="AI199" i="1"/>
  <c r="AJ199" i="1"/>
  <c r="AK199" i="1"/>
  <c r="AV199" i="1" s="1"/>
  <c r="AL199" i="1"/>
  <c r="AW199" i="1" s="1"/>
  <c r="AM199" i="1"/>
  <c r="AX199" i="1" s="1"/>
  <c r="AN199" i="1"/>
  <c r="AY199" i="1" s="1"/>
  <c r="AO199" i="1"/>
  <c r="AZ199" i="1" s="1"/>
  <c r="AF200" i="1"/>
  <c r="AQ200" i="1" s="1"/>
  <c r="AG200" i="1"/>
  <c r="AR200" i="1" s="1"/>
  <c r="AH200" i="1"/>
  <c r="AS200" i="1" s="1"/>
  <c r="AI200" i="1"/>
  <c r="AT200" i="1" s="1"/>
  <c r="AJ200" i="1"/>
  <c r="AU200" i="1" s="1"/>
  <c r="AK200" i="1"/>
  <c r="AV200" i="1" s="1"/>
  <c r="AL200" i="1"/>
  <c r="AW200" i="1" s="1"/>
  <c r="AM200" i="1"/>
  <c r="AX200" i="1" s="1"/>
  <c r="AN200" i="1"/>
  <c r="AY200" i="1" s="1"/>
  <c r="AO200" i="1"/>
  <c r="AF201" i="1"/>
  <c r="AG201" i="1"/>
  <c r="AR201" i="1" s="1"/>
  <c r="AH201" i="1"/>
  <c r="AS201" i="1" s="1"/>
  <c r="AI201" i="1"/>
  <c r="AT201" i="1" s="1"/>
  <c r="AJ201" i="1"/>
  <c r="AU201" i="1" s="1"/>
  <c r="AK201" i="1"/>
  <c r="AV201" i="1" s="1"/>
  <c r="AL201" i="1"/>
  <c r="AW201" i="1" s="1"/>
  <c r="AM201" i="1"/>
  <c r="AX201" i="1" s="1"/>
  <c r="AN201" i="1"/>
  <c r="AY201" i="1" s="1"/>
  <c r="AO201" i="1"/>
  <c r="AZ201" i="1" s="1"/>
  <c r="AF202" i="1"/>
  <c r="AQ202" i="1" s="1"/>
  <c r="AG202" i="1"/>
  <c r="AR202" i="1" s="1"/>
  <c r="AH202" i="1"/>
  <c r="AS202" i="1" s="1"/>
  <c r="AI202" i="1"/>
  <c r="AT202" i="1" s="1"/>
  <c r="AJ202" i="1"/>
  <c r="AU202" i="1" s="1"/>
  <c r="AK202" i="1"/>
  <c r="AV202" i="1" s="1"/>
  <c r="AL202" i="1"/>
  <c r="AW202" i="1" s="1"/>
  <c r="AM202" i="1"/>
  <c r="AX202" i="1" s="1"/>
  <c r="AN202" i="1"/>
  <c r="AY202" i="1" s="1"/>
  <c r="AO202" i="1"/>
  <c r="AZ202" i="1" s="1"/>
  <c r="AF203" i="1"/>
  <c r="AQ203" i="1" s="1"/>
  <c r="AG203" i="1"/>
  <c r="AR203" i="1" s="1"/>
  <c r="AH203" i="1"/>
  <c r="AS203" i="1" s="1"/>
  <c r="AI203" i="1"/>
  <c r="AJ203" i="1"/>
  <c r="AU203" i="1" s="1"/>
  <c r="AK203" i="1"/>
  <c r="AV203" i="1" s="1"/>
  <c r="AL203" i="1"/>
  <c r="AW203" i="1" s="1"/>
  <c r="AM203" i="1"/>
  <c r="AX203" i="1" s="1"/>
  <c r="AN203" i="1"/>
  <c r="AO203" i="1"/>
  <c r="AZ203" i="1" s="1"/>
  <c r="AF204" i="1"/>
  <c r="AQ204" i="1" s="1"/>
  <c r="AG204" i="1"/>
  <c r="AR204" i="1" s="1"/>
  <c r="AH204" i="1"/>
  <c r="AS204" i="1" s="1"/>
  <c r="AI204" i="1"/>
  <c r="AT204" i="1" s="1"/>
  <c r="AJ204" i="1"/>
  <c r="AU204" i="1" s="1"/>
  <c r="AK204" i="1"/>
  <c r="AV204" i="1" s="1"/>
  <c r="AL204" i="1"/>
  <c r="AW204" i="1" s="1"/>
  <c r="AM204" i="1"/>
  <c r="AX204" i="1" s="1"/>
  <c r="AN204" i="1"/>
  <c r="AY204" i="1" s="1"/>
  <c r="AO204" i="1"/>
  <c r="AZ204" i="1" s="1"/>
  <c r="AF205" i="1"/>
  <c r="AQ205" i="1" s="1"/>
  <c r="AG205" i="1"/>
  <c r="AR205" i="1" s="1"/>
  <c r="AH205" i="1"/>
  <c r="AS205" i="1" s="1"/>
  <c r="AI205" i="1"/>
  <c r="AT205" i="1" s="1"/>
  <c r="AJ205" i="1"/>
  <c r="AU205" i="1" s="1"/>
  <c r="AK205" i="1"/>
  <c r="AV205" i="1" s="1"/>
  <c r="AL205" i="1"/>
  <c r="AW205" i="1" s="1"/>
  <c r="AM205" i="1"/>
  <c r="AX205" i="1" s="1"/>
  <c r="AN205" i="1"/>
  <c r="AY205" i="1" s="1"/>
  <c r="AO205" i="1"/>
  <c r="AZ205" i="1" s="1"/>
  <c r="AF206" i="1"/>
  <c r="AQ206" i="1" s="1"/>
  <c r="AG206" i="1"/>
  <c r="AR206" i="1" s="1"/>
  <c r="AH206" i="1"/>
  <c r="AS206" i="1" s="1"/>
  <c r="AI206" i="1"/>
  <c r="AT206" i="1" s="1"/>
  <c r="AJ206" i="1"/>
  <c r="AU206" i="1" s="1"/>
  <c r="AK206" i="1"/>
  <c r="AV206" i="1" s="1"/>
  <c r="AL206" i="1"/>
  <c r="AW206" i="1" s="1"/>
  <c r="AM206" i="1"/>
  <c r="AX206" i="1" s="1"/>
  <c r="AN206" i="1"/>
  <c r="AY206" i="1" s="1"/>
  <c r="AO206" i="1"/>
  <c r="AZ206" i="1" s="1"/>
  <c r="AF207" i="1"/>
  <c r="AQ207" i="1" s="1"/>
  <c r="AG207" i="1"/>
  <c r="AR207" i="1" s="1"/>
  <c r="AH207" i="1"/>
  <c r="AS207" i="1" s="1"/>
  <c r="AI207" i="1"/>
  <c r="AT207" i="1" s="1"/>
  <c r="AJ207" i="1"/>
  <c r="AK207" i="1"/>
  <c r="AV207" i="1" s="1"/>
  <c r="AL207" i="1"/>
  <c r="AW207" i="1" s="1"/>
  <c r="AM207" i="1"/>
  <c r="AX207" i="1" s="1"/>
  <c r="AN207" i="1"/>
  <c r="AY207" i="1" s="1"/>
  <c r="AO207" i="1"/>
  <c r="AZ207" i="1" s="1"/>
  <c r="AF208" i="1"/>
  <c r="AQ208" i="1" s="1"/>
  <c r="AG208" i="1"/>
  <c r="AR208" i="1" s="1"/>
  <c r="AH208" i="1"/>
  <c r="AI208" i="1"/>
  <c r="AT208" i="1" s="1"/>
  <c r="AJ208" i="1"/>
  <c r="AU208" i="1" s="1"/>
  <c r="AK208" i="1"/>
  <c r="AV208" i="1" s="1"/>
  <c r="AL208" i="1"/>
  <c r="AW208" i="1" s="1"/>
  <c r="AM208" i="1"/>
  <c r="AX208" i="1" s="1"/>
  <c r="AN208" i="1"/>
  <c r="AY208" i="1" s="1"/>
  <c r="AO208" i="1"/>
  <c r="AF209" i="1"/>
  <c r="AG209" i="1"/>
  <c r="AR209" i="1" s="1"/>
  <c r="AH209" i="1"/>
  <c r="AS209" i="1" s="1"/>
  <c r="AI209" i="1"/>
  <c r="AT209" i="1" s="1"/>
  <c r="AJ209" i="1"/>
  <c r="AU209" i="1" s="1"/>
  <c r="AK209" i="1"/>
  <c r="AV209" i="1" s="1"/>
  <c r="AL209" i="1"/>
  <c r="AW209" i="1" s="1"/>
  <c r="AM209" i="1"/>
  <c r="AX209" i="1" s="1"/>
  <c r="AN209" i="1"/>
  <c r="AY209" i="1" s="1"/>
  <c r="AO209" i="1"/>
  <c r="AZ209" i="1" s="1"/>
  <c r="AF210" i="1"/>
  <c r="AQ210" i="1" s="1"/>
  <c r="AG210" i="1"/>
  <c r="AR210" i="1" s="1"/>
  <c r="AH210" i="1"/>
  <c r="AS210" i="1" s="1"/>
  <c r="AI210" i="1"/>
  <c r="AT210" i="1" s="1"/>
  <c r="AJ210" i="1"/>
  <c r="AU210" i="1" s="1"/>
  <c r="AK210" i="1"/>
  <c r="AV210" i="1" s="1"/>
  <c r="AL210" i="1"/>
  <c r="AW210" i="1" s="1"/>
  <c r="AM210" i="1"/>
  <c r="AX210" i="1" s="1"/>
  <c r="AN210" i="1"/>
  <c r="AY210" i="1" s="1"/>
  <c r="AO210" i="1"/>
  <c r="AZ210" i="1" s="1"/>
  <c r="AF211" i="1"/>
  <c r="AQ211" i="1" s="1"/>
  <c r="AG211" i="1"/>
  <c r="AR211" i="1" s="1"/>
  <c r="AH211" i="1"/>
  <c r="AS211" i="1" s="1"/>
  <c r="AI211" i="1"/>
  <c r="AT211" i="1" s="1"/>
  <c r="AJ211" i="1"/>
  <c r="AU211" i="1" s="1"/>
  <c r="AK211" i="1"/>
  <c r="AV211" i="1" s="1"/>
  <c r="AL211" i="1"/>
  <c r="AW211" i="1" s="1"/>
  <c r="AM211" i="1"/>
  <c r="AX211" i="1" s="1"/>
  <c r="AN211" i="1"/>
  <c r="AO211" i="1"/>
  <c r="AZ211" i="1" s="1"/>
  <c r="AF212" i="1"/>
  <c r="AQ212" i="1" s="1"/>
  <c r="AG212" i="1"/>
  <c r="AR212" i="1" s="1"/>
  <c r="AH212" i="1"/>
  <c r="AS212" i="1" s="1"/>
  <c r="AI212" i="1"/>
  <c r="AT212" i="1" s="1"/>
  <c r="AJ212" i="1"/>
  <c r="AU212" i="1" s="1"/>
  <c r="AK212" i="1"/>
  <c r="AV212" i="1" s="1"/>
  <c r="AL212" i="1"/>
  <c r="AW212" i="1" s="1"/>
  <c r="AM212" i="1"/>
  <c r="AX212" i="1" s="1"/>
  <c r="AN212" i="1"/>
  <c r="AY212" i="1" s="1"/>
  <c r="AO212" i="1"/>
  <c r="AZ212" i="1" s="1"/>
  <c r="AF213" i="1"/>
  <c r="AQ213" i="1" s="1"/>
  <c r="AG213" i="1"/>
  <c r="AR213" i="1" s="1"/>
  <c r="AH213" i="1"/>
  <c r="AS213" i="1" s="1"/>
  <c r="AI213" i="1"/>
  <c r="AT213" i="1" s="1"/>
  <c r="AJ213" i="1"/>
  <c r="AU213" i="1" s="1"/>
  <c r="AK213" i="1"/>
  <c r="AV213" i="1" s="1"/>
  <c r="AL213" i="1"/>
  <c r="AW213" i="1" s="1"/>
  <c r="AM213" i="1"/>
  <c r="AX213" i="1" s="1"/>
  <c r="AN213" i="1"/>
  <c r="AY213" i="1" s="1"/>
  <c r="AO213" i="1"/>
  <c r="AZ213" i="1" s="1"/>
  <c r="AF214" i="1"/>
  <c r="AQ214" i="1" s="1"/>
  <c r="AG214" i="1"/>
  <c r="AR214" i="1" s="1"/>
  <c r="AH214" i="1"/>
  <c r="AS214" i="1" s="1"/>
  <c r="AI214" i="1"/>
  <c r="AT214" i="1" s="1"/>
  <c r="AJ214" i="1"/>
  <c r="AU214" i="1" s="1"/>
  <c r="AK214" i="1"/>
  <c r="AV214" i="1" s="1"/>
  <c r="AL214" i="1"/>
  <c r="AW214" i="1" s="1"/>
  <c r="AM214" i="1"/>
  <c r="AX214" i="1" s="1"/>
  <c r="AN214" i="1"/>
  <c r="AY214" i="1" s="1"/>
  <c r="AO214" i="1"/>
  <c r="AZ214" i="1" s="1"/>
  <c r="AF215" i="1"/>
  <c r="AQ215" i="1" s="1"/>
  <c r="AG215" i="1"/>
  <c r="AR215" i="1" s="1"/>
  <c r="AH215" i="1"/>
  <c r="AS215" i="1" s="1"/>
  <c r="AI215" i="1"/>
  <c r="AT215" i="1" s="1"/>
  <c r="AJ215" i="1"/>
  <c r="AU215" i="1" s="1"/>
  <c r="AK215" i="1"/>
  <c r="AV215" i="1" s="1"/>
  <c r="AL215" i="1"/>
  <c r="AW215" i="1" s="1"/>
  <c r="AM215" i="1"/>
  <c r="AX215" i="1" s="1"/>
  <c r="AN215" i="1"/>
  <c r="AO215" i="1"/>
  <c r="AZ215" i="1" s="1"/>
  <c r="AF216" i="1"/>
  <c r="AQ216" i="1" s="1"/>
  <c r="AG216" i="1"/>
  <c r="AR216" i="1" s="1"/>
  <c r="AH216" i="1"/>
  <c r="AS216" i="1" s="1"/>
  <c r="AI216" i="1"/>
  <c r="AT216" i="1" s="1"/>
  <c r="AJ216" i="1"/>
  <c r="AU216" i="1" s="1"/>
  <c r="AK216" i="1"/>
  <c r="AV216" i="1" s="1"/>
  <c r="AL216" i="1"/>
  <c r="AW216" i="1" s="1"/>
  <c r="AM216" i="1"/>
  <c r="AX216" i="1" s="1"/>
  <c r="AN216" i="1"/>
  <c r="AY216" i="1" s="1"/>
  <c r="AO216" i="1"/>
  <c r="AZ216" i="1" s="1"/>
  <c r="AF217" i="1"/>
  <c r="AQ217" i="1" s="1"/>
  <c r="AG217" i="1"/>
  <c r="AR217" i="1" s="1"/>
  <c r="AH217" i="1"/>
  <c r="AS217" i="1" s="1"/>
  <c r="AI217" i="1"/>
  <c r="AT217" i="1" s="1"/>
  <c r="AJ217" i="1"/>
  <c r="AU217" i="1" s="1"/>
  <c r="AK217" i="1"/>
  <c r="AV217" i="1" s="1"/>
  <c r="AL217" i="1"/>
  <c r="AW217" i="1" s="1"/>
  <c r="AM217" i="1"/>
  <c r="AX217" i="1" s="1"/>
  <c r="AN217" i="1"/>
  <c r="AY217" i="1" s="1"/>
  <c r="AO217" i="1"/>
  <c r="AZ217" i="1" s="1"/>
  <c r="AF218" i="1"/>
  <c r="AQ218" i="1" s="1"/>
  <c r="AG218" i="1"/>
  <c r="AR218" i="1" s="1"/>
  <c r="AH218" i="1"/>
  <c r="AS218" i="1" s="1"/>
  <c r="AI218" i="1"/>
  <c r="AT218" i="1" s="1"/>
  <c r="AJ218" i="1"/>
  <c r="AU218" i="1" s="1"/>
  <c r="AK218" i="1"/>
  <c r="AV218" i="1" s="1"/>
  <c r="AL218" i="1"/>
  <c r="AW218" i="1" s="1"/>
  <c r="AM218" i="1"/>
  <c r="AX218" i="1" s="1"/>
  <c r="AN218" i="1"/>
  <c r="AY218" i="1" s="1"/>
  <c r="AO218" i="1"/>
  <c r="AF219" i="1"/>
  <c r="AQ219" i="1" s="1"/>
  <c r="AG219" i="1"/>
  <c r="AR219" i="1" s="1"/>
  <c r="AH219" i="1"/>
  <c r="AS219" i="1" s="1"/>
  <c r="AI219" i="1"/>
  <c r="AT219" i="1" s="1"/>
  <c r="AJ219" i="1"/>
  <c r="AU219" i="1" s="1"/>
  <c r="AK219" i="1"/>
  <c r="AV219" i="1" s="1"/>
  <c r="AL219" i="1"/>
  <c r="AW219" i="1" s="1"/>
  <c r="AM219" i="1"/>
  <c r="AX219" i="1" s="1"/>
  <c r="AN219" i="1"/>
  <c r="AY219" i="1" s="1"/>
  <c r="AO219" i="1"/>
  <c r="AZ219" i="1" s="1"/>
  <c r="AF220" i="1"/>
  <c r="AQ220" i="1" s="1"/>
  <c r="AG220" i="1"/>
  <c r="AH220" i="1"/>
  <c r="AI220" i="1"/>
  <c r="AT220" i="1" s="1"/>
  <c r="AJ220" i="1"/>
  <c r="AU220" i="1" s="1"/>
  <c r="AK220" i="1"/>
  <c r="AV220" i="1" s="1"/>
  <c r="AL220" i="1"/>
  <c r="AW220" i="1" s="1"/>
  <c r="AM220" i="1"/>
  <c r="AX220" i="1" s="1"/>
  <c r="AN220" i="1"/>
  <c r="AY220" i="1" s="1"/>
  <c r="AO220" i="1"/>
  <c r="AZ220" i="1" s="1"/>
  <c r="AF221" i="1"/>
  <c r="AQ221" i="1" s="1"/>
  <c r="AG221" i="1"/>
  <c r="AR221" i="1" s="1"/>
  <c r="AH221" i="1"/>
  <c r="AS221" i="1" s="1"/>
  <c r="AI221" i="1"/>
  <c r="AJ221" i="1"/>
  <c r="AU221" i="1" s="1"/>
  <c r="AK221" i="1"/>
  <c r="AV221" i="1" s="1"/>
  <c r="AL221" i="1"/>
  <c r="AW221" i="1" s="1"/>
  <c r="AM221" i="1"/>
  <c r="AX221" i="1" s="1"/>
  <c r="AN221" i="1"/>
  <c r="AY221" i="1" s="1"/>
  <c r="AO221" i="1"/>
  <c r="AZ221" i="1" s="1"/>
  <c r="AF222" i="1"/>
  <c r="AQ222" i="1" s="1"/>
  <c r="AG222" i="1"/>
  <c r="AR222" i="1" s="1"/>
  <c r="AH222" i="1"/>
  <c r="AS222" i="1" s="1"/>
  <c r="AI222" i="1"/>
  <c r="AT222" i="1" s="1"/>
  <c r="AJ222" i="1"/>
  <c r="AU222" i="1" s="1"/>
  <c r="AK222" i="1"/>
  <c r="AV222" i="1" s="1"/>
  <c r="AL222" i="1"/>
  <c r="AW222" i="1" s="1"/>
  <c r="AM222" i="1"/>
  <c r="AX222" i="1" s="1"/>
  <c r="AN222" i="1"/>
  <c r="AY222" i="1" s="1"/>
  <c r="AO222" i="1"/>
  <c r="AZ222" i="1" s="1"/>
  <c r="AF223" i="1"/>
  <c r="AQ223" i="1" s="1"/>
  <c r="AG223" i="1"/>
  <c r="AR223" i="1" s="1"/>
  <c r="AH223" i="1"/>
  <c r="AS223" i="1" s="1"/>
  <c r="AI223" i="1"/>
  <c r="AT223" i="1" s="1"/>
  <c r="AJ223" i="1"/>
  <c r="AU223" i="1" s="1"/>
  <c r="AK223" i="1"/>
  <c r="AV223" i="1" s="1"/>
  <c r="AL223" i="1"/>
  <c r="AW223" i="1" s="1"/>
  <c r="AM223" i="1"/>
  <c r="AX223" i="1" s="1"/>
  <c r="AN223" i="1"/>
  <c r="AO223" i="1"/>
  <c r="AZ223" i="1" s="1"/>
  <c r="AF224" i="1"/>
  <c r="AQ224" i="1" s="1"/>
  <c r="AG224" i="1"/>
  <c r="AR224" i="1" s="1"/>
  <c r="AH224" i="1"/>
  <c r="AS224" i="1" s="1"/>
  <c r="AI224" i="1"/>
  <c r="AT224" i="1" s="1"/>
  <c r="AJ224" i="1"/>
  <c r="AU224" i="1" s="1"/>
  <c r="AK224" i="1"/>
  <c r="AV224" i="1" s="1"/>
  <c r="AL224" i="1"/>
  <c r="AW224" i="1" s="1"/>
  <c r="AM224" i="1"/>
  <c r="AX224" i="1" s="1"/>
  <c r="AN224" i="1"/>
  <c r="AY224" i="1" s="1"/>
  <c r="AO224" i="1"/>
  <c r="AZ224" i="1" s="1"/>
  <c r="AF225" i="1"/>
  <c r="AQ225" i="1" s="1"/>
  <c r="AG225" i="1"/>
  <c r="AR225" i="1" s="1"/>
  <c r="AH225" i="1"/>
  <c r="AS225" i="1" s="1"/>
  <c r="AI225" i="1"/>
  <c r="AT225" i="1" s="1"/>
  <c r="AJ225" i="1"/>
  <c r="AU225" i="1" s="1"/>
  <c r="AK225" i="1"/>
  <c r="AV225" i="1" s="1"/>
  <c r="AL225" i="1"/>
  <c r="AW225" i="1" s="1"/>
  <c r="AM225" i="1"/>
  <c r="AX225" i="1" s="1"/>
  <c r="AN225" i="1"/>
  <c r="AO225" i="1"/>
  <c r="AZ225" i="1" s="1"/>
  <c r="AF226" i="1"/>
  <c r="AQ226" i="1" s="1"/>
  <c r="AG226" i="1"/>
  <c r="AR226" i="1" s="1"/>
  <c r="AH226" i="1"/>
  <c r="AS226" i="1" s="1"/>
  <c r="AI226" i="1"/>
  <c r="AT226" i="1" s="1"/>
  <c r="AJ226" i="1"/>
  <c r="AU226" i="1" s="1"/>
  <c r="AK226" i="1"/>
  <c r="AV226" i="1" s="1"/>
  <c r="AL226" i="1"/>
  <c r="AW226" i="1" s="1"/>
  <c r="AM226" i="1"/>
  <c r="AX226" i="1" s="1"/>
  <c r="AN226" i="1"/>
  <c r="AY226" i="1" s="1"/>
  <c r="AO226" i="1"/>
  <c r="AZ226" i="1" s="1"/>
  <c r="AF227" i="1"/>
  <c r="AQ227" i="1" s="1"/>
  <c r="AG227" i="1"/>
  <c r="AR227" i="1" s="1"/>
  <c r="AH227" i="1"/>
  <c r="AS227" i="1" s="1"/>
  <c r="AI227" i="1"/>
  <c r="AJ227" i="1"/>
  <c r="AK227" i="1"/>
  <c r="AV227" i="1" s="1"/>
  <c r="AL227" i="1"/>
  <c r="AW227" i="1" s="1"/>
  <c r="AM227" i="1"/>
  <c r="AX227" i="1" s="1"/>
  <c r="AN227" i="1"/>
  <c r="AY227" i="1" s="1"/>
  <c r="AO227" i="1"/>
  <c r="AZ227" i="1" s="1"/>
  <c r="AF228" i="1"/>
  <c r="AQ228" i="1" s="1"/>
  <c r="AG228" i="1"/>
  <c r="AR228" i="1" s="1"/>
  <c r="AH228" i="1"/>
  <c r="AS228" i="1" s="1"/>
  <c r="AI228" i="1"/>
  <c r="AT228" i="1" s="1"/>
  <c r="AJ228" i="1"/>
  <c r="AU228" i="1" s="1"/>
  <c r="AK228" i="1"/>
  <c r="AV228" i="1" s="1"/>
  <c r="AL228" i="1"/>
  <c r="AW228" i="1" s="1"/>
  <c r="AM228" i="1"/>
  <c r="AX228" i="1" s="1"/>
  <c r="AN228" i="1"/>
  <c r="AY228" i="1" s="1"/>
  <c r="AO228" i="1"/>
  <c r="AF229" i="1"/>
  <c r="AQ229" i="1" s="1"/>
  <c r="AG229" i="1"/>
  <c r="AR229" i="1" s="1"/>
  <c r="AH229" i="1"/>
  <c r="AS229" i="1" s="1"/>
  <c r="AI229" i="1"/>
  <c r="AT229" i="1" s="1"/>
  <c r="AJ229" i="1"/>
  <c r="AK229" i="1"/>
  <c r="AV229" i="1" s="1"/>
  <c r="AL229" i="1"/>
  <c r="AW229" i="1" s="1"/>
  <c r="AM229" i="1"/>
  <c r="AX229" i="1" s="1"/>
  <c r="AN229" i="1"/>
  <c r="AY229" i="1" s="1"/>
  <c r="AO229" i="1"/>
  <c r="AZ229" i="1" s="1"/>
  <c r="AF230" i="1"/>
  <c r="AQ230" i="1" s="1"/>
  <c r="AG230" i="1"/>
  <c r="AR230" i="1" s="1"/>
  <c r="AH230" i="1"/>
  <c r="AS230" i="1" s="1"/>
  <c r="AI230" i="1"/>
  <c r="AT230" i="1" s="1"/>
  <c r="AJ230" i="1"/>
  <c r="AU230" i="1" s="1"/>
  <c r="AK230" i="1"/>
  <c r="AV230" i="1" s="1"/>
  <c r="AL230" i="1"/>
  <c r="AW230" i="1" s="1"/>
  <c r="AM230" i="1"/>
  <c r="AX230" i="1" s="1"/>
  <c r="AN230" i="1"/>
  <c r="AY230" i="1" s="1"/>
  <c r="AO230" i="1"/>
  <c r="AZ230" i="1" s="1"/>
  <c r="AF231" i="1"/>
  <c r="AQ231" i="1" s="1"/>
  <c r="AG231" i="1"/>
  <c r="AR231" i="1" s="1"/>
  <c r="AH231" i="1"/>
  <c r="AS231" i="1" s="1"/>
  <c r="AI231" i="1"/>
  <c r="AT231" i="1" s="1"/>
  <c r="AJ231" i="1"/>
  <c r="AK231" i="1"/>
  <c r="AV231" i="1" s="1"/>
  <c r="AL231" i="1"/>
  <c r="AW231" i="1" s="1"/>
  <c r="AM231" i="1"/>
  <c r="AX231" i="1" s="1"/>
  <c r="AN231" i="1"/>
  <c r="AO231" i="1"/>
  <c r="AZ231" i="1" s="1"/>
  <c r="AF232" i="1"/>
  <c r="AQ232" i="1" s="1"/>
  <c r="AG232" i="1"/>
  <c r="AR232" i="1" s="1"/>
  <c r="AH232" i="1"/>
  <c r="AS232" i="1" s="1"/>
  <c r="AI232" i="1"/>
  <c r="AT232" i="1" s="1"/>
  <c r="AJ232" i="1"/>
  <c r="AU232" i="1" s="1"/>
  <c r="AK232" i="1"/>
  <c r="AV232" i="1" s="1"/>
  <c r="AL232" i="1"/>
  <c r="AW232" i="1" s="1"/>
  <c r="AM232" i="1"/>
  <c r="AX232" i="1" s="1"/>
  <c r="AN232" i="1"/>
  <c r="AY232" i="1" s="1"/>
  <c r="AO232" i="1"/>
  <c r="AZ232" i="1" s="1"/>
  <c r="AF233" i="1"/>
  <c r="AQ233" i="1" s="1"/>
  <c r="AG233" i="1"/>
  <c r="AR233" i="1" s="1"/>
  <c r="AH233" i="1"/>
  <c r="AS233" i="1" s="1"/>
  <c r="AI233" i="1"/>
  <c r="AT233" i="1" s="1"/>
  <c r="AJ233" i="1"/>
  <c r="AU233" i="1" s="1"/>
  <c r="AK233" i="1"/>
  <c r="AV233" i="1" s="1"/>
  <c r="AL233" i="1"/>
  <c r="AW233" i="1" s="1"/>
  <c r="AM233" i="1"/>
  <c r="AX233" i="1" s="1"/>
  <c r="AN233" i="1"/>
  <c r="AO233" i="1"/>
  <c r="AZ233" i="1" s="1"/>
  <c r="AF234" i="1"/>
  <c r="AQ234" i="1" s="1"/>
  <c r="AG234" i="1"/>
  <c r="AR234" i="1" s="1"/>
  <c r="AH234" i="1"/>
  <c r="AS234" i="1" s="1"/>
  <c r="AI234" i="1"/>
  <c r="AT234" i="1" s="1"/>
  <c r="AJ234" i="1"/>
  <c r="AU234" i="1" s="1"/>
  <c r="AK234" i="1"/>
  <c r="AL234" i="1"/>
  <c r="AW234" i="1" s="1"/>
  <c r="AM234" i="1"/>
  <c r="AX234" i="1" s="1"/>
  <c r="AN234" i="1"/>
  <c r="AY234" i="1" s="1"/>
  <c r="AO234" i="1"/>
  <c r="AZ234" i="1" s="1"/>
  <c r="AF235" i="1"/>
  <c r="AQ235" i="1" s="1"/>
  <c r="AG235" i="1"/>
  <c r="AR235" i="1" s="1"/>
  <c r="AH235" i="1"/>
  <c r="AS235" i="1" s="1"/>
  <c r="AI235" i="1"/>
  <c r="AT235" i="1" s="1"/>
  <c r="AJ235" i="1"/>
  <c r="AU235" i="1" s="1"/>
  <c r="AK235" i="1"/>
  <c r="AV235" i="1" s="1"/>
  <c r="AL235" i="1"/>
  <c r="AW235" i="1" s="1"/>
  <c r="AM235" i="1"/>
  <c r="AX235" i="1" s="1"/>
  <c r="AN235" i="1"/>
  <c r="AO235" i="1"/>
  <c r="AZ235" i="1" s="1"/>
  <c r="AF236" i="1"/>
  <c r="AQ236" i="1" s="1"/>
  <c r="AG236" i="1"/>
  <c r="AR236" i="1" s="1"/>
  <c r="AH236" i="1"/>
  <c r="AS236" i="1" s="1"/>
  <c r="AI236" i="1"/>
  <c r="AT236" i="1" s="1"/>
  <c r="AJ236" i="1"/>
  <c r="AU236" i="1" s="1"/>
  <c r="AK236" i="1"/>
  <c r="AL236" i="1"/>
  <c r="AW236" i="1" s="1"/>
  <c r="AM236" i="1"/>
  <c r="AX236" i="1" s="1"/>
  <c r="AN236" i="1"/>
  <c r="AY236" i="1" s="1"/>
  <c r="AO236" i="1"/>
  <c r="AZ236" i="1" s="1"/>
  <c r="AF237" i="1"/>
  <c r="AQ237" i="1" s="1"/>
  <c r="AG237" i="1"/>
  <c r="AR237" i="1" s="1"/>
  <c r="AH237" i="1"/>
  <c r="AS237" i="1" s="1"/>
  <c r="AI237" i="1"/>
  <c r="AT237" i="1" s="1"/>
  <c r="AJ237" i="1"/>
  <c r="AU237" i="1" s="1"/>
  <c r="AK237" i="1"/>
  <c r="AV237" i="1" s="1"/>
  <c r="AL237" i="1"/>
  <c r="AW237" i="1" s="1"/>
  <c r="AM237" i="1"/>
  <c r="AX237" i="1" s="1"/>
  <c r="AN237" i="1"/>
  <c r="AY237" i="1" s="1"/>
  <c r="AO237" i="1"/>
  <c r="AZ237" i="1" s="1"/>
  <c r="AF238" i="1"/>
  <c r="AQ238" i="1" s="1"/>
  <c r="AG238" i="1"/>
  <c r="AR238" i="1" s="1"/>
  <c r="AH238" i="1"/>
  <c r="AS238" i="1" s="1"/>
  <c r="AI238" i="1"/>
  <c r="AT238" i="1" s="1"/>
  <c r="AJ238" i="1"/>
  <c r="AU238" i="1" s="1"/>
  <c r="AK238" i="1"/>
  <c r="AV238" i="1" s="1"/>
  <c r="AL238" i="1"/>
  <c r="AW238" i="1" s="1"/>
  <c r="AM238" i="1"/>
  <c r="AX238" i="1" s="1"/>
  <c r="AN238" i="1"/>
  <c r="AY238" i="1" s="1"/>
  <c r="AO238" i="1"/>
  <c r="AF239" i="1"/>
  <c r="AQ239" i="1" s="1"/>
  <c r="AG239" i="1"/>
  <c r="AR239" i="1" s="1"/>
  <c r="AH239" i="1"/>
  <c r="AS239" i="1" s="1"/>
  <c r="AI239" i="1"/>
  <c r="AT239" i="1" s="1"/>
  <c r="AJ239" i="1"/>
  <c r="AK239" i="1"/>
  <c r="AV239" i="1" s="1"/>
  <c r="AL239" i="1"/>
  <c r="AW239" i="1" s="1"/>
  <c r="AM239" i="1"/>
  <c r="AX239" i="1" s="1"/>
  <c r="AN239" i="1"/>
  <c r="AY239" i="1" s="1"/>
  <c r="AO239" i="1"/>
  <c r="AZ239" i="1" s="1"/>
  <c r="AF240" i="1"/>
  <c r="AQ240" i="1" s="1"/>
  <c r="AG240" i="1"/>
  <c r="AH240" i="1"/>
  <c r="AS240" i="1" s="1"/>
  <c r="AI240" i="1"/>
  <c r="AT240" i="1" s="1"/>
  <c r="AJ240" i="1"/>
  <c r="AU240" i="1" s="1"/>
  <c r="AK240" i="1"/>
  <c r="AV240" i="1" s="1"/>
  <c r="AL240" i="1"/>
  <c r="AW240" i="1" s="1"/>
  <c r="AM240" i="1"/>
  <c r="AX240" i="1" s="1"/>
  <c r="AN240" i="1"/>
  <c r="AY240" i="1" s="1"/>
  <c r="AO240" i="1"/>
  <c r="AZ240" i="1" s="1"/>
  <c r="AF241" i="1"/>
  <c r="AQ241" i="1" s="1"/>
  <c r="AG241" i="1"/>
  <c r="AR241" i="1" s="1"/>
  <c r="AH241" i="1"/>
  <c r="AS241" i="1" s="1"/>
  <c r="AI241" i="1"/>
  <c r="AT241" i="1" s="1"/>
  <c r="AJ241" i="1"/>
  <c r="AK241" i="1"/>
  <c r="AV241" i="1" s="1"/>
  <c r="AL241" i="1"/>
  <c r="AW241" i="1" s="1"/>
  <c r="AM241" i="1"/>
  <c r="AX241" i="1" s="1"/>
  <c r="AN241" i="1"/>
  <c r="AY241" i="1" s="1"/>
  <c r="AO241" i="1"/>
  <c r="AZ241" i="1" s="1"/>
  <c r="AF242" i="1"/>
  <c r="AQ242" i="1" s="1"/>
  <c r="AG242" i="1"/>
  <c r="AR242" i="1" s="1"/>
  <c r="AH242" i="1"/>
  <c r="AS242" i="1" s="1"/>
  <c r="AI242" i="1"/>
  <c r="AT242" i="1" s="1"/>
  <c r="AJ242" i="1"/>
  <c r="AU242" i="1" s="1"/>
  <c r="AK242" i="1"/>
  <c r="AV242" i="1" s="1"/>
  <c r="AL242" i="1"/>
  <c r="AW242" i="1" s="1"/>
  <c r="AM242" i="1"/>
  <c r="AX242" i="1" s="1"/>
  <c r="AN242" i="1"/>
  <c r="AY242" i="1" s="1"/>
  <c r="AO242" i="1"/>
  <c r="AF243" i="1"/>
  <c r="AQ243" i="1" s="1"/>
  <c r="AG243" i="1"/>
  <c r="AR243" i="1" s="1"/>
  <c r="AH243" i="1"/>
  <c r="AS243" i="1" s="1"/>
  <c r="AI243" i="1"/>
  <c r="AT243" i="1" s="1"/>
  <c r="AJ243" i="1"/>
  <c r="AU243" i="1" s="1"/>
  <c r="AK243" i="1"/>
  <c r="AV243" i="1" s="1"/>
  <c r="AL243" i="1"/>
  <c r="AW243" i="1" s="1"/>
  <c r="AM243" i="1"/>
  <c r="AX243" i="1" s="1"/>
  <c r="AN243" i="1"/>
  <c r="AY243" i="1" s="1"/>
  <c r="AO243" i="1"/>
  <c r="AZ243" i="1" s="1"/>
  <c r="AF244" i="1"/>
  <c r="AQ244" i="1" s="1"/>
  <c r="AG244" i="1"/>
  <c r="AH244" i="1"/>
  <c r="AS244" i="1" s="1"/>
  <c r="AI244" i="1"/>
  <c r="AT244" i="1" s="1"/>
  <c r="AJ244" i="1"/>
  <c r="AU244" i="1" s="1"/>
  <c r="AK244" i="1"/>
  <c r="AV244" i="1" s="1"/>
  <c r="AL244" i="1"/>
  <c r="AW244" i="1" s="1"/>
  <c r="AM244" i="1"/>
  <c r="AX244" i="1" s="1"/>
  <c r="AN244" i="1"/>
  <c r="AY244" i="1" s="1"/>
  <c r="AO244" i="1"/>
  <c r="AZ244" i="1" s="1"/>
  <c r="AF245" i="1"/>
  <c r="AQ245" i="1" s="1"/>
  <c r="AG245" i="1"/>
  <c r="AR245" i="1" s="1"/>
  <c r="AH245" i="1"/>
  <c r="AS245" i="1" s="1"/>
  <c r="AI245" i="1"/>
  <c r="AT245" i="1" s="1"/>
  <c r="AJ245" i="1"/>
  <c r="AK245" i="1"/>
  <c r="AV245" i="1" s="1"/>
  <c r="AL245" i="1"/>
  <c r="AW245" i="1" s="1"/>
  <c r="AM245" i="1"/>
  <c r="AX245" i="1" s="1"/>
  <c r="AN245" i="1"/>
  <c r="AY245" i="1" s="1"/>
  <c r="AO245" i="1"/>
  <c r="AZ245" i="1" s="1"/>
  <c r="AF246" i="1"/>
  <c r="AQ246" i="1" s="1"/>
  <c r="AG246" i="1"/>
  <c r="AR246" i="1" s="1"/>
  <c r="AH246" i="1"/>
  <c r="AS246" i="1" s="1"/>
  <c r="AI246" i="1"/>
  <c r="AT246" i="1" s="1"/>
  <c r="AJ246" i="1"/>
  <c r="AU246" i="1" s="1"/>
  <c r="AK246" i="1"/>
  <c r="AV246" i="1" s="1"/>
  <c r="AL246" i="1"/>
  <c r="AW246" i="1" s="1"/>
  <c r="AM246" i="1"/>
  <c r="AX246" i="1" s="1"/>
  <c r="AN246" i="1"/>
  <c r="AY246" i="1" s="1"/>
  <c r="AO246" i="1"/>
  <c r="AZ246" i="1" s="1"/>
  <c r="AF247" i="1"/>
  <c r="AQ247" i="1" s="1"/>
  <c r="AG247" i="1"/>
  <c r="AR247" i="1" s="1"/>
  <c r="AH247" i="1"/>
  <c r="AS247" i="1" s="1"/>
  <c r="AI247" i="1"/>
  <c r="AT247" i="1" s="1"/>
  <c r="AJ247" i="1"/>
  <c r="AU247" i="1" s="1"/>
  <c r="AK247" i="1"/>
  <c r="AV247" i="1" s="1"/>
  <c r="AL247" i="1"/>
  <c r="AW247" i="1" s="1"/>
  <c r="AM247" i="1"/>
  <c r="AX247" i="1" s="1"/>
  <c r="AN247" i="1"/>
  <c r="AY247" i="1" s="1"/>
  <c r="AO247" i="1"/>
  <c r="AZ247" i="1" s="1"/>
  <c r="AF248" i="1"/>
  <c r="AQ248" i="1" s="1"/>
  <c r="AG248" i="1"/>
  <c r="AR248" i="1" s="1"/>
  <c r="AH248" i="1"/>
  <c r="AS248" i="1" s="1"/>
  <c r="AI248" i="1"/>
  <c r="AT248" i="1" s="1"/>
  <c r="AJ248" i="1"/>
  <c r="AU248" i="1" s="1"/>
  <c r="AK248" i="1"/>
  <c r="AV248" i="1" s="1"/>
  <c r="AL248" i="1"/>
  <c r="AW248" i="1" s="1"/>
  <c r="AM248" i="1"/>
  <c r="AX248" i="1" s="1"/>
  <c r="AN248" i="1"/>
  <c r="AY248" i="1" s="1"/>
  <c r="AO248" i="1"/>
  <c r="AZ248" i="1" s="1"/>
  <c r="AF249" i="1"/>
  <c r="AQ249" i="1" s="1"/>
  <c r="AG249" i="1"/>
  <c r="AR249" i="1" s="1"/>
  <c r="AH249" i="1"/>
  <c r="AS249" i="1" s="1"/>
  <c r="AI249" i="1"/>
  <c r="AT249" i="1" s="1"/>
  <c r="AJ249" i="1"/>
  <c r="AU249" i="1" s="1"/>
  <c r="AK249" i="1"/>
  <c r="AV249" i="1" s="1"/>
  <c r="AL249" i="1"/>
  <c r="AW249" i="1" s="1"/>
  <c r="AM249" i="1"/>
  <c r="AX249" i="1" s="1"/>
  <c r="AN249" i="1"/>
  <c r="AO249" i="1"/>
  <c r="AZ249" i="1" s="1"/>
  <c r="AF250" i="1"/>
  <c r="AQ250" i="1" s="1"/>
  <c r="AG250" i="1"/>
  <c r="AR250" i="1" s="1"/>
  <c r="AH250" i="1"/>
  <c r="AS250" i="1" s="1"/>
  <c r="AI250" i="1"/>
  <c r="AT250" i="1" s="1"/>
  <c r="AJ250" i="1"/>
  <c r="AU250" i="1" s="1"/>
  <c r="AK250" i="1"/>
  <c r="AV250" i="1" s="1"/>
  <c r="AL250" i="1"/>
  <c r="AW250" i="1" s="1"/>
  <c r="AM250" i="1"/>
  <c r="AX250" i="1" s="1"/>
  <c r="AN250" i="1"/>
  <c r="AY250" i="1" s="1"/>
  <c r="AO250" i="1"/>
  <c r="AF251" i="1"/>
  <c r="AQ251" i="1" s="1"/>
  <c r="AG251" i="1"/>
  <c r="AR251" i="1" s="1"/>
  <c r="AH251" i="1"/>
  <c r="AS251" i="1" s="1"/>
  <c r="AI251" i="1"/>
  <c r="AT251" i="1" s="1"/>
  <c r="AJ251" i="1"/>
  <c r="AU251" i="1" s="1"/>
  <c r="AK251" i="1"/>
  <c r="AV251" i="1" s="1"/>
  <c r="AL251" i="1"/>
  <c r="AW251" i="1" s="1"/>
  <c r="AM251" i="1"/>
  <c r="AX251" i="1" s="1"/>
  <c r="AN251" i="1"/>
  <c r="AO251" i="1"/>
  <c r="AZ251" i="1" s="1"/>
  <c r="AF252" i="1"/>
  <c r="AQ252" i="1" s="1"/>
  <c r="AG252" i="1"/>
  <c r="AR252" i="1" s="1"/>
  <c r="AH252" i="1"/>
  <c r="AS252" i="1" s="1"/>
  <c r="AI252" i="1"/>
  <c r="AT252" i="1" s="1"/>
  <c r="AJ252" i="1"/>
  <c r="AU252" i="1" s="1"/>
  <c r="AK252" i="1"/>
  <c r="AV252" i="1" s="1"/>
  <c r="AL252" i="1"/>
  <c r="AW252" i="1" s="1"/>
  <c r="AM252" i="1"/>
  <c r="AX252" i="1" s="1"/>
  <c r="AN252" i="1"/>
  <c r="AY252" i="1" s="1"/>
  <c r="AO252" i="1"/>
  <c r="AZ252" i="1" s="1"/>
  <c r="AF253" i="1"/>
  <c r="AQ253" i="1" s="1"/>
  <c r="AG253" i="1"/>
  <c r="AR253" i="1" s="1"/>
  <c r="AH253" i="1"/>
  <c r="AS253" i="1" s="1"/>
  <c r="AI253" i="1"/>
  <c r="AT253" i="1" s="1"/>
  <c r="AJ253" i="1"/>
  <c r="AU253" i="1" s="1"/>
  <c r="AK253" i="1"/>
  <c r="AV253" i="1" s="1"/>
  <c r="AL253" i="1"/>
  <c r="AW253" i="1" s="1"/>
  <c r="AM253" i="1"/>
  <c r="AX253" i="1" s="1"/>
  <c r="AN253" i="1"/>
  <c r="AY253" i="1" s="1"/>
  <c r="AO253" i="1"/>
  <c r="AZ253" i="1" s="1"/>
  <c r="AF254" i="1"/>
  <c r="AQ254" i="1" s="1"/>
  <c r="AG254" i="1"/>
  <c r="AR254" i="1" s="1"/>
  <c r="AH254" i="1"/>
  <c r="AS254" i="1" s="1"/>
  <c r="AI254" i="1"/>
  <c r="AT254" i="1" s="1"/>
  <c r="AJ254" i="1"/>
  <c r="AU254" i="1" s="1"/>
  <c r="AK254" i="1"/>
  <c r="AV254" i="1" s="1"/>
  <c r="AL254" i="1"/>
  <c r="AW254" i="1" s="1"/>
  <c r="AM254" i="1"/>
  <c r="AX254" i="1" s="1"/>
  <c r="AN254" i="1"/>
  <c r="AY254" i="1" s="1"/>
  <c r="AO254" i="1"/>
  <c r="AZ254" i="1" s="1"/>
  <c r="AF255" i="1"/>
  <c r="AQ255" i="1" s="1"/>
  <c r="AG255" i="1"/>
  <c r="AR255" i="1" s="1"/>
  <c r="AH255" i="1"/>
  <c r="AS255" i="1" s="1"/>
  <c r="AI255" i="1"/>
  <c r="AT255" i="1" s="1"/>
  <c r="AJ255" i="1"/>
  <c r="AU255" i="1" s="1"/>
  <c r="AK255" i="1"/>
  <c r="AV255" i="1" s="1"/>
  <c r="AL255" i="1"/>
  <c r="AW255" i="1" s="1"/>
  <c r="AM255" i="1"/>
  <c r="AX255" i="1" s="1"/>
  <c r="AN255" i="1"/>
  <c r="AO255" i="1"/>
  <c r="AZ255" i="1" s="1"/>
  <c r="AF256" i="1"/>
  <c r="AQ256" i="1" s="1"/>
  <c r="AG256" i="1"/>
  <c r="AR256" i="1" s="1"/>
  <c r="AH256" i="1"/>
  <c r="AS256" i="1" s="1"/>
  <c r="AI256" i="1"/>
  <c r="AT256" i="1" s="1"/>
  <c r="AJ256" i="1"/>
  <c r="AU256" i="1" s="1"/>
  <c r="AK256" i="1"/>
  <c r="AL256" i="1"/>
  <c r="AW256" i="1" s="1"/>
  <c r="AM256" i="1"/>
  <c r="AX256" i="1" s="1"/>
  <c r="AN256" i="1"/>
  <c r="AY256" i="1" s="1"/>
  <c r="AO256" i="1"/>
  <c r="AZ256" i="1" s="1"/>
  <c r="AF257" i="1"/>
  <c r="AQ257" i="1" s="1"/>
  <c r="AG257" i="1"/>
  <c r="AR257" i="1" s="1"/>
  <c r="AH257" i="1"/>
  <c r="AS257" i="1" s="1"/>
  <c r="AI257" i="1"/>
  <c r="AT257" i="1" s="1"/>
  <c r="AJ257" i="1"/>
  <c r="AU257" i="1" s="1"/>
  <c r="AK257" i="1"/>
  <c r="AV257" i="1" s="1"/>
  <c r="AL257" i="1"/>
  <c r="AW257" i="1" s="1"/>
  <c r="AM257" i="1"/>
  <c r="AX257" i="1" s="1"/>
  <c r="AN257" i="1"/>
  <c r="AY257" i="1" s="1"/>
  <c r="AO257" i="1"/>
  <c r="AZ257" i="1" s="1"/>
  <c r="AF258" i="1"/>
  <c r="AQ258" i="1" s="1"/>
  <c r="AG258" i="1"/>
  <c r="AR258" i="1" s="1"/>
  <c r="AH258" i="1"/>
  <c r="AS258" i="1" s="1"/>
  <c r="AI258" i="1"/>
  <c r="AT258" i="1" s="1"/>
  <c r="AJ258" i="1"/>
  <c r="AU258" i="1" s="1"/>
  <c r="AK258" i="1"/>
  <c r="AV258" i="1" s="1"/>
  <c r="AL258" i="1"/>
  <c r="AW258" i="1" s="1"/>
  <c r="AM258" i="1"/>
  <c r="AX258" i="1" s="1"/>
  <c r="AN258" i="1"/>
  <c r="AY258" i="1" s="1"/>
  <c r="AO258" i="1"/>
  <c r="AF259" i="1"/>
  <c r="AQ259" i="1" s="1"/>
  <c r="AG259" i="1"/>
  <c r="AR259" i="1" s="1"/>
  <c r="AH259" i="1"/>
  <c r="AS259" i="1" s="1"/>
  <c r="AI259" i="1"/>
  <c r="AT259" i="1" s="1"/>
  <c r="AJ259" i="1"/>
  <c r="AU259" i="1" s="1"/>
  <c r="AK259" i="1"/>
  <c r="AV259" i="1" s="1"/>
  <c r="AL259" i="1"/>
  <c r="AW259" i="1" s="1"/>
  <c r="AM259" i="1"/>
  <c r="AX259" i="1" s="1"/>
  <c r="AN259" i="1"/>
  <c r="AY259" i="1" s="1"/>
  <c r="AO259" i="1"/>
  <c r="AZ259" i="1" s="1"/>
  <c r="AF260" i="1"/>
  <c r="AQ260" i="1" s="1"/>
  <c r="AG260" i="1"/>
  <c r="AR260" i="1" s="1"/>
  <c r="AH260" i="1"/>
  <c r="AS260" i="1" s="1"/>
  <c r="AI260" i="1"/>
  <c r="AT260" i="1" s="1"/>
  <c r="AJ260" i="1"/>
  <c r="AU260" i="1" s="1"/>
  <c r="AK260" i="1"/>
  <c r="AV260" i="1" s="1"/>
  <c r="AL260" i="1"/>
  <c r="AW260" i="1" s="1"/>
  <c r="AM260" i="1"/>
  <c r="AX260" i="1" s="1"/>
  <c r="AN260" i="1"/>
  <c r="AY260" i="1" s="1"/>
  <c r="AO260" i="1"/>
  <c r="AZ260" i="1" s="1"/>
  <c r="AF261" i="1"/>
  <c r="AQ261" i="1" s="1"/>
  <c r="AG261" i="1"/>
  <c r="AR261" i="1" s="1"/>
  <c r="AH261" i="1"/>
  <c r="AS261" i="1" s="1"/>
  <c r="AI261" i="1"/>
  <c r="AT261" i="1" s="1"/>
  <c r="AJ261" i="1"/>
  <c r="AK261" i="1"/>
  <c r="AV261" i="1" s="1"/>
  <c r="AL261" i="1"/>
  <c r="AW261" i="1" s="1"/>
  <c r="AM261" i="1"/>
  <c r="AX261" i="1" s="1"/>
  <c r="AN261" i="1"/>
  <c r="AY261" i="1" s="1"/>
  <c r="AO261" i="1"/>
  <c r="AZ261" i="1" s="1"/>
  <c r="AF262" i="1"/>
  <c r="AQ262" i="1" s="1"/>
  <c r="AG262" i="1"/>
  <c r="AR262" i="1" s="1"/>
  <c r="AH262" i="1"/>
  <c r="AS262" i="1" s="1"/>
  <c r="AI262" i="1"/>
  <c r="AT262" i="1" s="1"/>
  <c r="AJ262" i="1"/>
  <c r="AU262" i="1" s="1"/>
  <c r="AK262" i="1"/>
  <c r="AV262" i="1" s="1"/>
  <c r="AL262" i="1"/>
  <c r="AW262" i="1" s="1"/>
  <c r="AM262" i="1"/>
  <c r="AN262" i="1"/>
  <c r="AY262" i="1" s="1"/>
  <c r="AO262" i="1"/>
  <c r="AZ262" i="1" s="1"/>
  <c r="AF263" i="1"/>
  <c r="AQ263" i="1" s="1"/>
  <c r="AG263" i="1"/>
  <c r="AR263" i="1" s="1"/>
  <c r="AH263" i="1"/>
  <c r="AS263" i="1" s="1"/>
  <c r="AI263" i="1"/>
  <c r="AT263" i="1" s="1"/>
  <c r="AJ263" i="1"/>
  <c r="AU263" i="1" s="1"/>
  <c r="AK263" i="1"/>
  <c r="AL263" i="1"/>
  <c r="AW263" i="1" s="1"/>
  <c r="AM263" i="1"/>
  <c r="AX263" i="1" s="1"/>
  <c r="AN263" i="1"/>
  <c r="AY263" i="1" s="1"/>
  <c r="AO263" i="1"/>
  <c r="AZ263" i="1" s="1"/>
  <c r="AF264" i="1"/>
  <c r="AQ264" i="1" s="1"/>
  <c r="AG264" i="1"/>
  <c r="AR264" i="1" s="1"/>
  <c r="AH264" i="1"/>
  <c r="AI264" i="1"/>
  <c r="AT264" i="1" s="1"/>
  <c r="AJ264" i="1"/>
  <c r="AU264" i="1" s="1"/>
  <c r="AK264" i="1"/>
  <c r="AV264" i="1" s="1"/>
  <c r="AL264" i="1"/>
  <c r="AW264" i="1" s="1"/>
  <c r="AM264" i="1"/>
  <c r="AX264" i="1" s="1"/>
  <c r="AN264" i="1"/>
  <c r="AY264" i="1" s="1"/>
  <c r="AO264" i="1"/>
  <c r="AZ264" i="1" s="1"/>
  <c r="AF265" i="1"/>
  <c r="AQ265" i="1" s="1"/>
  <c r="AG265" i="1"/>
  <c r="AR265" i="1" s="1"/>
  <c r="AH265" i="1"/>
  <c r="AS265" i="1" s="1"/>
  <c r="AI265" i="1"/>
  <c r="AT265" i="1" s="1"/>
  <c r="AJ265" i="1"/>
  <c r="AK265" i="1"/>
  <c r="AV265" i="1" s="1"/>
  <c r="AL265" i="1"/>
  <c r="AW265" i="1" s="1"/>
  <c r="AM265" i="1"/>
  <c r="AX265" i="1" s="1"/>
  <c r="AN265" i="1"/>
  <c r="AO265" i="1"/>
  <c r="AZ265" i="1" s="1"/>
  <c r="AF266" i="1"/>
  <c r="AQ266" i="1" s="1"/>
  <c r="AG266" i="1"/>
  <c r="AR266" i="1" s="1"/>
  <c r="AH266" i="1"/>
  <c r="AS266" i="1" s="1"/>
  <c r="AI266" i="1"/>
  <c r="AT266" i="1" s="1"/>
  <c r="AJ266" i="1"/>
  <c r="AU266" i="1" s="1"/>
  <c r="AK266" i="1"/>
  <c r="AV266" i="1" s="1"/>
  <c r="AL266" i="1"/>
  <c r="AW266" i="1" s="1"/>
  <c r="AM266" i="1"/>
  <c r="AN266" i="1"/>
  <c r="AY266" i="1" s="1"/>
  <c r="AO266" i="1"/>
  <c r="AZ266" i="1" s="1"/>
  <c r="AF267" i="1"/>
  <c r="AQ267" i="1" s="1"/>
  <c r="AG267" i="1"/>
  <c r="AR267" i="1" s="1"/>
  <c r="AH267" i="1"/>
  <c r="AS267" i="1" s="1"/>
  <c r="AI267" i="1"/>
  <c r="AT267" i="1" s="1"/>
  <c r="AJ267" i="1"/>
  <c r="AU267" i="1" s="1"/>
  <c r="AK267" i="1"/>
  <c r="AV267" i="1" s="1"/>
  <c r="AL267" i="1"/>
  <c r="AW267" i="1" s="1"/>
  <c r="AM267" i="1"/>
  <c r="AX267" i="1" s="1"/>
  <c r="AN267" i="1"/>
  <c r="AO267" i="1"/>
  <c r="AZ267" i="1" s="1"/>
  <c r="AF268" i="1"/>
  <c r="AQ268" i="1" s="1"/>
  <c r="AG268" i="1"/>
  <c r="AR268" i="1" s="1"/>
  <c r="AH268" i="1"/>
  <c r="AS268" i="1" s="1"/>
  <c r="AI268" i="1"/>
  <c r="AT268" i="1" s="1"/>
  <c r="AJ268" i="1"/>
  <c r="AU268" i="1" s="1"/>
  <c r="AK268" i="1"/>
  <c r="AV268" i="1" s="1"/>
  <c r="AL268" i="1"/>
  <c r="AW268" i="1" s="1"/>
  <c r="AM268" i="1"/>
  <c r="AX268" i="1" s="1"/>
  <c r="AN268" i="1"/>
  <c r="AY268" i="1" s="1"/>
  <c r="AO268" i="1"/>
  <c r="AF269" i="1"/>
  <c r="AQ269" i="1" s="1"/>
  <c r="AG269" i="1"/>
  <c r="AR269" i="1" s="1"/>
  <c r="AH269" i="1"/>
  <c r="AS269" i="1" s="1"/>
  <c r="AI269" i="1"/>
  <c r="AT269" i="1" s="1"/>
  <c r="AJ269" i="1"/>
  <c r="AU269" i="1" s="1"/>
  <c r="AK269" i="1"/>
  <c r="AV269" i="1" s="1"/>
  <c r="AL269" i="1"/>
  <c r="AW269" i="1" s="1"/>
  <c r="AM269" i="1"/>
  <c r="AX269" i="1" s="1"/>
  <c r="AN269" i="1"/>
  <c r="AO269" i="1"/>
  <c r="AZ269" i="1" s="1"/>
  <c r="AF270" i="1"/>
  <c r="AQ270" i="1" s="1"/>
  <c r="AG270" i="1"/>
  <c r="AR270" i="1" s="1"/>
  <c r="AH270" i="1"/>
  <c r="AS270" i="1" s="1"/>
  <c r="AI270" i="1"/>
  <c r="AT270" i="1" s="1"/>
  <c r="AJ270" i="1"/>
  <c r="AU270" i="1" s="1"/>
  <c r="AK270" i="1"/>
  <c r="AV270" i="1" s="1"/>
  <c r="AL270" i="1"/>
  <c r="AW270" i="1" s="1"/>
  <c r="AM270" i="1"/>
  <c r="AN270" i="1"/>
  <c r="AY270" i="1" s="1"/>
  <c r="AO270" i="1"/>
  <c r="AZ270" i="1" s="1"/>
  <c r="AF271" i="1"/>
  <c r="AQ271" i="1" s="1"/>
  <c r="AG271" i="1"/>
  <c r="AR271" i="1" s="1"/>
  <c r="AH271" i="1"/>
  <c r="AS271" i="1" s="1"/>
  <c r="AI271" i="1"/>
  <c r="AT271" i="1" s="1"/>
  <c r="AJ271" i="1"/>
  <c r="AU271" i="1" s="1"/>
  <c r="AK271" i="1"/>
  <c r="AV271" i="1" s="1"/>
  <c r="AL271" i="1"/>
  <c r="AW271" i="1" s="1"/>
  <c r="AM271" i="1"/>
  <c r="AX271" i="1" s="1"/>
  <c r="AN271" i="1"/>
  <c r="AY271" i="1" s="1"/>
  <c r="AO271" i="1"/>
  <c r="AZ271" i="1" s="1"/>
  <c r="AF272" i="1"/>
  <c r="AQ272" i="1" s="1"/>
  <c r="AG272" i="1"/>
  <c r="AR272" i="1" s="1"/>
  <c r="AH272" i="1"/>
  <c r="AS272" i="1" s="1"/>
  <c r="AI272" i="1"/>
  <c r="AT272" i="1" s="1"/>
  <c r="AJ272" i="1"/>
  <c r="AU272" i="1" s="1"/>
  <c r="AK272" i="1"/>
  <c r="AV272" i="1" s="1"/>
  <c r="AL272" i="1"/>
  <c r="AW272" i="1" s="1"/>
  <c r="AM272" i="1"/>
  <c r="AX272" i="1" s="1"/>
  <c r="AN272" i="1"/>
  <c r="AY272" i="1" s="1"/>
  <c r="AO272" i="1"/>
  <c r="AF273" i="1"/>
  <c r="AQ273" i="1" s="1"/>
  <c r="AG273" i="1"/>
  <c r="AR273" i="1" s="1"/>
  <c r="AH273" i="1"/>
  <c r="AS273" i="1" s="1"/>
  <c r="AI273" i="1"/>
  <c r="AT273" i="1" s="1"/>
  <c r="AJ273" i="1"/>
  <c r="AK273" i="1"/>
  <c r="AV273" i="1" s="1"/>
  <c r="AL273" i="1"/>
  <c r="AW273" i="1" s="1"/>
  <c r="AM273" i="1"/>
  <c r="AX273" i="1" s="1"/>
  <c r="AN273" i="1"/>
  <c r="AY273" i="1" s="1"/>
  <c r="AO273" i="1"/>
  <c r="AF274" i="1"/>
  <c r="AQ274" i="1" s="1"/>
  <c r="AG274" i="1"/>
  <c r="AR274" i="1" s="1"/>
  <c r="AH274" i="1"/>
  <c r="AS274" i="1" s="1"/>
  <c r="AI274" i="1"/>
  <c r="AT274" i="1" s="1"/>
  <c r="AJ274" i="1"/>
  <c r="AU274" i="1" s="1"/>
  <c r="AK274" i="1"/>
  <c r="AV274" i="1" s="1"/>
  <c r="AL274" i="1"/>
  <c r="AW274" i="1" s="1"/>
  <c r="AM274" i="1"/>
  <c r="AX274" i="1" s="1"/>
  <c r="AN274" i="1"/>
  <c r="AY274" i="1" s="1"/>
  <c r="AO274" i="1"/>
  <c r="AZ274" i="1" s="1"/>
  <c r="AF275" i="1"/>
  <c r="AQ275" i="1" s="1"/>
  <c r="AG275" i="1"/>
  <c r="AR275" i="1" s="1"/>
  <c r="AH275" i="1"/>
  <c r="AS275" i="1" s="1"/>
  <c r="AI275" i="1"/>
  <c r="AT275" i="1" s="1"/>
  <c r="AJ275" i="1"/>
  <c r="AU275" i="1" s="1"/>
  <c r="AK275" i="1"/>
  <c r="AV275" i="1" s="1"/>
  <c r="AL275" i="1"/>
  <c r="AW275" i="1" s="1"/>
  <c r="AM275" i="1"/>
  <c r="AX275" i="1" s="1"/>
  <c r="AN275" i="1"/>
  <c r="AO275" i="1"/>
  <c r="AZ275" i="1" s="1"/>
  <c r="AF276" i="1"/>
  <c r="AQ276" i="1" s="1"/>
  <c r="AG276" i="1"/>
  <c r="AR276" i="1" s="1"/>
  <c r="AH276" i="1"/>
  <c r="AS276" i="1" s="1"/>
  <c r="AI276" i="1"/>
  <c r="AT276" i="1" s="1"/>
  <c r="AJ276" i="1"/>
  <c r="AU276" i="1" s="1"/>
  <c r="AK276" i="1"/>
  <c r="AV276" i="1" s="1"/>
  <c r="AL276" i="1"/>
  <c r="AW276" i="1" s="1"/>
  <c r="AM276" i="1"/>
  <c r="AX276" i="1" s="1"/>
  <c r="AN276" i="1"/>
  <c r="AY276" i="1" s="1"/>
  <c r="AO276" i="1"/>
  <c r="AZ276" i="1" s="1"/>
  <c r="AF277" i="1"/>
  <c r="AQ277" i="1" s="1"/>
  <c r="AG277" i="1"/>
  <c r="AR277" i="1" s="1"/>
  <c r="AH277" i="1"/>
  <c r="AS277" i="1" s="1"/>
  <c r="AI277" i="1"/>
  <c r="AT277" i="1" s="1"/>
  <c r="AJ277" i="1"/>
  <c r="AK277" i="1"/>
  <c r="AV277" i="1" s="1"/>
  <c r="AL277" i="1"/>
  <c r="AW277" i="1" s="1"/>
  <c r="AM277" i="1"/>
  <c r="AX277" i="1" s="1"/>
  <c r="AN277" i="1"/>
  <c r="AO277" i="1"/>
  <c r="AZ277" i="1" s="1"/>
  <c r="AF278" i="1"/>
  <c r="AQ278" i="1" s="1"/>
  <c r="AG278" i="1"/>
  <c r="AR278" i="1" s="1"/>
  <c r="AH278" i="1"/>
  <c r="AS278" i="1" s="1"/>
  <c r="AI278" i="1"/>
  <c r="AT278" i="1" s="1"/>
  <c r="AJ278" i="1"/>
  <c r="AU278" i="1" s="1"/>
  <c r="AK278" i="1"/>
  <c r="AV278" i="1" s="1"/>
  <c r="AL278" i="1"/>
  <c r="AW278" i="1" s="1"/>
  <c r="AM278" i="1"/>
  <c r="AN278" i="1"/>
  <c r="AY278" i="1" s="1"/>
  <c r="AO278" i="1"/>
  <c r="AZ278" i="1" s="1"/>
  <c r="AF279" i="1"/>
  <c r="AQ279" i="1" s="1"/>
  <c r="AG279" i="1"/>
  <c r="AR279" i="1" s="1"/>
  <c r="AH279" i="1"/>
  <c r="AS279" i="1" s="1"/>
  <c r="AI279" i="1"/>
  <c r="AT279" i="1" s="1"/>
  <c r="AJ279" i="1"/>
  <c r="AK279" i="1"/>
  <c r="AV279" i="1" s="1"/>
  <c r="AL279" i="1"/>
  <c r="AW279" i="1" s="1"/>
  <c r="AM279" i="1"/>
  <c r="AX279" i="1" s="1"/>
  <c r="AN279" i="1"/>
  <c r="AO279" i="1"/>
  <c r="AZ279" i="1" s="1"/>
  <c r="AF280" i="1"/>
  <c r="AQ280" i="1" s="1"/>
  <c r="AG280" i="1"/>
  <c r="AR280" i="1" s="1"/>
  <c r="AH280" i="1"/>
  <c r="AI280" i="1"/>
  <c r="AT280" i="1" s="1"/>
  <c r="AJ280" i="1"/>
  <c r="AU280" i="1" s="1"/>
  <c r="AK280" i="1"/>
  <c r="AV280" i="1" s="1"/>
  <c r="AL280" i="1"/>
  <c r="AW280" i="1" s="1"/>
  <c r="AM280" i="1"/>
  <c r="AX280" i="1" s="1"/>
  <c r="AN280" i="1"/>
  <c r="AY280" i="1" s="1"/>
  <c r="AO280" i="1"/>
  <c r="AZ280" i="1" s="1"/>
  <c r="AF281" i="1"/>
  <c r="AQ281" i="1" s="1"/>
  <c r="AG281" i="1"/>
  <c r="AR281" i="1" s="1"/>
  <c r="AH281" i="1"/>
  <c r="AS281" i="1" s="1"/>
  <c r="AI281" i="1"/>
  <c r="AJ281" i="1"/>
  <c r="AK281" i="1"/>
  <c r="AV281" i="1" s="1"/>
  <c r="AL281" i="1"/>
  <c r="AW281" i="1" s="1"/>
  <c r="AM281" i="1"/>
  <c r="AX281" i="1" s="1"/>
  <c r="AN281" i="1"/>
  <c r="AY281" i="1" s="1"/>
  <c r="AO281" i="1"/>
  <c r="AZ281" i="1" s="1"/>
  <c r="AF282" i="1"/>
  <c r="AQ282" i="1" s="1"/>
  <c r="AG282" i="1"/>
  <c r="AR282" i="1" s="1"/>
  <c r="AH282" i="1"/>
  <c r="AI282" i="1"/>
  <c r="AT282" i="1" s="1"/>
  <c r="AJ282" i="1"/>
  <c r="AU282" i="1" s="1"/>
  <c r="AK282" i="1"/>
  <c r="AV282" i="1" s="1"/>
  <c r="AL282" i="1"/>
  <c r="AW282" i="1" s="1"/>
  <c r="AM282" i="1"/>
  <c r="AX282" i="1" s="1"/>
  <c r="AN282" i="1"/>
  <c r="AY282" i="1" s="1"/>
  <c r="AO282" i="1"/>
  <c r="AF283" i="1"/>
  <c r="AQ283" i="1" s="1"/>
  <c r="AG283" i="1"/>
  <c r="AR283" i="1" s="1"/>
  <c r="AH283" i="1"/>
  <c r="AS283" i="1" s="1"/>
  <c r="AI283" i="1"/>
  <c r="AT283" i="1" s="1"/>
  <c r="AJ283" i="1"/>
  <c r="AU283" i="1" s="1"/>
  <c r="AK283" i="1"/>
  <c r="AV283" i="1" s="1"/>
  <c r="AL283" i="1"/>
  <c r="AW283" i="1" s="1"/>
  <c r="AM283" i="1"/>
  <c r="AX283" i="1" s="1"/>
  <c r="AN283" i="1"/>
  <c r="AO283" i="1"/>
  <c r="AZ283" i="1" s="1"/>
  <c r="AF284" i="1"/>
  <c r="AQ284" i="1" s="1"/>
  <c r="AG284" i="1"/>
  <c r="AR284" i="1" s="1"/>
  <c r="AH284" i="1"/>
  <c r="AS284" i="1" s="1"/>
  <c r="AI284" i="1"/>
  <c r="AT284" i="1" s="1"/>
  <c r="AJ284" i="1"/>
  <c r="AU284" i="1" s="1"/>
  <c r="AK284" i="1"/>
  <c r="AV284" i="1" s="1"/>
  <c r="AL284" i="1"/>
  <c r="AW284" i="1" s="1"/>
  <c r="AM284" i="1"/>
  <c r="AX284" i="1" s="1"/>
  <c r="AN284" i="1"/>
  <c r="AY284" i="1" s="1"/>
  <c r="AO284" i="1"/>
  <c r="AZ284" i="1" s="1"/>
  <c r="AF285" i="1"/>
  <c r="AQ285" i="1" s="1"/>
  <c r="AG285" i="1"/>
  <c r="AR285" i="1" s="1"/>
  <c r="AH285" i="1"/>
  <c r="AS285" i="1" s="1"/>
  <c r="AI285" i="1"/>
  <c r="AT285" i="1" s="1"/>
  <c r="AJ285" i="1"/>
  <c r="AK285" i="1"/>
  <c r="AV285" i="1" s="1"/>
  <c r="AL285" i="1"/>
  <c r="AW285" i="1" s="1"/>
  <c r="AM285" i="1"/>
  <c r="AX285" i="1" s="1"/>
  <c r="AN285" i="1"/>
  <c r="AY285" i="1" s="1"/>
  <c r="AO285" i="1"/>
  <c r="AZ285" i="1" s="1"/>
  <c r="AF286" i="1"/>
  <c r="AQ286" i="1" s="1"/>
  <c r="AG286" i="1"/>
  <c r="AR286" i="1" s="1"/>
  <c r="AH286" i="1"/>
  <c r="AI286" i="1"/>
  <c r="AT286" i="1" s="1"/>
  <c r="AJ286" i="1"/>
  <c r="AU286" i="1" s="1"/>
  <c r="AK286" i="1"/>
  <c r="AV286" i="1" s="1"/>
  <c r="AL286" i="1"/>
  <c r="AW286" i="1" s="1"/>
  <c r="AM286" i="1"/>
  <c r="AX286" i="1" s="1"/>
  <c r="AN286" i="1"/>
  <c r="AY286" i="1" s="1"/>
  <c r="AO286" i="1"/>
  <c r="AF287" i="1"/>
  <c r="AQ287" i="1" s="1"/>
  <c r="AG287" i="1"/>
  <c r="AR287" i="1" s="1"/>
  <c r="AH287" i="1"/>
  <c r="AS287" i="1" s="1"/>
  <c r="AI287" i="1"/>
  <c r="AT287" i="1" s="1"/>
  <c r="AJ287" i="1"/>
  <c r="AK287" i="1"/>
  <c r="AV287" i="1" s="1"/>
  <c r="AL287" i="1"/>
  <c r="AW287" i="1" s="1"/>
  <c r="AM287" i="1"/>
  <c r="AX287" i="1" s="1"/>
  <c r="AN287" i="1"/>
  <c r="AY287" i="1" s="1"/>
  <c r="AO287" i="1"/>
  <c r="AZ287" i="1" s="1"/>
  <c r="AF288" i="1"/>
  <c r="AQ288" i="1" s="1"/>
  <c r="AG288" i="1"/>
  <c r="AR288" i="1" s="1"/>
  <c r="AH288" i="1"/>
  <c r="AS288" i="1" s="1"/>
  <c r="AI288" i="1"/>
  <c r="AT288" i="1" s="1"/>
  <c r="AJ288" i="1"/>
  <c r="AU288" i="1" s="1"/>
  <c r="AK288" i="1"/>
  <c r="AV288" i="1" s="1"/>
  <c r="AL288" i="1"/>
  <c r="AW288" i="1" s="1"/>
  <c r="AM288" i="1"/>
  <c r="AX288" i="1" s="1"/>
  <c r="AN288" i="1"/>
  <c r="AY288" i="1" s="1"/>
  <c r="AO288" i="1"/>
  <c r="AZ288" i="1" s="1"/>
  <c r="AF289" i="1"/>
  <c r="AQ289" i="1" s="1"/>
  <c r="AG289" i="1"/>
  <c r="AR289" i="1" s="1"/>
  <c r="AH289" i="1"/>
  <c r="AS289" i="1" s="1"/>
  <c r="AI289" i="1"/>
  <c r="AT289" i="1" s="1"/>
  <c r="AJ289" i="1"/>
  <c r="AU289" i="1" s="1"/>
  <c r="AK289" i="1"/>
  <c r="AV289" i="1" s="1"/>
  <c r="AL289" i="1"/>
  <c r="AW289" i="1" s="1"/>
  <c r="AM289" i="1"/>
  <c r="AX289" i="1" s="1"/>
  <c r="AN289" i="1"/>
  <c r="AO289" i="1"/>
  <c r="AZ289" i="1" s="1"/>
  <c r="AF290" i="1"/>
  <c r="AQ290" i="1" s="1"/>
  <c r="AG290" i="1"/>
  <c r="AR290" i="1" s="1"/>
  <c r="AH290" i="1"/>
  <c r="AS290" i="1" s="1"/>
  <c r="AI290" i="1"/>
  <c r="AT290" i="1" s="1"/>
  <c r="AJ290" i="1"/>
  <c r="AU290" i="1" s="1"/>
  <c r="AK290" i="1"/>
  <c r="AV290" i="1" s="1"/>
  <c r="AL290" i="1"/>
  <c r="AW290" i="1" s="1"/>
  <c r="AM290" i="1"/>
  <c r="AX290" i="1" s="1"/>
  <c r="AN290" i="1"/>
  <c r="AY290" i="1" s="1"/>
  <c r="AO290" i="1"/>
  <c r="AZ290" i="1" s="1"/>
  <c r="AF291" i="1"/>
  <c r="AQ291" i="1" s="1"/>
  <c r="AG291" i="1"/>
  <c r="AR291" i="1" s="1"/>
  <c r="AH291" i="1"/>
  <c r="AS291" i="1" s="1"/>
  <c r="AI291" i="1"/>
  <c r="AT291" i="1" s="1"/>
  <c r="AJ291" i="1"/>
  <c r="AU291" i="1" s="1"/>
  <c r="AK291" i="1"/>
  <c r="AV291" i="1" s="1"/>
  <c r="AL291" i="1"/>
  <c r="AW291" i="1" s="1"/>
  <c r="AM291" i="1"/>
  <c r="AX291" i="1" s="1"/>
  <c r="AN291" i="1"/>
  <c r="AY291" i="1" s="1"/>
  <c r="AO291" i="1"/>
  <c r="AZ291" i="1" s="1"/>
  <c r="AF292" i="1"/>
  <c r="AQ292" i="1" s="1"/>
  <c r="AG292" i="1"/>
  <c r="AH292" i="1"/>
  <c r="AS292" i="1" s="1"/>
  <c r="AI292" i="1"/>
  <c r="AT292" i="1" s="1"/>
  <c r="AJ292" i="1"/>
  <c r="AU292" i="1" s="1"/>
  <c r="AK292" i="1"/>
  <c r="AV292" i="1" s="1"/>
  <c r="AL292" i="1"/>
  <c r="AW292" i="1" s="1"/>
  <c r="AM292" i="1"/>
  <c r="AX292" i="1" s="1"/>
  <c r="AN292" i="1"/>
  <c r="AY292" i="1" s="1"/>
  <c r="AO292" i="1"/>
  <c r="AF293" i="1"/>
  <c r="AQ293" i="1" s="1"/>
  <c r="AG293" i="1"/>
  <c r="AR293" i="1" s="1"/>
  <c r="AH293" i="1"/>
  <c r="AS293" i="1" s="1"/>
  <c r="AI293" i="1"/>
  <c r="AT293" i="1" s="1"/>
  <c r="AJ293" i="1"/>
  <c r="AK293" i="1"/>
  <c r="AV293" i="1" s="1"/>
  <c r="AL293" i="1"/>
  <c r="AW293" i="1" s="1"/>
  <c r="AM293" i="1"/>
  <c r="AX293" i="1" s="1"/>
  <c r="AN293" i="1"/>
  <c r="AY293" i="1" s="1"/>
  <c r="AO293" i="1"/>
  <c r="AZ293" i="1" s="1"/>
  <c r="AF294" i="1"/>
  <c r="AQ294" i="1" s="1"/>
  <c r="AG294" i="1"/>
  <c r="AR294" i="1" s="1"/>
  <c r="AH294" i="1"/>
  <c r="AS294" i="1" s="1"/>
  <c r="AI294" i="1"/>
  <c r="AT294" i="1" s="1"/>
  <c r="AJ294" i="1"/>
  <c r="AU294" i="1" s="1"/>
  <c r="AK294" i="1"/>
  <c r="AV294" i="1" s="1"/>
  <c r="AL294" i="1"/>
  <c r="AW294" i="1" s="1"/>
  <c r="AM294" i="1"/>
  <c r="AX294" i="1" s="1"/>
  <c r="AN294" i="1"/>
  <c r="AY294" i="1" s="1"/>
  <c r="AO294" i="1"/>
  <c r="AZ294" i="1" s="1"/>
  <c r="AG5" i="1"/>
  <c r="AR5" i="1" s="1"/>
  <c r="AH5" i="1"/>
  <c r="AS5" i="1" s="1"/>
  <c r="AI5" i="1"/>
  <c r="AT5" i="1" s="1"/>
  <c r="AJ5" i="1"/>
  <c r="AU5" i="1" s="1"/>
  <c r="AK5" i="1"/>
  <c r="AV5" i="1" s="1"/>
  <c r="AL5" i="1"/>
  <c r="AM5" i="1"/>
  <c r="AX5" i="1" s="1"/>
  <c r="AN5" i="1"/>
  <c r="AY5" i="1" s="1"/>
  <c r="AO5" i="1"/>
  <c r="AZ5" i="1" s="1"/>
  <c r="AF5" i="1"/>
  <c r="AQ5" i="1" s="1"/>
  <c r="C3" i="3" l="1"/>
  <c r="D3" i="3"/>
  <c r="E3" i="3"/>
  <c r="F3" i="3"/>
  <c r="G3" i="3"/>
  <c r="H3" i="3"/>
  <c r="I3" i="3"/>
  <c r="J3" i="3"/>
  <c r="K3" i="3"/>
  <c r="B3" i="3"/>
  <c r="C7" i="3"/>
  <c r="D7" i="3"/>
  <c r="E7" i="3"/>
  <c r="F7" i="3"/>
  <c r="G7" i="3"/>
  <c r="H7" i="3"/>
  <c r="I7" i="3"/>
  <c r="J7" i="3"/>
  <c r="K7" i="3"/>
  <c r="B7" i="3"/>
  <c r="V5" i="1" l="1"/>
  <c r="W5" i="1"/>
  <c r="X5" i="1"/>
  <c r="Y5" i="1"/>
  <c r="Z5" i="1"/>
  <c r="AA5" i="1"/>
  <c r="AB5" i="1"/>
  <c r="AC5" i="1"/>
  <c r="AD5" i="1"/>
  <c r="V6" i="1"/>
  <c r="W6" i="1"/>
  <c r="X6" i="1"/>
  <c r="Y6" i="1"/>
  <c r="Z6" i="1"/>
  <c r="AA6" i="1"/>
  <c r="AB6" i="1"/>
  <c r="AC6" i="1"/>
  <c r="AD6" i="1"/>
  <c r="V7" i="1"/>
  <c r="W7" i="1"/>
  <c r="X7" i="1"/>
  <c r="Y7" i="1"/>
  <c r="Z7" i="1"/>
  <c r="AA7" i="1"/>
  <c r="AB7" i="1"/>
  <c r="AC7" i="1"/>
  <c r="AD7" i="1"/>
  <c r="V8" i="1"/>
  <c r="W8" i="1"/>
  <c r="X8" i="1"/>
  <c r="Y8" i="1"/>
  <c r="Z8" i="1"/>
  <c r="AA8" i="1"/>
  <c r="AB8" i="1"/>
  <c r="AC8" i="1"/>
  <c r="AD8" i="1"/>
  <c r="V9" i="1"/>
  <c r="W9" i="1"/>
  <c r="X9" i="1"/>
  <c r="Y9" i="1"/>
  <c r="Z9" i="1"/>
  <c r="AA9" i="1"/>
  <c r="AB9" i="1"/>
  <c r="AC9" i="1"/>
  <c r="AD9" i="1"/>
  <c r="V10" i="1"/>
  <c r="W10" i="1"/>
  <c r="X10" i="1"/>
  <c r="Y10" i="1"/>
  <c r="Z10" i="1"/>
  <c r="AA10" i="1"/>
  <c r="AB10" i="1"/>
  <c r="AC10" i="1"/>
  <c r="AD10" i="1"/>
  <c r="V11" i="1"/>
  <c r="W11" i="1"/>
  <c r="X11" i="1"/>
  <c r="Y11" i="1"/>
  <c r="Z11" i="1"/>
  <c r="AA11" i="1"/>
  <c r="AB11" i="1"/>
  <c r="AC11" i="1"/>
  <c r="AD11" i="1"/>
  <c r="V12" i="1"/>
  <c r="W12" i="1"/>
  <c r="X12" i="1"/>
  <c r="Y12" i="1"/>
  <c r="Z12" i="1"/>
  <c r="AA12" i="1"/>
  <c r="AB12" i="1"/>
  <c r="AC12" i="1"/>
  <c r="AD12" i="1"/>
  <c r="V13" i="1"/>
  <c r="W13" i="1"/>
  <c r="X13" i="1"/>
  <c r="Y13" i="1"/>
  <c r="Z13" i="1"/>
  <c r="AA13" i="1"/>
  <c r="AB13" i="1"/>
  <c r="AC13" i="1"/>
  <c r="AD13" i="1"/>
  <c r="V14" i="1"/>
  <c r="W14" i="1"/>
  <c r="X14" i="1"/>
  <c r="Y14" i="1"/>
  <c r="Z14" i="1"/>
  <c r="AA14" i="1"/>
  <c r="AB14" i="1"/>
  <c r="AC14" i="1"/>
  <c r="AD14" i="1"/>
  <c r="V15" i="1"/>
  <c r="W15" i="1"/>
  <c r="X15" i="1"/>
  <c r="Y15" i="1"/>
  <c r="Z15" i="1"/>
  <c r="AA15" i="1"/>
  <c r="AB15" i="1"/>
  <c r="AC15" i="1"/>
  <c r="AD15" i="1"/>
  <c r="V16" i="1"/>
  <c r="W16" i="1"/>
  <c r="X16" i="1"/>
  <c r="Y16" i="1"/>
  <c r="Z16" i="1"/>
  <c r="AA16" i="1"/>
  <c r="AB16" i="1"/>
  <c r="AC16" i="1"/>
  <c r="AD16" i="1"/>
  <c r="V17" i="1"/>
  <c r="W17" i="1"/>
  <c r="X17" i="1"/>
  <c r="Y17" i="1"/>
  <c r="Z17" i="1"/>
  <c r="AA17" i="1"/>
  <c r="AB17" i="1"/>
  <c r="AC17" i="1"/>
  <c r="AD17" i="1"/>
  <c r="V18" i="1"/>
  <c r="W18" i="1"/>
  <c r="X18" i="1"/>
  <c r="Y18" i="1"/>
  <c r="Z18" i="1"/>
  <c r="AA18" i="1"/>
  <c r="AB18" i="1"/>
  <c r="AC18" i="1"/>
  <c r="AD18" i="1"/>
  <c r="V19" i="1"/>
  <c r="W19" i="1"/>
  <c r="X19" i="1"/>
  <c r="Y19" i="1"/>
  <c r="Z19" i="1"/>
  <c r="AA19" i="1"/>
  <c r="AB19" i="1"/>
  <c r="AC19" i="1"/>
  <c r="AD19" i="1"/>
  <c r="V20" i="1"/>
  <c r="W20" i="1"/>
  <c r="X20" i="1"/>
  <c r="Y20" i="1"/>
  <c r="Z20" i="1"/>
  <c r="AA20" i="1"/>
  <c r="AB20" i="1"/>
  <c r="AC20" i="1"/>
  <c r="AD20" i="1"/>
  <c r="V21" i="1"/>
  <c r="W21" i="1"/>
  <c r="X21" i="1"/>
  <c r="Y21" i="1"/>
  <c r="Z21" i="1"/>
  <c r="AA21" i="1"/>
  <c r="AB21" i="1"/>
  <c r="AC21" i="1"/>
  <c r="AD21" i="1"/>
  <c r="V22" i="1"/>
  <c r="W22" i="1"/>
  <c r="X22" i="1"/>
  <c r="Y22" i="1"/>
  <c r="Z22" i="1"/>
  <c r="AA22" i="1"/>
  <c r="AB22" i="1"/>
  <c r="AC22" i="1"/>
  <c r="AD22" i="1"/>
  <c r="V23" i="1"/>
  <c r="W23" i="1"/>
  <c r="X23" i="1"/>
  <c r="Y23" i="1"/>
  <c r="Z23" i="1"/>
  <c r="AA23" i="1"/>
  <c r="AB23" i="1"/>
  <c r="AC23" i="1"/>
  <c r="AD23" i="1"/>
  <c r="V24" i="1"/>
  <c r="W24" i="1"/>
  <c r="X24" i="1"/>
  <c r="Y24" i="1"/>
  <c r="Z24" i="1"/>
  <c r="AA24" i="1"/>
  <c r="AB24" i="1"/>
  <c r="AC24" i="1"/>
  <c r="AD24" i="1"/>
  <c r="V25" i="1"/>
  <c r="W25" i="1"/>
  <c r="X25" i="1"/>
  <c r="Y25" i="1"/>
  <c r="Z25" i="1"/>
  <c r="AA25" i="1"/>
  <c r="AB25" i="1"/>
  <c r="AC25" i="1"/>
  <c r="AD25" i="1"/>
  <c r="V26" i="1"/>
  <c r="W26" i="1"/>
  <c r="X26" i="1"/>
  <c r="Y26" i="1"/>
  <c r="Z26" i="1"/>
  <c r="AA26" i="1"/>
  <c r="AB26" i="1"/>
  <c r="AC26" i="1"/>
  <c r="AD26" i="1"/>
  <c r="V27" i="1"/>
  <c r="W27" i="1"/>
  <c r="X27" i="1"/>
  <c r="Y27" i="1"/>
  <c r="Z27" i="1"/>
  <c r="AA27" i="1"/>
  <c r="AB27" i="1"/>
  <c r="AC27" i="1"/>
  <c r="AD27" i="1"/>
  <c r="V28" i="1"/>
  <c r="W28" i="1"/>
  <c r="X28" i="1"/>
  <c r="Y28" i="1"/>
  <c r="Z28" i="1"/>
  <c r="AA28" i="1"/>
  <c r="AB28" i="1"/>
  <c r="AC28" i="1"/>
  <c r="AD28" i="1"/>
  <c r="V29" i="1"/>
  <c r="W29" i="1"/>
  <c r="X29" i="1"/>
  <c r="Y29" i="1"/>
  <c r="Z29" i="1"/>
  <c r="AA29" i="1"/>
  <c r="AB29" i="1"/>
  <c r="AC29" i="1"/>
  <c r="AD29" i="1"/>
  <c r="V30" i="1"/>
  <c r="W30" i="1"/>
  <c r="X30" i="1"/>
  <c r="Y30" i="1"/>
  <c r="Z30" i="1"/>
  <c r="AA30" i="1"/>
  <c r="AB30" i="1"/>
  <c r="AC30" i="1"/>
  <c r="AD30" i="1"/>
  <c r="V31" i="1"/>
  <c r="W31" i="1"/>
  <c r="X31" i="1"/>
  <c r="Y31" i="1"/>
  <c r="Z31" i="1"/>
  <c r="AA31" i="1"/>
  <c r="AB31" i="1"/>
  <c r="AC31" i="1"/>
  <c r="AD31" i="1"/>
  <c r="V32" i="1"/>
  <c r="W32" i="1"/>
  <c r="X32" i="1"/>
  <c r="Y32" i="1"/>
  <c r="Z32" i="1"/>
  <c r="AA32" i="1"/>
  <c r="AB32" i="1"/>
  <c r="AC32" i="1"/>
  <c r="AD32" i="1"/>
  <c r="V33" i="1"/>
  <c r="W33" i="1"/>
  <c r="X33" i="1"/>
  <c r="Y33" i="1"/>
  <c r="Z33" i="1"/>
  <c r="AA33" i="1"/>
  <c r="AB33" i="1"/>
  <c r="AC33" i="1"/>
  <c r="AD33" i="1"/>
  <c r="V34" i="1"/>
  <c r="W34" i="1"/>
  <c r="X34" i="1"/>
  <c r="Y34" i="1"/>
  <c r="Z34" i="1"/>
  <c r="AA34" i="1"/>
  <c r="AB34" i="1"/>
  <c r="AC34" i="1"/>
  <c r="AD34" i="1"/>
  <c r="V35" i="1"/>
  <c r="W35" i="1"/>
  <c r="X35" i="1"/>
  <c r="Y35" i="1"/>
  <c r="Z35" i="1"/>
  <c r="AA35" i="1"/>
  <c r="AB35" i="1"/>
  <c r="AC35" i="1"/>
  <c r="AD35" i="1"/>
  <c r="V36" i="1"/>
  <c r="W36" i="1"/>
  <c r="X36" i="1"/>
  <c r="Y36" i="1"/>
  <c r="Z36" i="1"/>
  <c r="AA36" i="1"/>
  <c r="AB36" i="1"/>
  <c r="AC36" i="1"/>
  <c r="AD36" i="1"/>
  <c r="V37" i="1"/>
  <c r="W37" i="1"/>
  <c r="X37" i="1"/>
  <c r="Y37" i="1"/>
  <c r="Z37" i="1"/>
  <c r="AA37" i="1"/>
  <c r="AB37" i="1"/>
  <c r="AC37" i="1"/>
  <c r="AD37" i="1"/>
  <c r="V38" i="1"/>
  <c r="W38" i="1"/>
  <c r="X38" i="1"/>
  <c r="Y38" i="1"/>
  <c r="Z38" i="1"/>
  <c r="AA38" i="1"/>
  <c r="AB38" i="1"/>
  <c r="AC38" i="1"/>
  <c r="AD38" i="1"/>
  <c r="V39" i="1"/>
  <c r="W39" i="1"/>
  <c r="X39" i="1"/>
  <c r="Y39" i="1"/>
  <c r="Z39" i="1"/>
  <c r="AA39" i="1"/>
  <c r="AB39" i="1"/>
  <c r="AC39" i="1"/>
  <c r="AD39" i="1"/>
  <c r="V40" i="1"/>
  <c r="W40" i="1"/>
  <c r="X40" i="1"/>
  <c r="Y40" i="1"/>
  <c r="Z40" i="1"/>
  <c r="AA40" i="1"/>
  <c r="AB40" i="1"/>
  <c r="AC40" i="1"/>
  <c r="AD40" i="1"/>
  <c r="V41" i="1"/>
  <c r="W41" i="1"/>
  <c r="X41" i="1"/>
  <c r="Y41" i="1"/>
  <c r="Z41" i="1"/>
  <c r="AA41" i="1"/>
  <c r="AB41" i="1"/>
  <c r="AC41" i="1"/>
  <c r="AD41" i="1"/>
  <c r="V42" i="1"/>
  <c r="W42" i="1"/>
  <c r="X42" i="1"/>
  <c r="Y42" i="1"/>
  <c r="Z42" i="1"/>
  <c r="AA42" i="1"/>
  <c r="AB42" i="1"/>
  <c r="AC42" i="1"/>
  <c r="AD42" i="1"/>
  <c r="V43" i="1"/>
  <c r="W43" i="1"/>
  <c r="X43" i="1"/>
  <c r="Y43" i="1"/>
  <c r="Z43" i="1"/>
  <c r="AA43" i="1"/>
  <c r="AB43" i="1"/>
  <c r="AC43" i="1"/>
  <c r="AD43" i="1"/>
  <c r="V44" i="1"/>
  <c r="W44" i="1"/>
  <c r="X44" i="1"/>
  <c r="Y44" i="1"/>
  <c r="Z44" i="1"/>
  <c r="AA44" i="1"/>
  <c r="AB44" i="1"/>
  <c r="AC44" i="1"/>
  <c r="AD44" i="1"/>
  <c r="V45" i="1"/>
  <c r="W45" i="1"/>
  <c r="X45" i="1"/>
  <c r="Y45" i="1"/>
  <c r="Z45" i="1"/>
  <c r="AA45" i="1"/>
  <c r="AB45" i="1"/>
  <c r="AC45" i="1"/>
  <c r="AD45" i="1"/>
  <c r="V46" i="1"/>
  <c r="W46" i="1"/>
  <c r="X46" i="1"/>
  <c r="Y46" i="1"/>
  <c r="Z46" i="1"/>
  <c r="AA46" i="1"/>
  <c r="AB46" i="1"/>
  <c r="AC46" i="1"/>
  <c r="AD46" i="1"/>
  <c r="V47" i="1"/>
  <c r="W47" i="1"/>
  <c r="X47" i="1"/>
  <c r="Y47" i="1"/>
  <c r="Z47" i="1"/>
  <c r="AA47" i="1"/>
  <c r="AB47" i="1"/>
  <c r="AC47" i="1"/>
  <c r="AD47" i="1"/>
  <c r="V48" i="1"/>
  <c r="W48" i="1"/>
  <c r="X48" i="1"/>
  <c r="Y48" i="1"/>
  <c r="Z48" i="1"/>
  <c r="AA48" i="1"/>
  <c r="AB48" i="1"/>
  <c r="AC48" i="1"/>
  <c r="AD48" i="1"/>
  <c r="V49" i="1"/>
  <c r="W49" i="1"/>
  <c r="X49" i="1"/>
  <c r="Y49" i="1"/>
  <c r="Z49" i="1"/>
  <c r="AA49" i="1"/>
  <c r="AB49" i="1"/>
  <c r="AC49" i="1"/>
  <c r="AD49" i="1"/>
  <c r="V50" i="1"/>
  <c r="W50" i="1"/>
  <c r="X50" i="1"/>
  <c r="Y50" i="1"/>
  <c r="Z50" i="1"/>
  <c r="AA50" i="1"/>
  <c r="AB50" i="1"/>
  <c r="AC50" i="1"/>
  <c r="AD50" i="1"/>
  <c r="V51" i="1"/>
  <c r="W51" i="1"/>
  <c r="X51" i="1"/>
  <c r="Y51" i="1"/>
  <c r="Z51" i="1"/>
  <c r="AA51" i="1"/>
  <c r="AB51" i="1"/>
  <c r="AC51" i="1"/>
  <c r="AD51" i="1"/>
  <c r="V52" i="1"/>
  <c r="W52" i="1"/>
  <c r="X52" i="1"/>
  <c r="Y52" i="1"/>
  <c r="Z52" i="1"/>
  <c r="AA52" i="1"/>
  <c r="AB52" i="1"/>
  <c r="AC52" i="1"/>
  <c r="AD52" i="1"/>
  <c r="V53" i="1"/>
  <c r="W53" i="1"/>
  <c r="X53" i="1"/>
  <c r="Y53" i="1"/>
  <c r="Z53" i="1"/>
  <c r="AA53" i="1"/>
  <c r="AB53" i="1"/>
  <c r="AC53" i="1"/>
  <c r="AD53" i="1"/>
  <c r="V54" i="1"/>
  <c r="W54" i="1"/>
  <c r="X54" i="1"/>
  <c r="Y54" i="1"/>
  <c r="Z54" i="1"/>
  <c r="AA54" i="1"/>
  <c r="AB54" i="1"/>
  <c r="AC54" i="1"/>
  <c r="AD54" i="1"/>
  <c r="V55" i="1"/>
  <c r="W55" i="1"/>
  <c r="X55" i="1"/>
  <c r="Y55" i="1"/>
  <c r="Z55" i="1"/>
  <c r="AA55" i="1"/>
  <c r="AB55" i="1"/>
  <c r="AC55" i="1"/>
  <c r="AD55" i="1"/>
  <c r="V56" i="1"/>
  <c r="W56" i="1"/>
  <c r="X56" i="1"/>
  <c r="Y56" i="1"/>
  <c r="Z56" i="1"/>
  <c r="AA56" i="1"/>
  <c r="AB56" i="1"/>
  <c r="AC56" i="1"/>
  <c r="AD56" i="1"/>
  <c r="V57" i="1"/>
  <c r="W57" i="1"/>
  <c r="X57" i="1"/>
  <c r="Y57" i="1"/>
  <c r="Z57" i="1"/>
  <c r="AA57" i="1"/>
  <c r="AB57" i="1"/>
  <c r="AC57" i="1"/>
  <c r="AD57" i="1"/>
  <c r="V58" i="1"/>
  <c r="W58" i="1"/>
  <c r="X58" i="1"/>
  <c r="Y58" i="1"/>
  <c r="Z58" i="1"/>
  <c r="AA58" i="1"/>
  <c r="AB58" i="1"/>
  <c r="AC58" i="1"/>
  <c r="AD58" i="1"/>
  <c r="V59" i="1"/>
  <c r="W59" i="1"/>
  <c r="X59" i="1"/>
  <c r="Y59" i="1"/>
  <c r="Z59" i="1"/>
  <c r="AA59" i="1"/>
  <c r="AB59" i="1"/>
  <c r="AC59" i="1"/>
  <c r="AD59" i="1"/>
  <c r="V60" i="1"/>
  <c r="W60" i="1"/>
  <c r="X60" i="1"/>
  <c r="Y60" i="1"/>
  <c r="Z60" i="1"/>
  <c r="AA60" i="1"/>
  <c r="AB60" i="1"/>
  <c r="AC60" i="1"/>
  <c r="AD60" i="1"/>
  <c r="V61" i="1"/>
  <c r="W61" i="1"/>
  <c r="X61" i="1"/>
  <c r="Y61" i="1"/>
  <c r="Z61" i="1"/>
  <c r="AA61" i="1"/>
  <c r="AB61" i="1"/>
  <c r="AC61" i="1"/>
  <c r="AD61" i="1"/>
  <c r="V62" i="1"/>
  <c r="W62" i="1"/>
  <c r="X62" i="1"/>
  <c r="Y62" i="1"/>
  <c r="Z62" i="1"/>
  <c r="AA62" i="1"/>
  <c r="AB62" i="1"/>
  <c r="AC62" i="1"/>
  <c r="AD62" i="1"/>
  <c r="V63" i="1"/>
  <c r="W63" i="1"/>
  <c r="X63" i="1"/>
  <c r="Y63" i="1"/>
  <c r="Z63" i="1"/>
  <c r="AA63" i="1"/>
  <c r="AB63" i="1"/>
  <c r="AC63" i="1"/>
  <c r="AD63" i="1"/>
  <c r="V64" i="1"/>
  <c r="W64" i="1"/>
  <c r="X64" i="1"/>
  <c r="Y64" i="1"/>
  <c r="Z64" i="1"/>
  <c r="AA64" i="1"/>
  <c r="AB64" i="1"/>
  <c r="AC64" i="1"/>
  <c r="AD64" i="1"/>
  <c r="V65" i="1"/>
  <c r="W65" i="1"/>
  <c r="X65" i="1"/>
  <c r="Y65" i="1"/>
  <c r="Z65" i="1"/>
  <c r="AA65" i="1"/>
  <c r="AB65" i="1"/>
  <c r="AC65" i="1"/>
  <c r="AD65" i="1"/>
  <c r="V66" i="1"/>
  <c r="W66" i="1"/>
  <c r="X66" i="1"/>
  <c r="Y66" i="1"/>
  <c r="Z66" i="1"/>
  <c r="AA66" i="1"/>
  <c r="AB66" i="1"/>
  <c r="AC66" i="1"/>
  <c r="AD66" i="1"/>
  <c r="V67" i="1"/>
  <c r="W67" i="1"/>
  <c r="X67" i="1"/>
  <c r="Y67" i="1"/>
  <c r="Z67" i="1"/>
  <c r="AA67" i="1"/>
  <c r="AB67" i="1"/>
  <c r="AC67" i="1"/>
  <c r="AD67" i="1"/>
  <c r="V68" i="1"/>
  <c r="W68" i="1"/>
  <c r="X68" i="1"/>
  <c r="Y68" i="1"/>
  <c r="Z68" i="1"/>
  <c r="AA68" i="1"/>
  <c r="AB68" i="1"/>
  <c r="AC68" i="1"/>
  <c r="AD68" i="1"/>
  <c r="V69" i="1"/>
  <c r="W69" i="1"/>
  <c r="X69" i="1"/>
  <c r="Y69" i="1"/>
  <c r="Z69" i="1"/>
  <c r="AA69" i="1"/>
  <c r="AB69" i="1"/>
  <c r="AC69" i="1"/>
  <c r="AD69" i="1"/>
  <c r="V70" i="1"/>
  <c r="W70" i="1"/>
  <c r="X70" i="1"/>
  <c r="Y70" i="1"/>
  <c r="Z70" i="1"/>
  <c r="AA70" i="1"/>
  <c r="AB70" i="1"/>
  <c r="AC70" i="1"/>
  <c r="AD70" i="1"/>
  <c r="V71" i="1"/>
  <c r="W71" i="1"/>
  <c r="X71" i="1"/>
  <c r="Y71" i="1"/>
  <c r="Z71" i="1"/>
  <c r="AA71" i="1"/>
  <c r="AB71" i="1"/>
  <c r="AC71" i="1"/>
  <c r="AD71" i="1"/>
  <c r="V72" i="1"/>
  <c r="W72" i="1"/>
  <c r="X72" i="1"/>
  <c r="Y72" i="1"/>
  <c r="Z72" i="1"/>
  <c r="AA72" i="1"/>
  <c r="AB72" i="1"/>
  <c r="AC72" i="1"/>
  <c r="AD72" i="1"/>
  <c r="V73" i="1"/>
  <c r="W73" i="1"/>
  <c r="X73" i="1"/>
  <c r="Y73" i="1"/>
  <c r="Z73" i="1"/>
  <c r="AA73" i="1"/>
  <c r="AB73" i="1"/>
  <c r="AC73" i="1"/>
  <c r="AD73" i="1"/>
  <c r="V74" i="1"/>
  <c r="W74" i="1"/>
  <c r="X74" i="1"/>
  <c r="Y74" i="1"/>
  <c r="Z74" i="1"/>
  <c r="AA74" i="1"/>
  <c r="AB74" i="1"/>
  <c r="AC74" i="1"/>
  <c r="AD74" i="1"/>
  <c r="V75" i="1"/>
  <c r="W75" i="1"/>
  <c r="X75" i="1"/>
  <c r="Y75" i="1"/>
  <c r="Z75" i="1"/>
  <c r="AA75" i="1"/>
  <c r="AB75" i="1"/>
  <c r="AC75" i="1"/>
  <c r="AD75" i="1"/>
  <c r="V76" i="1"/>
  <c r="W76" i="1"/>
  <c r="X76" i="1"/>
  <c r="Y76" i="1"/>
  <c r="Z76" i="1"/>
  <c r="AA76" i="1"/>
  <c r="AB76" i="1"/>
  <c r="AC76" i="1"/>
  <c r="AD76" i="1"/>
  <c r="V77" i="1"/>
  <c r="W77" i="1"/>
  <c r="X77" i="1"/>
  <c r="Y77" i="1"/>
  <c r="Z77" i="1"/>
  <c r="AA77" i="1"/>
  <c r="AB77" i="1"/>
  <c r="AC77" i="1"/>
  <c r="AD77" i="1"/>
  <c r="V78" i="1"/>
  <c r="W78" i="1"/>
  <c r="X78" i="1"/>
  <c r="Y78" i="1"/>
  <c r="Z78" i="1"/>
  <c r="AA78" i="1"/>
  <c r="AB78" i="1"/>
  <c r="AC78" i="1"/>
  <c r="AD78" i="1"/>
  <c r="V79" i="1"/>
  <c r="W79" i="1"/>
  <c r="X79" i="1"/>
  <c r="Y79" i="1"/>
  <c r="Z79" i="1"/>
  <c r="AA79" i="1"/>
  <c r="AB79" i="1"/>
  <c r="AC79" i="1"/>
  <c r="AD79" i="1"/>
  <c r="V80" i="1"/>
  <c r="W80" i="1"/>
  <c r="X80" i="1"/>
  <c r="Y80" i="1"/>
  <c r="Z80" i="1"/>
  <c r="AA80" i="1"/>
  <c r="AB80" i="1"/>
  <c r="AC80" i="1"/>
  <c r="AD80" i="1"/>
  <c r="V81" i="1"/>
  <c r="W81" i="1"/>
  <c r="X81" i="1"/>
  <c r="Y81" i="1"/>
  <c r="Z81" i="1"/>
  <c r="AA81" i="1"/>
  <c r="AB81" i="1"/>
  <c r="AC81" i="1"/>
  <c r="AD81" i="1"/>
  <c r="V82" i="1"/>
  <c r="W82" i="1"/>
  <c r="X82" i="1"/>
  <c r="Y82" i="1"/>
  <c r="Z82" i="1"/>
  <c r="AA82" i="1"/>
  <c r="AB82" i="1"/>
  <c r="AC82" i="1"/>
  <c r="AD82" i="1"/>
  <c r="V83" i="1"/>
  <c r="W83" i="1"/>
  <c r="X83" i="1"/>
  <c r="Y83" i="1"/>
  <c r="Z83" i="1"/>
  <c r="AA83" i="1"/>
  <c r="AB83" i="1"/>
  <c r="AC83" i="1"/>
  <c r="AD83" i="1"/>
  <c r="V84" i="1"/>
  <c r="W84" i="1"/>
  <c r="X84" i="1"/>
  <c r="Y84" i="1"/>
  <c r="Z84" i="1"/>
  <c r="AA84" i="1"/>
  <c r="AB84" i="1"/>
  <c r="AC84" i="1"/>
  <c r="AD84" i="1"/>
  <c r="V85" i="1"/>
  <c r="W85" i="1"/>
  <c r="X85" i="1"/>
  <c r="Y85" i="1"/>
  <c r="Z85" i="1"/>
  <c r="AA85" i="1"/>
  <c r="AB85" i="1"/>
  <c r="AC85" i="1"/>
  <c r="AD85" i="1"/>
  <c r="V86" i="1"/>
  <c r="W86" i="1"/>
  <c r="X86" i="1"/>
  <c r="Y86" i="1"/>
  <c r="Z86" i="1"/>
  <c r="AA86" i="1"/>
  <c r="AB86" i="1"/>
  <c r="AC86" i="1"/>
  <c r="AD86" i="1"/>
  <c r="V87" i="1"/>
  <c r="W87" i="1"/>
  <c r="X87" i="1"/>
  <c r="Y87" i="1"/>
  <c r="Z87" i="1"/>
  <c r="AA87" i="1"/>
  <c r="AB87" i="1"/>
  <c r="AC87" i="1"/>
  <c r="AD87" i="1"/>
  <c r="V88" i="1"/>
  <c r="W88" i="1"/>
  <c r="X88" i="1"/>
  <c r="Y88" i="1"/>
  <c r="Z88" i="1"/>
  <c r="AA88" i="1"/>
  <c r="AB88" i="1"/>
  <c r="AC88" i="1"/>
  <c r="AD88" i="1"/>
  <c r="V89" i="1"/>
  <c r="W89" i="1"/>
  <c r="X89" i="1"/>
  <c r="Y89" i="1"/>
  <c r="Z89" i="1"/>
  <c r="AA89" i="1"/>
  <c r="AB89" i="1"/>
  <c r="AC89" i="1"/>
  <c r="AD89" i="1"/>
  <c r="V90" i="1"/>
  <c r="W90" i="1"/>
  <c r="X90" i="1"/>
  <c r="Y90" i="1"/>
  <c r="Z90" i="1"/>
  <c r="AA90" i="1"/>
  <c r="AB90" i="1"/>
  <c r="AC90" i="1"/>
  <c r="AD90" i="1"/>
  <c r="V91" i="1"/>
  <c r="W91" i="1"/>
  <c r="X91" i="1"/>
  <c r="Y91" i="1"/>
  <c r="Z91" i="1"/>
  <c r="AA91" i="1"/>
  <c r="AB91" i="1"/>
  <c r="AC91" i="1"/>
  <c r="AD91" i="1"/>
  <c r="V92" i="1"/>
  <c r="W92" i="1"/>
  <c r="X92" i="1"/>
  <c r="Y92" i="1"/>
  <c r="Z92" i="1"/>
  <c r="AA92" i="1"/>
  <c r="AB92" i="1"/>
  <c r="AC92" i="1"/>
  <c r="AD92" i="1"/>
  <c r="V93" i="1"/>
  <c r="W93" i="1"/>
  <c r="X93" i="1"/>
  <c r="Y93" i="1"/>
  <c r="Z93" i="1"/>
  <c r="AA93" i="1"/>
  <c r="AB93" i="1"/>
  <c r="AC93" i="1"/>
  <c r="AD93" i="1"/>
  <c r="V94" i="1"/>
  <c r="W94" i="1"/>
  <c r="X94" i="1"/>
  <c r="Y94" i="1"/>
  <c r="Z94" i="1"/>
  <c r="AA94" i="1"/>
  <c r="AB94" i="1"/>
  <c r="AC94" i="1"/>
  <c r="AD94" i="1"/>
  <c r="V95" i="1"/>
  <c r="W95" i="1"/>
  <c r="X95" i="1"/>
  <c r="Y95" i="1"/>
  <c r="Z95" i="1"/>
  <c r="AA95" i="1"/>
  <c r="AB95" i="1"/>
  <c r="AC95" i="1"/>
  <c r="AD95" i="1"/>
  <c r="V96" i="1"/>
  <c r="W96" i="1"/>
  <c r="X96" i="1"/>
  <c r="Y96" i="1"/>
  <c r="Z96" i="1"/>
  <c r="AA96" i="1"/>
  <c r="AB96" i="1"/>
  <c r="AC96" i="1"/>
  <c r="AD96" i="1"/>
  <c r="V97" i="1"/>
  <c r="W97" i="1"/>
  <c r="X97" i="1"/>
  <c r="Y97" i="1"/>
  <c r="Z97" i="1"/>
  <c r="AA97" i="1"/>
  <c r="AB97" i="1"/>
  <c r="AC97" i="1"/>
  <c r="AD97" i="1"/>
  <c r="V98" i="1"/>
  <c r="W98" i="1"/>
  <c r="X98" i="1"/>
  <c r="Y98" i="1"/>
  <c r="Z98" i="1"/>
  <c r="AA98" i="1"/>
  <c r="AB98" i="1"/>
  <c r="AC98" i="1"/>
  <c r="AD98" i="1"/>
  <c r="V99" i="1"/>
  <c r="W99" i="1"/>
  <c r="X99" i="1"/>
  <c r="Y99" i="1"/>
  <c r="Z99" i="1"/>
  <c r="AA99" i="1"/>
  <c r="AB99" i="1"/>
  <c r="AC99" i="1"/>
  <c r="AD99" i="1"/>
  <c r="V100" i="1"/>
  <c r="W100" i="1"/>
  <c r="X100" i="1"/>
  <c r="Y100" i="1"/>
  <c r="Z100" i="1"/>
  <c r="AA100" i="1"/>
  <c r="AB100" i="1"/>
  <c r="AC100" i="1"/>
  <c r="AD100" i="1"/>
  <c r="V101" i="1"/>
  <c r="W101" i="1"/>
  <c r="X101" i="1"/>
  <c r="Y101" i="1"/>
  <c r="Z101" i="1"/>
  <c r="AA101" i="1"/>
  <c r="AB101" i="1"/>
  <c r="AC101" i="1"/>
  <c r="AD101" i="1"/>
  <c r="V102" i="1"/>
  <c r="W102" i="1"/>
  <c r="X102" i="1"/>
  <c r="Y102" i="1"/>
  <c r="Z102" i="1"/>
  <c r="AA102" i="1"/>
  <c r="AB102" i="1"/>
  <c r="AC102" i="1"/>
  <c r="AD102" i="1"/>
  <c r="V103" i="1"/>
  <c r="W103" i="1"/>
  <c r="X103" i="1"/>
  <c r="Y103" i="1"/>
  <c r="Z103" i="1"/>
  <c r="AA103" i="1"/>
  <c r="AB103" i="1"/>
  <c r="AC103" i="1"/>
  <c r="AD103" i="1"/>
  <c r="V104" i="1"/>
  <c r="W104" i="1"/>
  <c r="X104" i="1"/>
  <c r="Y104" i="1"/>
  <c r="Z104" i="1"/>
  <c r="AA104" i="1"/>
  <c r="AB104" i="1"/>
  <c r="AC104" i="1"/>
  <c r="AD104" i="1"/>
  <c r="V105" i="1"/>
  <c r="W105" i="1"/>
  <c r="X105" i="1"/>
  <c r="Y105" i="1"/>
  <c r="Z105" i="1"/>
  <c r="AA105" i="1"/>
  <c r="AB105" i="1"/>
  <c r="AC105" i="1"/>
  <c r="AD105" i="1"/>
  <c r="V106" i="1"/>
  <c r="W106" i="1"/>
  <c r="X106" i="1"/>
  <c r="Y106" i="1"/>
  <c r="Z106" i="1"/>
  <c r="AA106" i="1"/>
  <c r="AB106" i="1"/>
  <c r="AC106" i="1"/>
  <c r="AD106" i="1"/>
  <c r="V107" i="1"/>
  <c r="W107" i="1"/>
  <c r="X107" i="1"/>
  <c r="Y107" i="1"/>
  <c r="Z107" i="1"/>
  <c r="AA107" i="1"/>
  <c r="AB107" i="1"/>
  <c r="AC107" i="1"/>
  <c r="AD107" i="1"/>
  <c r="V108" i="1"/>
  <c r="W108" i="1"/>
  <c r="X108" i="1"/>
  <c r="Y108" i="1"/>
  <c r="Z108" i="1"/>
  <c r="AA108" i="1"/>
  <c r="AB108" i="1"/>
  <c r="AC108" i="1"/>
  <c r="AD108" i="1"/>
  <c r="V109" i="1"/>
  <c r="W109" i="1"/>
  <c r="X109" i="1"/>
  <c r="Y109" i="1"/>
  <c r="Z109" i="1"/>
  <c r="AA109" i="1"/>
  <c r="AB109" i="1"/>
  <c r="AC109" i="1"/>
  <c r="AD109" i="1"/>
  <c r="V110" i="1"/>
  <c r="W110" i="1"/>
  <c r="X110" i="1"/>
  <c r="Y110" i="1"/>
  <c r="Z110" i="1"/>
  <c r="AA110" i="1"/>
  <c r="AB110" i="1"/>
  <c r="AC110" i="1"/>
  <c r="AD110" i="1"/>
  <c r="V111" i="1"/>
  <c r="W111" i="1"/>
  <c r="X111" i="1"/>
  <c r="Y111" i="1"/>
  <c r="Z111" i="1"/>
  <c r="AA111" i="1"/>
  <c r="AB111" i="1"/>
  <c r="AC111" i="1"/>
  <c r="AD111" i="1"/>
  <c r="V112" i="1"/>
  <c r="W112" i="1"/>
  <c r="X112" i="1"/>
  <c r="Y112" i="1"/>
  <c r="Z112" i="1"/>
  <c r="AA112" i="1"/>
  <c r="AB112" i="1"/>
  <c r="AC112" i="1"/>
  <c r="AD112" i="1"/>
  <c r="V113" i="1"/>
  <c r="W113" i="1"/>
  <c r="X113" i="1"/>
  <c r="Y113" i="1"/>
  <c r="Z113" i="1"/>
  <c r="AA113" i="1"/>
  <c r="AB113" i="1"/>
  <c r="AC113" i="1"/>
  <c r="AD113" i="1"/>
  <c r="V114" i="1"/>
  <c r="W114" i="1"/>
  <c r="X114" i="1"/>
  <c r="Y114" i="1"/>
  <c r="Z114" i="1"/>
  <c r="AA114" i="1"/>
  <c r="AB114" i="1"/>
  <c r="AC114" i="1"/>
  <c r="AD114" i="1"/>
  <c r="V115" i="1"/>
  <c r="W115" i="1"/>
  <c r="X115" i="1"/>
  <c r="Y115" i="1"/>
  <c r="Z115" i="1"/>
  <c r="AA115" i="1"/>
  <c r="AB115" i="1"/>
  <c r="AC115" i="1"/>
  <c r="AD115" i="1"/>
  <c r="V116" i="1"/>
  <c r="W116" i="1"/>
  <c r="X116" i="1"/>
  <c r="Y116" i="1"/>
  <c r="Z116" i="1"/>
  <c r="AA116" i="1"/>
  <c r="AB116" i="1"/>
  <c r="AC116" i="1"/>
  <c r="AD116" i="1"/>
  <c r="V117" i="1"/>
  <c r="W117" i="1"/>
  <c r="X117" i="1"/>
  <c r="Y117" i="1"/>
  <c r="Z117" i="1"/>
  <c r="AA117" i="1"/>
  <c r="AB117" i="1"/>
  <c r="AC117" i="1"/>
  <c r="AD117" i="1"/>
  <c r="V118" i="1"/>
  <c r="W118" i="1"/>
  <c r="X118" i="1"/>
  <c r="Y118" i="1"/>
  <c r="Z118" i="1"/>
  <c r="AA118" i="1"/>
  <c r="AB118" i="1"/>
  <c r="AC118" i="1"/>
  <c r="AD118" i="1"/>
  <c r="V119" i="1"/>
  <c r="W119" i="1"/>
  <c r="X119" i="1"/>
  <c r="Y119" i="1"/>
  <c r="Z119" i="1"/>
  <c r="AA119" i="1"/>
  <c r="AB119" i="1"/>
  <c r="AC119" i="1"/>
  <c r="AD119" i="1"/>
  <c r="V120" i="1"/>
  <c r="W120" i="1"/>
  <c r="X120" i="1"/>
  <c r="Y120" i="1"/>
  <c r="Z120" i="1"/>
  <c r="AA120" i="1"/>
  <c r="AB120" i="1"/>
  <c r="AC120" i="1"/>
  <c r="AD120" i="1"/>
  <c r="V121" i="1"/>
  <c r="W121" i="1"/>
  <c r="X121" i="1"/>
  <c r="Y121" i="1"/>
  <c r="Z121" i="1"/>
  <c r="AA121" i="1"/>
  <c r="AB121" i="1"/>
  <c r="AC121" i="1"/>
  <c r="AD121" i="1"/>
  <c r="V122" i="1"/>
  <c r="W122" i="1"/>
  <c r="X122" i="1"/>
  <c r="Y122" i="1"/>
  <c r="Z122" i="1"/>
  <c r="AA122" i="1"/>
  <c r="AB122" i="1"/>
  <c r="AC122" i="1"/>
  <c r="AD122" i="1"/>
  <c r="V123" i="1"/>
  <c r="W123" i="1"/>
  <c r="X123" i="1"/>
  <c r="Y123" i="1"/>
  <c r="Z123" i="1"/>
  <c r="AA123" i="1"/>
  <c r="AB123" i="1"/>
  <c r="AC123" i="1"/>
  <c r="AD123" i="1"/>
  <c r="V124" i="1"/>
  <c r="W124" i="1"/>
  <c r="X124" i="1"/>
  <c r="Y124" i="1"/>
  <c r="Z124" i="1"/>
  <c r="AA124" i="1"/>
  <c r="AB124" i="1"/>
  <c r="AC124" i="1"/>
  <c r="AD124" i="1"/>
  <c r="V125" i="1"/>
  <c r="W125" i="1"/>
  <c r="X125" i="1"/>
  <c r="Y125" i="1"/>
  <c r="Z125" i="1"/>
  <c r="AA125" i="1"/>
  <c r="AB125" i="1"/>
  <c r="AC125" i="1"/>
  <c r="AD125" i="1"/>
  <c r="V126" i="1"/>
  <c r="W126" i="1"/>
  <c r="X126" i="1"/>
  <c r="Y126" i="1"/>
  <c r="Z126" i="1"/>
  <c r="AA126" i="1"/>
  <c r="AB126" i="1"/>
  <c r="AC126" i="1"/>
  <c r="AD126" i="1"/>
  <c r="V127" i="1"/>
  <c r="W127" i="1"/>
  <c r="X127" i="1"/>
  <c r="Y127" i="1"/>
  <c r="Z127" i="1"/>
  <c r="AA127" i="1"/>
  <c r="AB127" i="1"/>
  <c r="AC127" i="1"/>
  <c r="AD127" i="1"/>
  <c r="V128" i="1"/>
  <c r="W128" i="1"/>
  <c r="X128" i="1"/>
  <c r="Y128" i="1"/>
  <c r="Z128" i="1"/>
  <c r="AA128" i="1"/>
  <c r="AB128" i="1"/>
  <c r="AC128" i="1"/>
  <c r="AD128" i="1"/>
  <c r="V129" i="1"/>
  <c r="W129" i="1"/>
  <c r="X129" i="1"/>
  <c r="Y129" i="1"/>
  <c r="Z129" i="1"/>
  <c r="AA129" i="1"/>
  <c r="AB129" i="1"/>
  <c r="AC129" i="1"/>
  <c r="AD129" i="1"/>
  <c r="V130" i="1"/>
  <c r="W130" i="1"/>
  <c r="X130" i="1"/>
  <c r="Y130" i="1"/>
  <c r="Z130" i="1"/>
  <c r="AA130" i="1"/>
  <c r="AB130" i="1"/>
  <c r="AC130" i="1"/>
  <c r="AD130" i="1"/>
  <c r="V131" i="1"/>
  <c r="W131" i="1"/>
  <c r="X131" i="1"/>
  <c r="Y131" i="1"/>
  <c r="Z131" i="1"/>
  <c r="AA131" i="1"/>
  <c r="AB131" i="1"/>
  <c r="AC131" i="1"/>
  <c r="AD131" i="1"/>
  <c r="V132" i="1"/>
  <c r="W132" i="1"/>
  <c r="X132" i="1"/>
  <c r="Y132" i="1"/>
  <c r="Z132" i="1"/>
  <c r="AA132" i="1"/>
  <c r="AB132" i="1"/>
  <c r="AC132" i="1"/>
  <c r="AD132" i="1"/>
  <c r="V133" i="1"/>
  <c r="W133" i="1"/>
  <c r="X133" i="1"/>
  <c r="Y133" i="1"/>
  <c r="Z133" i="1"/>
  <c r="AA133" i="1"/>
  <c r="AB133" i="1"/>
  <c r="AC133" i="1"/>
  <c r="AD133" i="1"/>
  <c r="V134" i="1"/>
  <c r="W134" i="1"/>
  <c r="X134" i="1"/>
  <c r="Y134" i="1"/>
  <c r="Z134" i="1"/>
  <c r="AA134" i="1"/>
  <c r="AB134" i="1"/>
  <c r="AC134" i="1"/>
  <c r="AD134" i="1"/>
  <c r="V135" i="1"/>
  <c r="W135" i="1"/>
  <c r="X135" i="1"/>
  <c r="Y135" i="1"/>
  <c r="Z135" i="1"/>
  <c r="AA135" i="1"/>
  <c r="AB135" i="1"/>
  <c r="AC135" i="1"/>
  <c r="AD135" i="1"/>
  <c r="V136" i="1"/>
  <c r="W136" i="1"/>
  <c r="X136" i="1"/>
  <c r="Y136" i="1"/>
  <c r="Z136" i="1"/>
  <c r="AA136" i="1"/>
  <c r="AB136" i="1"/>
  <c r="AC136" i="1"/>
  <c r="AD136" i="1"/>
  <c r="V137" i="1"/>
  <c r="W137" i="1"/>
  <c r="X137" i="1"/>
  <c r="Y137" i="1"/>
  <c r="Z137" i="1"/>
  <c r="AA137" i="1"/>
  <c r="AB137" i="1"/>
  <c r="AC137" i="1"/>
  <c r="AD137" i="1"/>
  <c r="V138" i="1"/>
  <c r="W138" i="1"/>
  <c r="X138" i="1"/>
  <c r="Y138" i="1"/>
  <c r="Z138" i="1"/>
  <c r="AA138" i="1"/>
  <c r="AB138" i="1"/>
  <c r="AC138" i="1"/>
  <c r="AD138" i="1"/>
  <c r="V139" i="1"/>
  <c r="W139" i="1"/>
  <c r="X139" i="1"/>
  <c r="Y139" i="1"/>
  <c r="Z139" i="1"/>
  <c r="AA139" i="1"/>
  <c r="AB139" i="1"/>
  <c r="AC139" i="1"/>
  <c r="AD139" i="1"/>
  <c r="V140" i="1"/>
  <c r="W140" i="1"/>
  <c r="X140" i="1"/>
  <c r="Y140" i="1"/>
  <c r="Z140" i="1"/>
  <c r="AA140" i="1"/>
  <c r="AB140" i="1"/>
  <c r="AC140" i="1"/>
  <c r="AD140" i="1"/>
  <c r="V141" i="1"/>
  <c r="W141" i="1"/>
  <c r="X141" i="1"/>
  <c r="Y141" i="1"/>
  <c r="Z141" i="1"/>
  <c r="AA141" i="1"/>
  <c r="AB141" i="1"/>
  <c r="AC141" i="1"/>
  <c r="AD141" i="1"/>
  <c r="V142" i="1"/>
  <c r="W142" i="1"/>
  <c r="X142" i="1"/>
  <c r="Y142" i="1"/>
  <c r="Z142" i="1"/>
  <c r="AA142" i="1"/>
  <c r="AB142" i="1"/>
  <c r="AC142" i="1"/>
  <c r="AD142" i="1"/>
  <c r="V143" i="1"/>
  <c r="W143" i="1"/>
  <c r="X143" i="1"/>
  <c r="Y143" i="1"/>
  <c r="Z143" i="1"/>
  <c r="AA143" i="1"/>
  <c r="AB143" i="1"/>
  <c r="AC143" i="1"/>
  <c r="AD143" i="1"/>
  <c r="V144" i="1"/>
  <c r="W144" i="1"/>
  <c r="X144" i="1"/>
  <c r="Y144" i="1"/>
  <c r="Z144" i="1"/>
  <c r="AA144" i="1"/>
  <c r="AB144" i="1"/>
  <c r="AC144" i="1"/>
  <c r="AD144" i="1"/>
  <c r="V145" i="1"/>
  <c r="W145" i="1"/>
  <c r="X145" i="1"/>
  <c r="Y145" i="1"/>
  <c r="Z145" i="1"/>
  <c r="AA145" i="1"/>
  <c r="AB145" i="1"/>
  <c r="AC145" i="1"/>
  <c r="AD145" i="1"/>
  <c r="V146" i="1"/>
  <c r="W146" i="1"/>
  <c r="X146" i="1"/>
  <c r="Y146" i="1"/>
  <c r="Z146" i="1"/>
  <c r="AA146" i="1"/>
  <c r="AB146" i="1"/>
  <c r="AC146" i="1"/>
  <c r="AD146" i="1"/>
  <c r="V147" i="1"/>
  <c r="W147" i="1"/>
  <c r="X147" i="1"/>
  <c r="Y147" i="1"/>
  <c r="Z147" i="1"/>
  <c r="AA147" i="1"/>
  <c r="AB147" i="1"/>
  <c r="AC147" i="1"/>
  <c r="AD147" i="1"/>
  <c r="V148" i="1"/>
  <c r="W148" i="1"/>
  <c r="X148" i="1"/>
  <c r="Y148" i="1"/>
  <c r="Z148" i="1"/>
  <c r="AA148" i="1"/>
  <c r="AB148" i="1"/>
  <c r="AC148" i="1"/>
  <c r="AD148" i="1"/>
  <c r="V149" i="1"/>
  <c r="W149" i="1"/>
  <c r="X149" i="1"/>
  <c r="Y149" i="1"/>
  <c r="Z149" i="1"/>
  <c r="AA149" i="1"/>
  <c r="AB149" i="1"/>
  <c r="AC149" i="1"/>
  <c r="AD149" i="1"/>
  <c r="V150" i="1"/>
  <c r="W150" i="1"/>
  <c r="X150" i="1"/>
  <c r="Y150" i="1"/>
  <c r="Z150" i="1"/>
  <c r="AA150" i="1"/>
  <c r="AB150" i="1"/>
  <c r="AC150" i="1"/>
  <c r="AD150" i="1"/>
  <c r="V151" i="1"/>
  <c r="W151" i="1"/>
  <c r="X151" i="1"/>
  <c r="Y151" i="1"/>
  <c r="Z151" i="1"/>
  <c r="AA151" i="1"/>
  <c r="AB151" i="1"/>
  <c r="AC151" i="1"/>
  <c r="AD151" i="1"/>
  <c r="V152" i="1"/>
  <c r="W152" i="1"/>
  <c r="X152" i="1"/>
  <c r="Y152" i="1"/>
  <c r="Z152" i="1"/>
  <c r="AA152" i="1"/>
  <c r="AB152" i="1"/>
  <c r="AC152" i="1"/>
  <c r="AD152" i="1"/>
  <c r="V153" i="1"/>
  <c r="W153" i="1"/>
  <c r="X153" i="1"/>
  <c r="Y153" i="1"/>
  <c r="Z153" i="1"/>
  <c r="AA153" i="1"/>
  <c r="AB153" i="1"/>
  <c r="AC153" i="1"/>
  <c r="AD153" i="1"/>
  <c r="V154" i="1"/>
  <c r="W154" i="1"/>
  <c r="X154" i="1"/>
  <c r="Y154" i="1"/>
  <c r="Z154" i="1"/>
  <c r="AA154" i="1"/>
  <c r="AB154" i="1"/>
  <c r="AC154" i="1"/>
  <c r="AD154" i="1"/>
  <c r="V155" i="1"/>
  <c r="W155" i="1"/>
  <c r="X155" i="1"/>
  <c r="Y155" i="1"/>
  <c r="Z155" i="1"/>
  <c r="AA155" i="1"/>
  <c r="AB155" i="1"/>
  <c r="AC155" i="1"/>
  <c r="AD155" i="1"/>
  <c r="V156" i="1"/>
  <c r="W156" i="1"/>
  <c r="X156" i="1"/>
  <c r="Y156" i="1"/>
  <c r="Z156" i="1"/>
  <c r="AA156" i="1"/>
  <c r="AB156" i="1"/>
  <c r="AC156" i="1"/>
  <c r="AD156" i="1"/>
  <c r="V157" i="1"/>
  <c r="W157" i="1"/>
  <c r="X157" i="1"/>
  <c r="Y157" i="1"/>
  <c r="Z157" i="1"/>
  <c r="AA157" i="1"/>
  <c r="AB157" i="1"/>
  <c r="AC157" i="1"/>
  <c r="AD157" i="1"/>
  <c r="V158" i="1"/>
  <c r="W158" i="1"/>
  <c r="X158" i="1"/>
  <c r="Y158" i="1"/>
  <c r="Z158" i="1"/>
  <c r="AA158" i="1"/>
  <c r="AB158" i="1"/>
  <c r="AC158" i="1"/>
  <c r="AD158" i="1"/>
  <c r="V159" i="1"/>
  <c r="W159" i="1"/>
  <c r="X159" i="1"/>
  <c r="Y159" i="1"/>
  <c r="Z159" i="1"/>
  <c r="AA159" i="1"/>
  <c r="AB159" i="1"/>
  <c r="AC159" i="1"/>
  <c r="AD159" i="1"/>
  <c r="V160" i="1"/>
  <c r="W160" i="1"/>
  <c r="X160" i="1"/>
  <c r="Y160" i="1"/>
  <c r="Z160" i="1"/>
  <c r="AA160" i="1"/>
  <c r="AB160" i="1"/>
  <c r="AC160" i="1"/>
  <c r="AD160" i="1"/>
  <c r="V161" i="1"/>
  <c r="W161" i="1"/>
  <c r="X161" i="1"/>
  <c r="Y161" i="1"/>
  <c r="Z161" i="1"/>
  <c r="AA161" i="1"/>
  <c r="AB161" i="1"/>
  <c r="AC161" i="1"/>
  <c r="AD161" i="1"/>
  <c r="V162" i="1"/>
  <c r="W162" i="1"/>
  <c r="X162" i="1"/>
  <c r="Y162" i="1"/>
  <c r="Z162" i="1"/>
  <c r="AA162" i="1"/>
  <c r="AB162" i="1"/>
  <c r="AC162" i="1"/>
  <c r="AD162" i="1"/>
  <c r="V163" i="1"/>
  <c r="W163" i="1"/>
  <c r="X163" i="1"/>
  <c r="Y163" i="1"/>
  <c r="Z163" i="1"/>
  <c r="AA163" i="1"/>
  <c r="AB163" i="1"/>
  <c r="AC163" i="1"/>
  <c r="AD163" i="1"/>
  <c r="V164" i="1"/>
  <c r="W164" i="1"/>
  <c r="X164" i="1"/>
  <c r="Y164" i="1"/>
  <c r="Z164" i="1"/>
  <c r="AA164" i="1"/>
  <c r="AB164" i="1"/>
  <c r="AC164" i="1"/>
  <c r="AD164" i="1"/>
  <c r="V165" i="1"/>
  <c r="W165" i="1"/>
  <c r="X165" i="1"/>
  <c r="Y165" i="1"/>
  <c r="Z165" i="1"/>
  <c r="AA165" i="1"/>
  <c r="AB165" i="1"/>
  <c r="AC165" i="1"/>
  <c r="AD165" i="1"/>
  <c r="V166" i="1"/>
  <c r="W166" i="1"/>
  <c r="X166" i="1"/>
  <c r="Y166" i="1"/>
  <c r="Z166" i="1"/>
  <c r="AA166" i="1"/>
  <c r="AB166" i="1"/>
  <c r="AC166" i="1"/>
  <c r="AD166" i="1"/>
  <c r="V167" i="1"/>
  <c r="W167" i="1"/>
  <c r="X167" i="1"/>
  <c r="Y167" i="1"/>
  <c r="Z167" i="1"/>
  <c r="AA167" i="1"/>
  <c r="AB167" i="1"/>
  <c r="AC167" i="1"/>
  <c r="AD167" i="1"/>
  <c r="V168" i="1"/>
  <c r="W168" i="1"/>
  <c r="X168" i="1"/>
  <c r="Y168" i="1"/>
  <c r="Z168" i="1"/>
  <c r="AA168" i="1"/>
  <c r="AB168" i="1"/>
  <c r="AC168" i="1"/>
  <c r="AD168" i="1"/>
  <c r="V169" i="1"/>
  <c r="W169" i="1"/>
  <c r="X169" i="1"/>
  <c r="Y169" i="1"/>
  <c r="Z169" i="1"/>
  <c r="AA169" i="1"/>
  <c r="AB169" i="1"/>
  <c r="AC169" i="1"/>
  <c r="AD169" i="1"/>
  <c r="V170" i="1"/>
  <c r="W170" i="1"/>
  <c r="X170" i="1"/>
  <c r="Y170" i="1"/>
  <c r="Z170" i="1"/>
  <c r="AA170" i="1"/>
  <c r="AB170" i="1"/>
  <c r="AC170" i="1"/>
  <c r="AD170" i="1"/>
  <c r="V171" i="1"/>
  <c r="W171" i="1"/>
  <c r="X171" i="1"/>
  <c r="Y171" i="1"/>
  <c r="Z171" i="1"/>
  <c r="AA171" i="1"/>
  <c r="AB171" i="1"/>
  <c r="AC171" i="1"/>
  <c r="AD171" i="1"/>
  <c r="V172" i="1"/>
  <c r="W172" i="1"/>
  <c r="X172" i="1"/>
  <c r="Y172" i="1"/>
  <c r="Z172" i="1"/>
  <c r="AA172" i="1"/>
  <c r="AB172" i="1"/>
  <c r="AC172" i="1"/>
  <c r="AD172" i="1"/>
  <c r="V173" i="1"/>
  <c r="W173" i="1"/>
  <c r="X173" i="1"/>
  <c r="Y173" i="1"/>
  <c r="Z173" i="1"/>
  <c r="AA173" i="1"/>
  <c r="AB173" i="1"/>
  <c r="AC173" i="1"/>
  <c r="AD173" i="1"/>
  <c r="V174" i="1"/>
  <c r="W174" i="1"/>
  <c r="X174" i="1"/>
  <c r="Y174" i="1"/>
  <c r="Z174" i="1"/>
  <c r="AA174" i="1"/>
  <c r="AB174" i="1"/>
  <c r="AC174" i="1"/>
  <c r="AD174" i="1"/>
  <c r="V175" i="1"/>
  <c r="W175" i="1"/>
  <c r="X175" i="1"/>
  <c r="Y175" i="1"/>
  <c r="Z175" i="1"/>
  <c r="AA175" i="1"/>
  <c r="AB175" i="1"/>
  <c r="AC175" i="1"/>
  <c r="AD175" i="1"/>
  <c r="V176" i="1"/>
  <c r="W176" i="1"/>
  <c r="X176" i="1"/>
  <c r="Y176" i="1"/>
  <c r="Z176" i="1"/>
  <c r="AA176" i="1"/>
  <c r="AB176" i="1"/>
  <c r="AC176" i="1"/>
  <c r="AD176" i="1"/>
  <c r="V177" i="1"/>
  <c r="W177" i="1"/>
  <c r="X177" i="1"/>
  <c r="Y177" i="1"/>
  <c r="Z177" i="1"/>
  <c r="AA177" i="1"/>
  <c r="AB177" i="1"/>
  <c r="AC177" i="1"/>
  <c r="AD177" i="1"/>
  <c r="V178" i="1"/>
  <c r="W178" i="1"/>
  <c r="X178" i="1"/>
  <c r="Y178" i="1"/>
  <c r="Z178" i="1"/>
  <c r="AA178" i="1"/>
  <c r="AB178" i="1"/>
  <c r="AC178" i="1"/>
  <c r="AD178" i="1"/>
  <c r="V179" i="1"/>
  <c r="W179" i="1"/>
  <c r="X179" i="1"/>
  <c r="Y179" i="1"/>
  <c r="Z179" i="1"/>
  <c r="AA179" i="1"/>
  <c r="AB179" i="1"/>
  <c r="AC179" i="1"/>
  <c r="AD179" i="1"/>
  <c r="V180" i="1"/>
  <c r="W180" i="1"/>
  <c r="X180" i="1"/>
  <c r="Y180" i="1"/>
  <c r="Z180" i="1"/>
  <c r="AA180" i="1"/>
  <c r="AB180" i="1"/>
  <c r="AC180" i="1"/>
  <c r="AD180" i="1"/>
  <c r="V181" i="1"/>
  <c r="W181" i="1"/>
  <c r="X181" i="1"/>
  <c r="Y181" i="1"/>
  <c r="Z181" i="1"/>
  <c r="AA181" i="1"/>
  <c r="AB181" i="1"/>
  <c r="AC181" i="1"/>
  <c r="AD181" i="1"/>
  <c r="V182" i="1"/>
  <c r="W182" i="1"/>
  <c r="X182" i="1"/>
  <c r="Y182" i="1"/>
  <c r="Z182" i="1"/>
  <c r="AA182" i="1"/>
  <c r="AB182" i="1"/>
  <c r="AC182" i="1"/>
  <c r="AD182" i="1"/>
  <c r="V183" i="1"/>
  <c r="W183" i="1"/>
  <c r="X183" i="1"/>
  <c r="Y183" i="1"/>
  <c r="Z183" i="1"/>
  <c r="AA183" i="1"/>
  <c r="AB183" i="1"/>
  <c r="AC183" i="1"/>
  <c r="AD183" i="1"/>
  <c r="V184" i="1"/>
  <c r="W184" i="1"/>
  <c r="X184" i="1"/>
  <c r="Y184" i="1"/>
  <c r="Z184" i="1"/>
  <c r="AA184" i="1"/>
  <c r="AB184" i="1"/>
  <c r="AC184" i="1"/>
  <c r="AD184" i="1"/>
  <c r="V185" i="1"/>
  <c r="W185" i="1"/>
  <c r="X185" i="1"/>
  <c r="Y185" i="1"/>
  <c r="Z185" i="1"/>
  <c r="AA185" i="1"/>
  <c r="AB185" i="1"/>
  <c r="AC185" i="1"/>
  <c r="AD185" i="1"/>
  <c r="V186" i="1"/>
  <c r="W186" i="1"/>
  <c r="X186" i="1"/>
  <c r="Y186" i="1"/>
  <c r="Z186" i="1"/>
  <c r="AA186" i="1"/>
  <c r="AB186" i="1"/>
  <c r="AC186" i="1"/>
  <c r="AD186" i="1"/>
  <c r="V187" i="1"/>
  <c r="W187" i="1"/>
  <c r="X187" i="1"/>
  <c r="Y187" i="1"/>
  <c r="Z187" i="1"/>
  <c r="AA187" i="1"/>
  <c r="AB187" i="1"/>
  <c r="AC187" i="1"/>
  <c r="AD187" i="1"/>
  <c r="V188" i="1"/>
  <c r="W188" i="1"/>
  <c r="X188" i="1"/>
  <c r="Y188" i="1"/>
  <c r="Z188" i="1"/>
  <c r="AA188" i="1"/>
  <c r="AB188" i="1"/>
  <c r="AC188" i="1"/>
  <c r="AD188" i="1"/>
  <c r="V189" i="1"/>
  <c r="W189" i="1"/>
  <c r="X189" i="1"/>
  <c r="Y189" i="1"/>
  <c r="Z189" i="1"/>
  <c r="AA189" i="1"/>
  <c r="AB189" i="1"/>
  <c r="AC189" i="1"/>
  <c r="AD189" i="1"/>
  <c r="V190" i="1"/>
  <c r="W190" i="1"/>
  <c r="X190" i="1"/>
  <c r="Y190" i="1"/>
  <c r="Z190" i="1"/>
  <c r="AA190" i="1"/>
  <c r="AB190" i="1"/>
  <c r="AC190" i="1"/>
  <c r="AD190" i="1"/>
  <c r="V191" i="1"/>
  <c r="W191" i="1"/>
  <c r="X191" i="1"/>
  <c r="Y191" i="1"/>
  <c r="Z191" i="1"/>
  <c r="AA191" i="1"/>
  <c r="AB191" i="1"/>
  <c r="AC191" i="1"/>
  <c r="AD191" i="1"/>
  <c r="V192" i="1"/>
  <c r="W192" i="1"/>
  <c r="X192" i="1"/>
  <c r="Y192" i="1"/>
  <c r="Z192" i="1"/>
  <c r="AA192" i="1"/>
  <c r="AB192" i="1"/>
  <c r="AC192" i="1"/>
  <c r="AD192" i="1"/>
  <c r="V193" i="1"/>
  <c r="W193" i="1"/>
  <c r="X193" i="1"/>
  <c r="Y193" i="1"/>
  <c r="Z193" i="1"/>
  <c r="AA193" i="1"/>
  <c r="AB193" i="1"/>
  <c r="AC193" i="1"/>
  <c r="AD193" i="1"/>
  <c r="V194" i="1"/>
  <c r="W194" i="1"/>
  <c r="X194" i="1"/>
  <c r="Y194" i="1"/>
  <c r="Z194" i="1"/>
  <c r="AA194" i="1"/>
  <c r="AB194" i="1"/>
  <c r="AC194" i="1"/>
  <c r="AD194" i="1"/>
  <c r="V195" i="1"/>
  <c r="W195" i="1"/>
  <c r="X195" i="1"/>
  <c r="Y195" i="1"/>
  <c r="Z195" i="1"/>
  <c r="AA195" i="1"/>
  <c r="AB195" i="1"/>
  <c r="AC195" i="1"/>
  <c r="AD195" i="1"/>
  <c r="V196" i="1"/>
  <c r="W196" i="1"/>
  <c r="X196" i="1"/>
  <c r="Y196" i="1"/>
  <c r="Z196" i="1"/>
  <c r="AA196" i="1"/>
  <c r="AB196" i="1"/>
  <c r="AC196" i="1"/>
  <c r="AD196" i="1"/>
  <c r="V197" i="1"/>
  <c r="W197" i="1"/>
  <c r="X197" i="1"/>
  <c r="Y197" i="1"/>
  <c r="Z197" i="1"/>
  <c r="AA197" i="1"/>
  <c r="AB197" i="1"/>
  <c r="AC197" i="1"/>
  <c r="AD197" i="1"/>
  <c r="V198" i="1"/>
  <c r="W198" i="1"/>
  <c r="X198" i="1"/>
  <c r="Y198" i="1"/>
  <c r="Z198" i="1"/>
  <c r="AA198" i="1"/>
  <c r="AB198" i="1"/>
  <c r="AC198" i="1"/>
  <c r="AD198" i="1"/>
  <c r="V199" i="1"/>
  <c r="W199" i="1"/>
  <c r="X199" i="1"/>
  <c r="Y199" i="1"/>
  <c r="Z199" i="1"/>
  <c r="AA199" i="1"/>
  <c r="AB199" i="1"/>
  <c r="AC199" i="1"/>
  <c r="AD199" i="1"/>
  <c r="V200" i="1"/>
  <c r="W200" i="1"/>
  <c r="X200" i="1"/>
  <c r="Y200" i="1"/>
  <c r="Z200" i="1"/>
  <c r="AA200" i="1"/>
  <c r="AB200" i="1"/>
  <c r="AC200" i="1"/>
  <c r="AD200" i="1"/>
  <c r="V201" i="1"/>
  <c r="W201" i="1"/>
  <c r="X201" i="1"/>
  <c r="Y201" i="1"/>
  <c r="Z201" i="1"/>
  <c r="AA201" i="1"/>
  <c r="AB201" i="1"/>
  <c r="AC201" i="1"/>
  <c r="AD201" i="1"/>
  <c r="V202" i="1"/>
  <c r="W202" i="1"/>
  <c r="X202" i="1"/>
  <c r="Y202" i="1"/>
  <c r="Z202" i="1"/>
  <c r="AA202" i="1"/>
  <c r="AB202" i="1"/>
  <c r="AC202" i="1"/>
  <c r="AD202" i="1"/>
  <c r="V203" i="1"/>
  <c r="W203" i="1"/>
  <c r="X203" i="1"/>
  <c r="Y203" i="1"/>
  <c r="Z203" i="1"/>
  <c r="AA203" i="1"/>
  <c r="AB203" i="1"/>
  <c r="AC203" i="1"/>
  <c r="AD203" i="1"/>
  <c r="V204" i="1"/>
  <c r="W204" i="1"/>
  <c r="X204" i="1"/>
  <c r="Y204" i="1"/>
  <c r="Z204" i="1"/>
  <c r="AA204" i="1"/>
  <c r="AB204" i="1"/>
  <c r="AC204" i="1"/>
  <c r="AD204" i="1"/>
  <c r="V205" i="1"/>
  <c r="W205" i="1"/>
  <c r="X205" i="1"/>
  <c r="Y205" i="1"/>
  <c r="Z205" i="1"/>
  <c r="AA205" i="1"/>
  <c r="AB205" i="1"/>
  <c r="AC205" i="1"/>
  <c r="AD205" i="1"/>
  <c r="V206" i="1"/>
  <c r="W206" i="1"/>
  <c r="X206" i="1"/>
  <c r="Y206" i="1"/>
  <c r="Z206" i="1"/>
  <c r="AA206" i="1"/>
  <c r="AB206" i="1"/>
  <c r="AC206" i="1"/>
  <c r="AD206" i="1"/>
  <c r="V207" i="1"/>
  <c r="W207" i="1"/>
  <c r="X207" i="1"/>
  <c r="Y207" i="1"/>
  <c r="Z207" i="1"/>
  <c r="AA207" i="1"/>
  <c r="AB207" i="1"/>
  <c r="AC207" i="1"/>
  <c r="AD207" i="1"/>
  <c r="V208" i="1"/>
  <c r="W208" i="1"/>
  <c r="X208" i="1"/>
  <c r="Y208" i="1"/>
  <c r="Z208" i="1"/>
  <c r="AA208" i="1"/>
  <c r="AB208" i="1"/>
  <c r="AC208" i="1"/>
  <c r="AD208" i="1"/>
  <c r="V209" i="1"/>
  <c r="W209" i="1"/>
  <c r="X209" i="1"/>
  <c r="Y209" i="1"/>
  <c r="Z209" i="1"/>
  <c r="AA209" i="1"/>
  <c r="AB209" i="1"/>
  <c r="AC209" i="1"/>
  <c r="AD209" i="1"/>
  <c r="V210" i="1"/>
  <c r="W210" i="1"/>
  <c r="X210" i="1"/>
  <c r="Y210" i="1"/>
  <c r="Z210" i="1"/>
  <c r="AA210" i="1"/>
  <c r="AB210" i="1"/>
  <c r="AC210" i="1"/>
  <c r="AD210" i="1"/>
  <c r="V211" i="1"/>
  <c r="W211" i="1"/>
  <c r="X211" i="1"/>
  <c r="Y211" i="1"/>
  <c r="Z211" i="1"/>
  <c r="AA211" i="1"/>
  <c r="AB211" i="1"/>
  <c r="AC211" i="1"/>
  <c r="AD211" i="1"/>
  <c r="V212" i="1"/>
  <c r="W212" i="1"/>
  <c r="X212" i="1"/>
  <c r="Y212" i="1"/>
  <c r="Z212" i="1"/>
  <c r="AA212" i="1"/>
  <c r="AB212" i="1"/>
  <c r="AC212" i="1"/>
  <c r="AD212" i="1"/>
  <c r="V213" i="1"/>
  <c r="W213" i="1"/>
  <c r="X213" i="1"/>
  <c r="Y213" i="1"/>
  <c r="Z213" i="1"/>
  <c r="AA213" i="1"/>
  <c r="AB213" i="1"/>
  <c r="AC213" i="1"/>
  <c r="AD213" i="1"/>
  <c r="V214" i="1"/>
  <c r="W214" i="1"/>
  <c r="X214" i="1"/>
  <c r="Y214" i="1"/>
  <c r="Z214" i="1"/>
  <c r="AA214" i="1"/>
  <c r="AB214" i="1"/>
  <c r="AC214" i="1"/>
  <c r="AD214" i="1"/>
  <c r="V215" i="1"/>
  <c r="W215" i="1"/>
  <c r="X215" i="1"/>
  <c r="Y215" i="1"/>
  <c r="Z215" i="1"/>
  <c r="AA215" i="1"/>
  <c r="AB215" i="1"/>
  <c r="AC215" i="1"/>
  <c r="AD215" i="1"/>
  <c r="V216" i="1"/>
  <c r="W216" i="1"/>
  <c r="X216" i="1"/>
  <c r="Y216" i="1"/>
  <c r="Z216" i="1"/>
  <c r="AA216" i="1"/>
  <c r="AB216" i="1"/>
  <c r="AC216" i="1"/>
  <c r="AD216" i="1"/>
  <c r="V217" i="1"/>
  <c r="W217" i="1"/>
  <c r="X217" i="1"/>
  <c r="Y217" i="1"/>
  <c r="Z217" i="1"/>
  <c r="AA217" i="1"/>
  <c r="AB217" i="1"/>
  <c r="AC217" i="1"/>
  <c r="AD217" i="1"/>
  <c r="V218" i="1"/>
  <c r="W218" i="1"/>
  <c r="X218" i="1"/>
  <c r="Y218" i="1"/>
  <c r="Z218" i="1"/>
  <c r="AA218" i="1"/>
  <c r="AB218" i="1"/>
  <c r="AC218" i="1"/>
  <c r="AD218" i="1"/>
  <c r="V219" i="1"/>
  <c r="W219" i="1"/>
  <c r="X219" i="1"/>
  <c r="Y219" i="1"/>
  <c r="Z219" i="1"/>
  <c r="AA219" i="1"/>
  <c r="AB219" i="1"/>
  <c r="AC219" i="1"/>
  <c r="AD219" i="1"/>
  <c r="V220" i="1"/>
  <c r="W220" i="1"/>
  <c r="X220" i="1"/>
  <c r="Y220" i="1"/>
  <c r="Z220" i="1"/>
  <c r="AA220" i="1"/>
  <c r="AB220" i="1"/>
  <c r="AC220" i="1"/>
  <c r="AD220" i="1"/>
  <c r="V221" i="1"/>
  <c r="W221" i="1"/>
  <c r="X221" i="1"/>
  <c r="Y221" i="1"/>
  <c r="Z221" i="1"/>
  <c r="AA221" i="1"/>
  <c r="AB221" i="1"/>
  <c r="AC221" i="1"/>
  <c r="AD221" i="1"/>
  <c r="V222" i="1"/>
  <c r="W222" i="1"/>
  <c r="X222" i="1"/>
  <c r="Y222" i="1"/>
  <c r="Z222" i="1"/>
  <c r="AA222" i="1"/>
  <c r="AB222" i="1"/>
  <c r="AC222" i="1"/>
  <c r="AD222" i="1"/>
  <c r="V223" i="1"/>
  <c r="W223" i="1"/>
  <c r="X223" i="1"/>
  <c r="Y223" i="1"/>
  <c r="Z223" i="1"/>
  <c r="AA223" i="1"/>
  <c r="AB223" i="1"/>
  <c r="AC223" i="1"/>
  <c r="AD223" i="1"/>
  <c r="V224" i="1"/>
  <c r="W224" i="1"/>
  <c r="X224" i="1"/>
  <c r="Y224" i="1"/>
  <c r="Z224" i="1"/>
  <c r="AA224" i="1"/>
  <c r="AB224" i="1"/>
  <c r="AC224" i="1"/>
  <c r="AD224" i="1"/>
  <c r="V225" i="1"/>
  <c r="W225" i="1"/>
  <c r="X225" i="1"/>
  <c r="Y225" i="1"/>
  <c r="Z225" i="1"/>
  <c r="AA225" i="1"/>
  <c r="AB225" i="1"/>
  <c r="AC225" i="1"/>
  <c r="AD225" i="1"/>
  <c r="V226" i="1"/>
  <c r="W226" i="1"/>
  <c r="X226" i="1"/>
  <c r="Y226" i="1"/>
  <c r="Z226" i="1"/>
  <c r="AA226" i="1"/>
  <c r="AB226" i="1"/>
  <c r="AC226" i="1"/>
  <c r="AD226" i="1"/>
  <c r="V227" i="1"/>
  <c r="W227" i="1"/>
  <c r="X227" i="1"/>
  <c r="Y227" i="1"/>
  <c r="Z227" i="1"/>
  <c r="AA227" i="1"/>
  <c r="AB227" i="1"/>
  <c r="AC227" i="1"/>
  <c r="AD227" i="1"/>
  <c r="V228" i="1"/>
  <c r="W228" i="1"/>
  <c r="X228" i="1"/>
  <c r="Y228" i="1"/>
  <c r="Z228" i="1"/>
  <c r="AA228" i="1"/>
  <c r="AB228" i="1"/>
  <c r="AC228" i="1"/>
  <c r="AD228" i="1"/>
  <c r="V229" i="1"/>
  <c r="W229" i="1"/>
  <c r="X229" i="1"/>
  <c r="Y229" i="1"/>
  <c r="Z229" i="1"/>
  <c r="AA229" i="1"/>
  <c r="AB229" i="1"/>
  <c r="AC229" i="1"/>
  <c r="AD229" i="1"/>
  <c r="V230" i="1"/>
  <c r="W230" i="1"/>
  <c r="X230" i="1"/>
  <c r="Y230" i="1"/>
  <c r="Z230" i="1"/>
  <c r="AA230" i="1"/>
  <c r="AB230" i="1"/>
  <c r="AC230" i="1"/>
  <c r="AD230" i="1"/>
  <c r="V231" i="1"/>
  <c r="W231" i="1"/>
  <c r="X231" i="1"/>
  <c r="Y231" i="1"/>
  <c r="Z231" i="1"/>
  <c r="AA231" i="1"/>
  <c r="AB231" i="1"/>
  <c r="AC231" i="1"/>
  <c r="AD231" i="1"/>
  <c r="V232" i="1"/>
  <c r="W232" i="1"/>
  <c r="X232" i="1"/>
  <c r="Y232" i="1"/>
  <c r="Z232" i="1"/>
  <c r="AA232" i="1"/>
  <c r="AB232" i="1"/>
  <c r="AC232" i="1"/>
  <c r="AD232" i="1"/>
  <c r="V233" i="1"/>
  <c r="W233" i="1"/>
  <c r="X233" i="1"/>
  <c r="Y233" i="1"/>
  <c r="Z233" i="1"/>
  <c r="AA233" i="1"/>
  <c r="AB233" i="1"/>
  <c r="AC233" i="1"/>
  <c r="AD233" i="1"/>
  <c r="V234" i="1"/>
  <c r="W234" i="1"/>
  <c r="X234" i="1"/>
  <c r="Y234" i="1"/>
  <c r="Z234" i="1"/>
  <c r="AA234" i="1"/>
  <c r="AB234" i="1"/>
  <c r="AC234" i="1"/>
  <c r="AD234" i="1"/>
  <c r="V235" i="1"/>
  <c r="W235" i="1"/>
  <c r="X235" i="1"/>
  <c r="Y235" i="1"/>
  <c r="Z235" i="1"/>
  <c r="AA235" i="1"/>
  <c r="AB235" i="1"/>
  <c r="AC235" i="1"/>
  <c r="AD235" i="1"/>
  <c r="V236" i="1"/>
  <c r="W236" i="1"/>
  <c r="X236" i="1"/>
  <c r="Y236" i="1"/>
  <c r="Z236" i="1"/>
  <c r="AA236" i="1"/>
  <c r="AB236" i="1"/>
  <c r="AC236" i="1"/>
  <c r="AD236" i="1"/>
  <c r="V237" i="1"/>
  <c r="W237" i="1"/>
  <c r="X237" i="1"/>
  <c r="Y237" i="1"/>
  <c r="Z237" i="1"/>
  <c r="AA237" i="1"/>
  <c r="AB237" i="1"/>
  <c r="AC237" i="1"/>
  <c r="AD237" i="1"/>
  <c r="V238" i="1"/>
  <c r="W238" i="1"/>
  <c r="X238" i="1"/>
  <c r="Y238" i="1"/>
  <c r="Z238" i="1"/>
  <c r="AA238" i="1"/>
  <c r="AB238" i="1"/>
  <c r="AC238" i="1"/>
  <c r="AD238" i="1"/>
  <c r="V239" i="1"/>
  <c r="W239" i="1"/>
  <c r="X239" i="1"/>
  <c r="Y239" i="1"/>
  <c r="Z239" i="1"/>
  <c r="AA239" i="1"/>
  <c r="AB239" i="1"/>
  <c r="AC239" i="1"/>
  <c r="AD239" i="1"/>
  <c r="V240" i="1"/>
  <c r="W240" i="1"/>
  <c r="X240" i="1"/>
  <c r="Y240" i="1"/>
  <c r="Z240" i="1"/>
  <c r="AA240" i="1"/>
  <c r="AB240" i="1"/>
  <c r="AC240" i="1"/>
  <c r="AD240" i="1"/>
  <c r="V241" i="1"/>
  <c r="W241" i="1"/>
  <c r="X241" i="1"/>
  <c r="Y241" i="1"/>
  <c r="Z241" i="1"/>
  <c r="AA241" i="1"/>
  <c r="AB241" i="1"/>
  <c r="AC241" i="1"/>
  <c r="AD241" i="1"/>
  <c r="V242" i="1"/>
  <c r="W242" i="1"/>
  <c r="X242" i="1"/>
  <c r="Y242" i="1"/>
  <c r="Z242" i="1"/>
  <c r="AA242" i="1"/>
  <c r="AB242" i="1"/>
  <c r="AC242" i="1"/>
  <c r="AD242" i="1"/>
  <c r="V243" i="1"/>
  <c r="W243" i="1"/>
  <c r="X243" i="1"/>
  <c r="Y243" i="1"/>
  <c r="Z243" i="1"/>
  <c r="AA243" i="1"/>
  <c r="AB243" i="1"/>
  <c r="AC243" i="1"/>
  <c r="AD243" i="1"/>
  <c r="V244" i="1"/>
  <c r="W244" i="1"/>
  <c r="X244" i="1"/>
  <c r="Y244" i="1"/>
  <c r="Z244" i="1"/>
  <c r="AA244" i="1"/>
  <c r="AB244" i="1"/>
  <c r="AC244" i="1"/>
  <c r="AD244" i="1"/>
  <c r="V245" i="1"/>
  <c r="W245" i="1"/>
  <c r="X245" i="1"/>
  <c r="Y245" i="1"/>
  <c r="Z245" i="1"/>
  <c r="AA245" i="1"/>
  <c r="AB245" i="1"/>
  <c r="AC245" i="1"/>
  <c r="AD245" i="1"/>
  <c r="V246" i="1"/>
  <c r="W246" i="1"/>
  <c r="X246" i="1"/>
  <c r="Y246" i="1"/>
  <c r="Z246" i="1"/>
  <c r="AA246" i="1"/>
  <c r="AB246" i="1"/>
  <c r="AC246" i="1"/>
  <c r="AD246" i="1"/>
  <c r="V247" i="1"/>
  <c r="W247" i="1"/>
  <c r="X247" i="1"/>
  <c r="Y247" i="1"/>
  <c r="Z247" i="1"/>
  <c r="AA247" i="1"/>
  <c r="AB247" i="1"/>
  <c r="AC247" i="1"/>
  <c r="AD247" i="1"/>
  <c r="V248" i="1"/>
  <c r="W248" i="1"/>
  <c r="X248" i="1"/>
  <c r="Y248" i="1"/>
  <c r="Z248" i="1"/>
  <c r="AA248" i="1"/>
  <c r="AB248" i="1"/>
  <c r="AC248" i="1"/>
  <c r="AD248" i="1"/>
  <c r="V249" i="1"/>
  <c r="W249" i="1"/>
  <c r="X249" i="1"/>
  <c r="Y249" i="1"/>
  <c r="Z249" i="1"/>
  <c r="AA249" i="1"/>
  <c r="AB249" i="1"/>
  <c r="AC249" i="1"/>
  <c r="AD249" i="1"/>
  <c r="V250" i="1"/>
  <c r="W250" i="1"/>
  <c r="X250" i="1"/>
  <c r="Y250" i="1"/>
  <c r="Z250" i="1"/>
  <c r="AA250" i="1"/>
  <c r="AB250" i="1"/>
  <c r="AC250" i="1"/>
  <c r="AD250" i="1"/>
  <c r="V251" i="1"/>
  <c r="W251" i="1"/>
  <c r="X251" i="1"/>
  <c r="Y251" i="1"/>
  <c r="Z251" i="1"/>
  <c r="AA251" i="1"/>
  <c r="AB251" i="1"/>
  <c r="AC251" i="1"/>
  <c r="AD251" i="1"/>
  <c r="V252" i="1"/>
  <c r="W252" i="1"/>
  <c r="X252" i="1"/>
  <c r="Y252" i="1"/>
  <c r="Z252" i="1"/>
  <c r="AA252" i="1"/>
  <c r="AB252" i="1"/>
  <c r="AC252" i="1"/>
  <c r="AD252" i="1"/>
  <c r="V253" i="1"/>
  <c r="W253" i="1"/>
  <c r="X253" i="1"/>
  <c r="Y253" i="1"/>
  <c r="Z253" i="1"/>
  <c r="AA253" i="1"/>
  <c r="AB253" i="1"/>
  <c r="AC253" i="1"/>
  <c r="AD253" i="1"/>
  <c r="V254" i="1"/>
  <c r="W254" i="1"/>
  <c r="X254" i="1"/>
  <c r="Y254" i="1"/>
  <c r="Z254" i="1"/>
  <c r="AA254" i="1"/>
  <c r="AB254" i="1"/>
  <c r="AC254" i="1"/>
  <c r="AD254" i="1"/>
  <c r="V255" i="1"/>
  <c r="W255" i="1"/>
  <c r="X255" i="1"/>
  <c r="Y255" i="1"/>
  <c r="Z255" i="1"/>
  <c r="AA255" i="1"/>
  <c r="AB255" i="1"/>
  <c r="AC255" i="1"/>
  <c r="AD255" i="1"/>
  <c r="V256" i="1"/>
  <c r="W256" i="1"/>
  <c r="X256" i="1"/>
  <c r="Y256" i="1"/>
  <c r="Z256" i="1"/>
  <c r="AA256" i="1"/>
  <c r="AB256" i="1"/>
  <c r="AC256" i="1"/>
  <c r="AD256" i="1"/>
  <c r="V257" i="1"/>
  <c r="W257" i="1"/>
  <c r="X257" i="1"/>
  <c r="Y257" i="1"/>
  <c r="Z257" i="1"/>
  <c r="AA257" i="1"/>
  <c r="AB257" i="1"/>
  <c r="AC257" i="1"/>
  <c r="AD257" i="1"/>
  <c r="V258" i="1"/>
  <c r="W258" i="1"/>
  <c r="X258" i="1"/>
  <c r="Y258" i="1"/>
  <c r="Z258" i="1"/>
  <c r="AA258" i="1"/>
  <c r="AB258" i="1"/>
  <c r="AC258" i="1"/>
  <c r="AD258" i="1"/>
  <c r="V259" i="1"/>
  <c r="W259" i="1"/>
  <c r="X259" i="1"/>
  <c r="Y259" i="1"/>
  <c r="Z259" i="1"/>
  <c r="AA259" i="1"/>
  <c r="AB259" i="1"/>
  <c r="AC259" i="1"/>
  <c r="AD259" i="1"/>
  <c r="V260" i="1"/>
  <c r="W260" i="1"/>
  <c r="X260" i="1"/>
  <c r="Y260" i="1"/>
  <c r="Z260" i="1"/>
  <c r="AA260" i="1"/>
  <c r="AB260" i="1"/>
  <c r="AC260" i="1"/>
  <c r="AD260" i="1"/>
  <c r="V261" i="1"/>
  <c r="W261" i="1"/>
  <c r="X261" i="1"/>
  <c r="Y261" i="1"/>
  <c r="Z261" i="1"/>
  <c r="AA261" i="1"/>
  <c r="AB261" i="1"/>
  <c r="AC261" i="1"/>
  <c r="AD261" i="1"/>
  <c r="V262" i="1"/>
  <c r="W262" i="1"/>
  <c r="X262" i="1"/>
  <c r="Y262" i="1"/>
  <c r="Z262" i="1"/>
  <c r="AA262" i="1"/>
  <c r="AB262" i="1"/>
  <c r="AC262" i="1"/>
  <c r="AD262" i="1"/>
  <c r="V263" i="1"/>
  <c r="W263" i="1"/>
  <c r="X263" i="1"/>
  <c r="Y263" i="1"/>
  <c r="Z263" i="1"/>
  <c r="AA263" i="1"/>
  <c r="AB263" i="1"/>
  <c r="AC263" i="1"/>
  <c r="AD263" i="1"/>
  <c r="V264" i="1"/>
  <c r="W264" i="1"/>
  <c r="X264" i="1"/>
  <c r="Y264" i="1"/>
  <c r="Z264" i="1"/>
  <c r="AA264" i="1"/>
  <c r="AB264" i="1"/>
  <c r="AC264" i="1"/>
  <c r="AD264" i="1"/>
  <c r="V265" i="1"/>
  <c r="W265" i="1"/>
  <c r="X265" i="1"/>
  <c r="Y265" i="1"/>
  <c r="Z265" i="1"/>
  <c r="AA265" i="1"/>
  <c r="AB265" i="1"/>
  <c r="AC265" i="1"/>
  <c r="AD265" i="1"/>
  <c r="V266" i="1"/>
  <c r="W266" i="1"/>
  <c r="X266" i="1"/>
  <c r="Y266" i="1"/>
  <c r="Z266" i="1"/>
  <c r="AA266" i="1"/>
  <c r="AB266" i="1"/>
  <c r="AC266" i="1"/>
  <c r="AD266" i="1"/>
  <c r="V267" i="1"/>
  <c r="W267" i="1"/>
  <c r="X267" i="1"/>
  <c r="Y267" i="1"/>
  <c r="Z267" i="1"/>
  <c r="AA267" i="1"/>
  <c r="AB267" i="1"/>
  <c r="AC267" i="1"/>
  <c r="AD267" i="1"/>
  <c r="V268" i="1"/>
  <c r="W268" i="1"/>
  <c r="X268" i="1"/>
  <c r="Y268" i="1"/>
  <c r="Z268" i="1"/>
  <c r="AA268" i="1"/>
  <c r="AB268" i="1"/>
  <c r="AC268" i="1"/>
  <c r="AD268" i="1"/>
  <c r="V269" i="1"/>
  <c r="W269" i="1"/>
  <c r="X269" i="1"/>
  <c r="Y269" i="1"/>
  <c r="Z269" i="1"/>
  <c r="AA269" i="1"/>
  <c r="AB269" i="1"/>
  <c r="AC269" i="1"/>
  <c r="AD269" i="1"/>
  <c r="V270" i="1"/>
  <c r="W270" i="1"/>
  <c r="X270" i="1"/>
  <c r="Y270" i="1"/>
  <c r="Z270" i="1"/>
  <c r="AA270" i="1"/>
  <c r="AB270" i="1"/>
  <c r="AC270" i="1"/>
  <c r="AD270" i="1"/>
  <c r="V271" i="1"/>
  <c r="W271" i="1"/>
  <c r="X271" i="1"/>
  <c r="Y271" i="1"/>
  <c r="Z271" i="1"/>
  <c r="AA271" i="1"/>
  <c r="AB271" i="1"/>
  <c r="AC271" i="1"/>
  <c r="AD271" i="1"/>
  <c r="V272" i="1"/>
  <c r="W272" i="1"/>
  <c r="X272" i="1"/>
  <c r="Y272" i="1"/>
  <c r="Z272" i="1"/>
  <c r="AA272" i="1"/>
  <c r="AB272" i="1"/>
  <c r="AC272" i="1"/>
  <c r="AD272" i="1"/>
  <c r="V273" i="1"/>
  <c r="W273" i="1"/>
  <c r="X273" i="1"/>
  <c r="Y273" i="1"/>
  <c r="Z273" i="1"/>
  <c r="AA273" i="1"/>
  <c r="AB273" i="1"/>
  <c r="AC273" i="1"/>
  <c r="AD273" i="1"/>
  <c r="V274" i="1"/>
  <c r="W274" i="1"/>
  <c r="X274" i="1"/>
  <c r="Y274" i="1"/>
  <c r="Z274" i="1"/>
  <c r="AA274" i="1"/>
  <c r="AB274" i="1"/>
  <c r="AC274" i="1"/>
  <c r="AD274" i="1"/>
  <c r="V275" i="1"/>
  <c r="W275" i="1"/>
  <c r="X275" i="1"/>
  <c r="Y275" i="1"/>
  <c r="Z275" i="1"/>
  <c r="AA275" i="1"/>
  <c r="AB275" i="1"/>
  <c r="AC275" i="1"/>
  <c r="AD275" i="1"/>
  <c r="V276" i="1"/>
  <c r="W276" i="1"/>
  <c r="X276" i="1"/>
  <c r="Y276" i="1"/>
  <c r="Z276" i="1"/>
  <c r="AA276" i="1"/>
  <c r="AB276" i="1"/>
  <c r="AC276" i="1"/>
  <c r="AD276" i="1"/>
  <c r="V277" i="1"/>
  <c r="W277" i="1"/>
  <c r="X277" i="1"/>
  <c r="Y277" i="1"/>
  <c r="Z277" i="1"/>
  <c r="AA277" i="1"/>
  <c r="AB277" i="1"/>
  <c r="AC277" i="1"/>
  <c r="AD277" i="1"/>
  <c r="V278" i="1"/>
  <c r="W278" i="1"/>
  <c r="X278" i="1"/>
  <c r="Y278" i="1"/>
  <c r="Z278" i="1"/>
  <c r="AA278" i="1"/>
  <c r="AB278" i="1"/>
  <c r="AC278" i="1"/>
  <c r="AD278" i="1"/>
  <c r="V279" i="1"/>
  <c r="W279" i="1"/>
  <c r="X279" i="1"/>
  <c r="Y279" i="1"/>
  <c r="Z279" i="1"/>
  <c r="AA279" i="1"/>
  <c r="AB279" i="1"/>
  <c r="AC279" i="1"/>
  <c r="AD279" i="1"/>
  <c r="V280" i="1"/>
  <c r="W280" i="1"/>
  <c r="X280" i="1"/>
  <c r="Y280" i="1"/>
  <c r="Z280" i="1"/>
  <c r="AA280" i="1"/>
  <c r="AB280" i="1"/>
  <c r="AC280" i="1"/>
  <c r="AD280" i="1"/>
  <c r="V281" i="1"/>
  <c r="W281" i="1"/>
  <c r="X281" i="1"/>
  <c r="Y281" i="1"/>
  <c r="Z281" i="1"/>
  <c r="AA281" i="1"/>
  <c r="AB281" i="1"/>
  <c r="AC281" i="1"/>
  <c r="AD281" i="1"/>
  <c r="V282" i="1"/>
  <c r="W282" i="1"/>
  <c r="X282" i="1"/>
  <c r="Y282" i="1"/>
  <c r="Z282" i="1"/>
  <c r="AA282" i="1"/>
  <c r="AB282" i="1"/>
  <c r="AC282" i="1"/>
  <c r="AD282" i="1"/>
  <c r="V283" i="1"/>
  <c r="W283" i="1"/>
  <c r="X283" i="1"/>
  <c r="Y283" i="1"/>
  <c r="Z283" i="1"/>
  <c r="AA283" i="1"/>
  <c r="AB283" i="1"/>
  <c r="AC283" i="1"/>
  <c r="AD283" i="1"/>
  <c r="V284" i="1"/>
  <c r="W284" i="1"/>
  <c r="X284" i="1"/>
  <c r="Y284" i="1"/>
  <c r="Z284" i="1"/>
  <c r="AA284" i="1"/>
  <c r="AB284" i="1"/>
  <c r="AC284" i="1"/>
  <c r="AD284" i="1"/>
  <c r="V285" i="1"/>
  <c r="W285" i="1"/>
  <c r="X285" i="1"/>
  <c r="Y285" i="1"/>
  <c r="Z285" i="1"/>
  <c r="AA285" i="1"/>
  <c r="AB285" i="1"/>
  <c r="AC285" i="1"/>
  <c r="AD285" i="1"/>
  <c r="V286" i="1"/>
  <c r="W286" i="1"/>
  <c r="X286" i="1"/>
  <c r="Y286" i="1"/>
  <c r="Z286" i="1"/>
  <c r="AA286" i="1"/>
  <c r="AB286" i="1"/>
  <c r="AC286" i="1"/>
  <c r="AD286" i="1"/>
  <c r="V287" i="1"/>
  <c r="W287" i="1"/>
  <c r="X287" i="1"/>
  <c r="Y287" i="1"/>
  <c r="Z287" i="1"/>
  <c r="AA287" i="1"/>
  <c r="AB287" i="1"/>
  <c r="AC287" i="1"/>
  <c r="AD287" i="1"/>
  <c r="V288" i="1"/>
  <c r="W288" i="1"/>
  <c r="X288" i="1"/>
  <c r="Y288" i="1"/>
  <c r="Z288" i="1"/>
  <c r="AA288" i="1"/>
  <c r="AB288" i="1"/>
  <c r="AC288" i="1"/>
  <c r="AD288" i="1"/>
  <c r="V289" i="1"/>
  <c r="W289" i="1"/>
  <c r="X289" i="1"/>
  <c r="Y289" i="1"/>
  <c r="Z289" i="1"/>
  <c r="AA289" i="1"/>
  <c r="AB289" i="1"/>
  <c r="AC289" i="1"/>
  <c r="AD289" i="1"/>
  <c r="V290" i="1"/>
  <c r="W290" i="1"/>
  <c r="X290" i="1"/>
  <c r="Y290" i="1"/>
  <c r="Z290" i="1"/>
  <c r="AA290" i="1"/>
  <c r="AB290" i="1"/>
  <c r="AC290" i="1"/>
  <c r="AD290" i="1"/>
  <c r="V291" i="1"/>
  <c r="W291" i="1"/>
  <c r="X291" i="1"/>
  <c r="Y291" i="1"/>
  <c r="Z291" i="1"/>
  <c r="AA291" i="1"/>
  <c r="AB291" i="1"/>
  <c r="AC291" i="1"/>
  <c r="AD291" i="1"/>
  <c r="V292" i="1"/>
  <c r="W292" i="1"/>
  <c r="X292" i="1"/>
  <c r="Y292" i="1"/>
  <c r="Z292" i="1"/>
  <c r="AA292" i="1"/>
  <c r="AB292" i="1"/>
  <c r="AC292" i="1"/>
  <c r="AD292" i="1"/>
  <c r="V293" i="1"/>
  <c r="W293" i="1"/>
  <c r="X293" i="1"/>
  <c r="Y293" i="1"/>
  <c r="Z293" i="1"/>
  <c r="AA293" i="1"/>
  <c r="AB293" i="1"/>
  <c r="AC293" i="1"/>
  <c r="AD293" i="1"/>
  <c r="V294" i="1"/>
  <c r="W294" i="1"/>
  <c r="X294" i="1"/>
  <c r="Y294" i="1"/>
  <c r="Z294" i="1"/>
  <c r="AA294" i="1"/>
  <c r="AB294" i="1"/>
  <c r="AC294" i="1"/>
  <c r="AD294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5" i="1"/>
  <c r="B8" i="3" l="1"/>
  <c r="B4" i="3"/>
  <c r="B9" i="3" a="1"/>
  <c r="B9" i="3" s="1"/>
  <c r="K8" i="3"/>
  <c r="K4" i="3"/>
  <c r="K9" i="3" a="1"/>
  <c r="K9" i="3" s="1"/>
  <c r="J8" i="3"/>
  <c r="J4" i="3"/>
  <c r="J9" i="3" a="1"/>
  <c r="J9" i="3" s="1"/>
  <c r="I9" i="3" a="1"/>
  <c r="I9" i="3" s="1"/>
  <c r="I8" i="3"/>
  <c r="I4" i="3"/>
  <c r="H4" i="3"/>
  <c r="H8" i="3"/>
  <c r="H9" i="3" a="1"/>
  <c r="H9" i="3" s="1"/>
  <c r="G8" i="3"/>
  <c r="G4" i="3"/>
  <c r="G9" i="3" a="1"/>
  <c r="G9" i="3" s="1"/>
  <c r="F9" i="3" a="1"/>
  <c r="F9" i="3" s="1"/>
  <c r="F8" i="3"/>
  <c r="F4" i="3"/>
  <c r="E8" i="3"/>
  <c r="E4" i="3"/>
  <c r="E9" i="3" a="1"/>
  <c r="E9" i="3" s="1"/>
  <c r="D9" i="3" a="1"/>
  <c r="D9" i="3" s="1"/>
  <c r="D8" i="3"/>
  <c r="D4" i="3"/>
  <c r="C9" i="3" a="1"/>
  <c r="C9" i="3" s="1"/>
  <c r="C8" i="3"/>
  <c r="C4" i="3"/>
  <c r="BK127" i="1" l="1"/>
  <c r="BJ75" i="1"/>
  <c r="BI24" i="1"/>
  <c r="BG17" i="1"/>
  <c r="BP69" i="1"/>
  <c r="BD153" i="1"/>
  <c r="BC5" i="1"/>
  <c r="BO43" i="1"/>
  <c r="BO49" i="1"/>
  <c r="BO65" i="1"/>
  <c r="BO103" i="1"/>
  <c r="BO11" i="1"/>
  <c r="BO55" i="1"/>
  <c r="BO71" i="1"/>
  <c r="BO95" i="1"/>
  <c r="BO127" i="1"/>
  <c r="BD5" i="1"/>
  <c r="BO10" i="1"/>
  <c r="BO47" i="1"/>
  <c r="BO63" i="1"/>
  <c r="BO79" i="1"/>
  <c r="BO111" i="1"/>
  <c r="BO5" i="1"/>
  <c r="BO57" i="1"/>
  <c r="BO73" i="1"/>
  <c r="BO87" i="1"/>
  <c r="BO119" i="1"/>
  <c r="BC186" i="1"/>
  <c r="BN151" i="1"/>
  <c r="BC146" i="1"/>
  <c r="BC75" i="1"/>
  <c r="BC73" i="1"/>
  <c r="BC72" i="1"/>
  <c r="BN70" i="1"/>
  <c r="BC67" i="1"/>
  <c r="BC65" i="1"/>
  <c r="BC64" i="1"/>
  <c r="BN62" i="1"/>
  <c r="BC59" i="1"/>
  <c r="BC57" i="1"/>
  <c r="BC56" i="1"/>
  <c r="BN54" i="1"/>
  <c r="BC51" i="1"/>
  <c r="BC49" i="1"/>
  <c r="BC48" i="1"/>
  <c r="BC154" i="1"/>
  <c r="BC77" i="1"/>
  <c r="BN76" i="1"/>
  <c r="BN74" i="1"/>
  <c r="BC71" i="1"/>
  <c r="BC69" i="1"/>
  <c r="BN68" i="1"/>
  <c r="BN66" i="1"/>
  <c r="BC63" i="1"/>
  <c r="BC61" i="1"/>
  <c r="BC60" i="1"/>
  <c r="BN58" i="1"/>
  <c r="BC55" i="1"/>
  <c r="BC53" i="1"/>
  <c r="BN52" i="1"/>
  <c r="BN50" i="1"/>
  <c r="BN47" i="1"/>
  <c r="BC46" i="1"/>
  <c r="BN43" i="1"/>
  <c r="BN141" i="1"/>
  <c r="BC138" i="1"/>
  <c r="BC44" i="1"/>
  <c r="BC40" i="1"/>
  <c r="BC39" i="1"/>
  <c r="BN36" i="1"/>
  <c r="BC35" i="1"/>
  <c r="BN32" i="1"/>
  <c r="BC31" i="1"/>
  <c r="BC28" i="1"/>
  <c r="BC27" i="1"/>
  <c r="BN24" i="1"/>
  <c r="BC23" i="1"/>
  <c r="BN20" i="1"/>
  <c r="BC19" i="1"/>
  <c r="BN16" i="1"/>
  <c r="BC15" i="1"/>
  <c r="BN133" i="1"/>
  <c r="BC130" i="1"/>
  <c r="BC45" i="1"/>
  <c r="BC43" i="1"/>
  <c r="BN42" i="1"/>
  <c r="BC41" i="1"/>
  <c r="BN38" i="1"/>
  <c r="BC37" i="1"/>
  <c r="BN34" i="1"/>
  <c r="BC33" i="1"/>
  <c r="BN30" i="1"/>
  <c r="BC29" i="1"/>
  <c r="BN26" i="1"/>
  <c r="BC25" i="1"/>
  <c r="BN22" i="1"/>
  <c r="BC21" i="1"/>
  <c r="BN18" i="1"/>
  <c r="BC17" i="1"/>
  <c r="BN14" i="1"/>
  <c r="BC13" i="1"/>
  <c r="BN10" i="1"/>
  <c r="BC9" i="1"/>
  <c r="BN11" i="1"/>
  <c r="BC8" i="1"/>
  <c r="BC213" i="1"/>
  <c r="BC162" i="1"/>
  <c r="BN159" i="1"/>
  <c r="BN128" i="1"/>
  <c r="BC127" i="1"/>
  <c r="BN124" i="1"/>
  <c r="BC123" i="1"/>
  <c r="BN120" i="1"/>
  <c r="BC119" i="1"/>
  <c r="BN116" i="1"/>
  <c r="BC115" i="1"/>
  <c r="BC112" i="1"/>
  <c r="BC111" i="1"/>
  <c r="BN108" i="1"/>
  <c r="BC107" i="1"/>
  <c r="BN104" i="1"/>
  <c r="BC103" i="1"/>
  <c r="BN100" i="1"/>
  <c r="BC99" i="1"/>
  <c r="BC96" i="1"/>
  <c r="BC95" i="1"/>
  <c r="BN92" i="1"/>
  <c r="BC91" i="1"/>
  <c r="BN88" i="1"/>
  <c r="BC87" i="1"/>
  <c r="BN84" i="1"/>
  <c r="BC83" i="1"/>
  <c r="BN80" i="1"/>
  <c r="BC79" i="1"/>
  <c r="BN78" i="1"/>
  <c r="BN75" i="1"/>
  <c r="BC74" i="1"/>
  <c r="CJ74" i="1" s="1"/>
  <c r="BN71" i="1"/>
  <c r="BC70" i="1"/>
  <c r="BN67" i="1"/>
  <c r="BC66" i="1"/>
  <c r="CJ66" i="1" s="1"/>
  <c r="BN63" i="1"/>
  <c r="BC62" i="1"/>
  <c r="BN59" i="1"/>
  <c r="BC58" i="1"/>
  <c r="CJ58" i="1" s="1"/>
  <c r="BN55" i="1"/>
  <c r="BC54" i="1"/>
  <c r="BN51" i="1"/>
  <c r="BC50" i="1"/>
  <c r="CJ50" i="1" s="1"/>
  <c r="BC47" i="1"/>
  <c r="CJ47" i="1" s="1"/>
  <c r="BN46" i="1"/>
  <c r="BN45" i="1"/>
  <c r="BN44" i="1"/>
  <c r="BN6" i="1"/>
  <c r="BV6" i="1"/>
  <c r="BN8" i="1"/>
  <c r="BN9" i="1"/>
  <c r="BK10" i="1"/>
  <c r="BK11" i="1"/>
  <c r="BN12" i="1"/>
  <c r="BK43" i="1"/>
  <c r="BK47" i="1"/>
  <c r="BK49" i="1"/>
  <c r="BK55" i="1"/>
  <c r="BK57" i="1"/>
  <c r="BK63" i="1"/>
  <c r="BK65" i="1"/>
  <c r="BK71" i="1"/>
  <c r="BK73" i="1"/>
  <c r="BK79" i="1"/>
  <c r="BK87" i="1"/>
  <c r="BK95" i="1"/>
  <c r="BK103" i="1"/>
  <c r="BK111" i="1"/>
  <c r="BK119" i="1"/>
  <c r="BK162" i="1"/>
  <c r="BV141" i="1"/>
  <c r="BK130" i="1"/>
  <c r="BV120" i="1"/>
  <c r="BV112" i="1"/>
  <c r="BV104" i="1"/>
  <c r="BV96" i="1"/>
  <c r="BV88" i="1"/>
  <c r="BV80" i="1"/>
  <c r="BK76" i="1"/>
  <c r="BV75" i="1"/>
  <c r="BV70" i="1"/>
  <c r="BK68" i="1"/>
  <c r="BV67" i="1"/>
  <c r="BV62" i="1"/>
  <c r="BK60" i="1"/>
  <c r="BV59" i="1"/>
  <c r="BV54" i="1"/>
  <c r="BK52" i="1"/>
  <c r="BV51" i="1"/>
  <c r="BV45" i="1"/>
  <c r="BV159" i="1"/>
  <c r="BK138" i="1"/>
  <c r="BK133" i="1"/>
  <c r="BK124" i="1"/>
  <c r="BV116" i="1"/>
  <c r="BK108" i="1"/>
  <c r="BV100" i="1"/>
  <c r="BV92" i="1"/>
  <c r="BV84" i="1"/>
  <c r="BV74" i="1"/>
  <c r="BK72" i="1"/>
  <c r="BV71" i="1"/>
  <c r="BV66" i="1"/>
  <c r="BV64" i="1"/>
  <c r="BV63" i="1"/>
  <c r="BV58" i="1"/>
  <c r="BK56" i="1"/>
  <c r="BV55" i="1"/>
  <c r="BV50" i="1"/>
  <c r="BV48" i="1"/>
  <c r="BV47" i="1"/>
  <c r="BK46" i="1"/>
  <c r="BV43" i="1"/>
  <c r="BK42" i="1"/>
  <c r="BK146" i="1"/>
  <c r="BK44" i="1"/>
  <c r="BV42" i="1"/>
  <c r="BK40" i="1"/>
  <c r="BK39" i="1"/>
  <c r="BK36" i="1"/>
  <c r="BK35" i="1"/>
  <c r="BK32" i="1"/>
  <c r="BK31" i="1"/>
  <c r="BV28" i="1"/>
  <c r="BK27" i="1"/>
  <c r="BV24" i="1"/>
  <c r="BK23" i="1"/>
  <c r="BV20" i="1"/>
  <c r="BK19" i="1"/>
  <c r="BV16" i="1"/>
  <c r="BK15" i="1"/>
  <c r="BK41" i="1"/>
  <c r="BV38" i="1"/>
  <c r="BK37" i="1"/>
  <c r="BV34" i="1"/>
  <c r="BK33" i="1"/>
  <c r="BV30" i="1"/>
  <c r="BK29" i="1"/>
  <c r="BV26" i="1"/>
  <c r="BK25" i="1"/>
  <c r="BV22" i="1"/>
  <c r="BK21" i="1"/>
  <c r="BV18" i="1"/>
  <c r="BK17" i="1"/>
  <c r="BV14" i="1"/>
  <c r="BK13" i="1"/>
  <c r="BV10" i="1"/>
  <c r="BK9" i="1"/>
  <c r="BK12" i="1"/>
  <c r="BV9" i="1"/>
  <c r="BV8" i="1"/>
  <c r="BV5" i="1"/>
  <c r="BV143" i="1"/>
  <c r="BV41" i="1"/>
  <c r="BV40" i="1"/>
  <c r="BV39" i="1"/>
  <c r="BK38" i="1"/>
  <c r="BV37" i="1"/>
  <c r="BV36" i="1"/>
  <c r="BV35" i="1"/>
  <c r="BK34" i="1"/>
  <c r="BV33" i="1"/>
  <c r="BV32" i="1"/>
  <c r="BV31" i="1"/>
  <c r="BK30" i="1"/>
  <c r="CR30" i="1" s="1"/>
  <c r="BV29" i="1"/>
  <c r="BK5" i="1"/>
  <c r="BO7" i="1"/>
  <c r="BK7" i="1"/>
  <c r="BV11" i="1"/>
  <c r="BV12" i="1"/>
  <c r="BD13" i="1"/>
  <c r="BV13" i="1"/>
  <c r="BO14" i="1"/>
  <c r="BK14" i="1"/>
  <c r="BD15" i="1"/>
  <c r="BV15" i="1"/>
  <c r="CR15" i="1" s="1"/>
  <c r="BO16" i="1"/>
  <c r="BK16" i="1"/>
  <c r="BD17" i="1"/>
  <c r="BV17" i="1"/>
  <c r="BO18" i="1"/>
  <c r="BK18" i="1"/>
  <c r="BD19" i="1"/>
  <c r="BV19" i="1"/>
  <c r="BO20" i="1"/>
  <c r="BK20" i="1"/>
  <c r="BD21" i="1"/>
  <c r="BV21" i="1"/>
  <c r="BO22" i="1"/>
  <c r="BK22" i="1"/>
  <c r="BD23" i="1"/>
  <c r="BV23" i="1"/>
  <c r="BO24" i="1"/>
  <c r="BK24" i="1"/>
  <c r="BD25" i="1"/>
  <c r="BV25" i="1"/>
  <c r="BO26" i="1"/>
  <c r="BK26" i="1"/>
  <c r="BD27" i="1"/>
  <c r="BV27" i="1"/>
  <c r="BO28" i="1"/>
  <c r="BK28" i="1"/>
  <c r="BC30" i="1"/>
  <c r="BC32" i="1"/>
  <c r="BC34" i="1"/>
  <c r="BC36" i="1"/>
  <c r="BC38" i="1"/>
  <c r="BN40" i="1"/>
  <c r="BC42" i="1"/>
  <c r="BD46" i="1"/>
  <c r="BV46" i="1"/>
  <c r="BO54" i="1"/>
  <c r="BK54" i="1"/>
  <c r="BO62" i="1"/>
  <c r="BK62" i="1"/>
  <c r="CR62" i="1" s="1"/>
  <c r="BO70" i="1"/>
  <c r="BK70" i="1"/>
  <c r="BD78" i="1"/>
  <c r="BV78" i="1"/>
  <c r="BV151" i="1"/>
  <c r="BN5" i="1"/>
  <c r="CJ5" i="1" s="1"/>
  <c r="BO158" i="1"/>
  <c r="BD137" i="1"/>
  <c r="BO132" i="1"/>
  <c r="BD122" i="1"/>
  <c r="BD114" i="1"/>
  <c r="BD106" i="1"/>
  <c r="BD98" i="1"/>
  <c r="BD90" i="1"/>
  <c r="BD82" i="1"/>
  <c r="BD77" i="1"/>
  <c r="BD76" i="1"/>
  <c r="BD74" i="1"/>
  <c r="BD69" i="1"/>
  <c r="BD68" i="1"/>
  <c r="BD66" i="1"/>
  <c r="BD61" i="1"/>
  <c r="BD60" i="1"/>
  <c r="BD58" i="1"/>
  <c r="BD53" i="1"/>
  <c r="BD52" i="1"/>
  <c r="BD50" i="1"/>
  <c r="BD47" i="1"/>
  <c r="BD161" i="1"/>
  <c r="BO140" i="1"/>
  <c r="BD129" i="1"/>
  <c r="BD126" i="1"/>
  <c r="BD118" i="1"/>
  <c r="BD110" i="1"/>
  <c r="BD102" i="1"/>
  <c r="BD94" i="1"/>
  <c r="BD86" i="1"/>
  <c r="BD73" i="1"/>
  <c r="BD72" i="1"/>
  <c r="BD70" i="1"/>
  <c r="BD65" i="1"/>
  <c r="BD64" i="1"/>
  <c r="BD62" i="1"/>
  <c r="BD57" i="1"/>
  <c r="BD56" i="1"/>
  <c r="BD54" i="1"/>
  <c r="BD49" i="1"/>
  <c r="BD48" i="1"/>
  <c r="BO46" i="1"/>
  <c r="BD45" i="1"/>
  <c r="BO42" i="1"/>
  <c r="BD42" i="1"/>
  <c r="BO39" i="1"/>
  <c r="BD38" i="1"/>
  <c r="BO35" i="1"/>
  <c r="BD34" i="1"/>
  <c r="BO31" i="1"/>
  <c r="BD30" i="1"/>
  <c r="BO27" i="1"/>
  <c r="BD26" i="1"/>
  <c r="BO23" i="1"/>
  <c r="BD22" i="1"/>
  <c r="CK22" i="1" s="1"/>
  <c r="BO19" i="1"/>
  <c r="BD18" i="1"/>
  <c r="BO15" i="1"/>
  <c r="BD14" i="1"/>
  <c r="BO150" i="1"/>
  <c r="BD44" i="1"/>
  <c r="BO41" i="1"/>
  <c r="BD40" i="1"/>
  <c r="BO37" i="1"/>
  <c r="BD36" i="1"/>
  <c r="BO33" i="1"/>
  <c r="BD32" i="1"/>
  <c r="BO29" i="1"/>
  <c r="BD28" i="1"/>
  <c r="BO25" i="1"/>
  <c r="BD24" i="1"/>
  <c r="BO21" i="1"/>
  <c r="BD20" i="1"/>
  <c r="BO17" i="1"/>
  <c r="BD16" i="1"/>
  <c r="BO13" i="1"/>
  <c r="BD12" i="1"/>
  <c r="BD11" i="1"/>
  <c r="BO9" i="1"/>
  <c r="BD8" i="1"/>
  <c r="BO12" i="1"/>
  <c r="BD10" i="1"/>
  <c r="BD9" i="1"/>
  <c r="BD7" i="1"/>
  <c r="BD145" i="1"/>
  <c r="BD43" i="1"/>
  <c r="BD41" i="1"/>
  <c r="BO40" i="1"/>
  <c r="BD39" i="1"/>
  <c r="BO38" i="1"/>
  <c r="BD37" i="1"/>
  <c r="BO36" i="1"/>
  <c r="BD35" i="1"/>
  <c r="BO34" i="1"/>
  <c r="BD33" i="1"/>
  <c r="BO32" i="1"/>
  <c r="BD31" i="1"/>
  <c r="BO30" i="1"/>
  <c r="BD29" i="1"/>
  <c r="BD6" i="1"/>
  <c r="BC7" i="1"/>
  <c r="BV7" i="1"/>
  <c r="BO8" i="1"/>
  <c r="BK8" i="1"/>
  <c r="BC10" i="1"/>
  <c r="BC11" i="1"/>
  <c r="BO45" i="1"/>
  <c r="BK45" i="1"/>
  <c r="BO51" i="1"/>
  <c r="BK51" i="1"/>
  <c r="BO53" i="1"/>
  <c r="BK53" i="1"/>
  <c r="BO59" i="1"/>
  <c r="BK59" i="1"/>
  <c r="BO61" i="1"/>
  <c r="BK61" i="1"/>
  <c r="BO67" i="1"/>
  <c r="BK67" i="1"/>
  <c r="CR67" i="1" s="1"/>
  <c r="BO69" i="1"/>
  <c r="BK69" i="1"/>
  <c r="BO75" i="1"/>
  <c r="BK75" i="1"/>
  <c r="BO77" i="1"/>
  <c r="BK77" i="1"/>
  <c r="BO83" i="1"/>
  <c r="BK83" i="1"/>
  <c r="BO91" i="1"/>
  <c r="BK91" i="1"/>
  <c r="BO99" i="1"/>
  <c r="BK99" i="1"/>
  <c r="BO107" i="1"/>
  <c r="BK107" i="1"/>
  <c r="BO115" i="1"/>
  <c r="BK115" i="1"/>
  <c r="BO123" i="1"/>
  <c r="BK123" i="1"/>
  <c r="BN250" i="1"/>
  <c r="BC6" i="1"/>
  <c r="BO6" i="1"/>
  <c r="BK6" i="1"/>
  <c r="BN7" i="1"/>
  <c r="BC12" i="1"/>
  <c r="BN13" i="1"/>
  <c r="BC14" i="1"/>
  <c r="BN15" i="1"/>
  <c r="BC16" i="1"/>
  <c r="BN17" i="1"/>
  <c r="BC18" i="1"/>
  <c r="BN19" i="1"/>
  <c r="BC20" i="1"/>
  <c r="BN21" i="1"/>
  <c r="BC22" i="1"/>
  <c r="BN23" i="1"/>
  <c r="BC24" i="1"/>
  <c r="BN25" i="1"/>
  <c r="BC26" i="1"/>
  <c r="BN27" i="1"/>
  <c r="BN28" i="1"/>
  <c r="BN29" i="1"/>
  <c r="BN31" i="1"/>
  <c r="CJ31" i="1" s="1"/>
  <c r="BN33" i="1"/>
  <c r="BN35" i="1"/>
  <c r="BN37" i="1"/>
  <c r="BN39" i="1"/>
  <c r="BN41" i="1"/>
  <c r="BO44" i="1"/>
  <c r="BV44" i="1"/>
  <c r="BO50" i="1"/>
  <c r="BK50" i="1"/>
  <c r="BO58" i="1"/>
  <c r="BK58" i="1"/>
  <c r="CR58" i="1" s="1"/>
  <c r="BO66" i="1"/>
  <c r="BK66" i="1"/>
  <c r="BO74" i="1"/>
  <c r="BK74" i="1"/>
  <c r="CR26" i="1"/>
  <c r="BH126" i="1"/>
  <c r="BS123" i="1"/>
  <c r="BH118" i="1"/>
  <c r="BS115" i="1"/>
  <c r="BH110" i="1"/>
  <c r="BH94" i="1"/>
  <c r="BH78" i="1"/>
  <c r="BH149" i="1"/>
  <c r="BH133" i="1"/>
  <c r="BS107" i="1"/>
  <c r="BH102" i="1"/>
  <c r="BS99" i="1"/>
  <c r="BS162" i="1"/>
  <c r="BS127" i="1"/>
  <c r="BH122" i="1"/>
  <c r="BS119" i="1"/>
  <c r="BH114" i="1"/>
  <c r="BS111" i="1"/>
  <c r="BS95" i="1"/>
  <c r="BH77" i="1"/>
  <c r="BS73" i="1"/>
  <c r="BH70" i="1"/>
  <c r="BH68" i="1"/>
  <c r="BS66" i="1"/>
  <c r="BH65" i="1"/>
  <c r="BS63" i="1"/>
  <c r="BH60" i="1"/>
  <c r="BS58" i="1"/>
  <c r="BH57" i="1"/>
  <c r="BS55" i="1"/>
  <c r="BH52" i="1"/>
  <c r="BS50" i="1"/>
  <c r="BH49" i="1"/>
  <c r="BS47" i="1"/>
  <c r="BS146" i="1"/>
  <c r="BS136" i="1"/>
  <c r="BH93" i="1"/>
  <c r="BH90" i="1"/>
  <c r="BS87" i="1"/>
  <c r="BH82" i="1"/>
  <c r="BH106" i="1"/>
  <c r="BH98" i="1"/>
  <c r="BS77" i="1"/>
  <c r="BH74" i="1"/>
  <c r="BS69" i="1"/>
  <c r="BS67" i="1"/>
  <c r="BS79" i="1"/>
  <c r="BH76" i="1"/>
  <c r="BH66" i="1"/>
  <c r="BH61" i="1"/>
  <c r="BS57" i="1"/>
  <c r="BH53" i="1"/>
  <c r="BS49" i="1"/>
  <c r="BH46" i="1"/>
  <c r="BH86" i="1"/>
  <c r="BS71" i="1"/>
  <c r="BS70" i="1"/>
  <c r="BH69" i="1"/>
  <c r="BS65" i="1"/>
  <c r="BS62" i="1"/>
  <c r="BH58" i="1"/>
  <c r="CO58" i="1" s="1"/>
  <c r="BS91" i="1"/>
  <c r="BS83" i="1"/>
  <c r="BH72" i="1"/>
  <c r="BH64" i="1"/>
  <c r="BH62" i="1"/>
  <c r="BS59" i="1"/>
  <c r="BS54" i="1"/>
  <c r="BS51" i="1"/>
  <c r="BS103" i="1"/>
  <c r="BH73" i="1"/>
  <c r="BH56" i="1"/>
  <c r="BH54" i="1"/>
  <c r="CO54" i="1" s="1"/>
  <c r="BS53" i="1"/>
  <c r="BS46" i="1"/>
  <c r="BH45" i="1"/>
  <c r="BH44" i="1"/>
  <c r="BS43" i="1"/>
  <c r="BH42" i="1"/>
  <c r="BS39" i="1"/>
  <c r="BH38" i="1"/>
  <c r="BS35" i="1"/>
  <c r="BH34" i="1"/>
  <c r="BS31" i="1"/>
  <c r="BH30" i="1"/>
  <c r="BH109" i="1"/>
  <c r="BS61" i="1"/>
  <c r="BH43" i="1"/>
  <c r="BS40" i="1"/>
  <c r="BH39" i="1"/>
  <c r="BS36" i="1"/>
  <c r="BH35" i="1"/>
  <c r="BS32" i="1"/>
  <c r="BH31" i="1"/>
  <c r="BS28" i="1"/>
  <c r="BH27" i="1"/>
  <c r="BS24" i="1"/>
  <c r="BH23" i="1"/>
  <c r="BS75" i="1"/>
  <c r="BH50" i="1"/>
  <c r="CO50" i="1" s="1"/>
  <c r="BS41" i="1"/>
  <c r="BH40" i="1"/>
  <c r="BS37" i="1"/>
  <c r="BH36" i="1"/>
  <c r="BS33" i="1"/>
  <c r="BH32" i="1"/>
  <c r="BS29" i="1"/>
  <c r="BH28" i="1"/>
  <c r="BS25" i="1"/>
  <c r="BH24" i="1"/>
  <c r="BS21" i="1"/>
  <c r="BS74" i="1"/>
  <c r="BS45" i="1"/>
  <c r="BS18" i="1"/>
  <c r="BS14" i="1"/>
  <c r="BH13" i="1"/>
  <c r="BS10" i="1"/>
  <c r="BH9" i="1"/>
  <c r="BS6" i="1"/>
  <c r="BS5" i="1"/>
  <c r="BH18" i="1"/>
  <c r="BH14" i="1"/>
  <c r="BH10" i="1"/>
  <c r="BH6" i="1"/>
  <c r="BS42" i="1"/>
  <c r="BS38" i="1"/>
  <c r="BS34" i="1"/>
  <c r="BS30" i="1"/>
  <c r="BS27" i="1"/>
  <c r="BS26" i="1"/>
  <c r="BS23" i="1"/>
  <c r="BS22" i="1"/>
  <c r="BS19" i="1"/>
  <c r="BH17" i="1"/>
  <c r="BS15" i="1"/>
  <c r="BS11" i="1"/>
  <c r="BS7" i="1"/>
  <c r="BS44" i="1"/>
  <c r="BH26" i="1"/>
  <c r="BH22" i="1"/>
  <c r="BS20" i="1"/>
  <c r="BH19" i="1"/>
  <c r="BS16" i="1"/>
  <c r="BH15" i="1"/>
  <c r="BS12" i="1"/>
  <c r="BH11" i="1"/>
  <c r="BS8" i="1"/>
  <c r="BH7" i="1"/>
  <c r="BH5" i="1"/>
  <c r="BP6" i="1"/>
  <c r="BR6" i="1"/>
  <c r="BJ6" i="1"/>
  <c r="BT8" i="1"/>
  <c r="BS9" i="1"/>
  <c r="BR10" i="1"/>
  <c r="BJ10" i="1"/>
  <c r="BT12" i="1"/>
  <c r="BS13" i="1"/>
  <c r="BR14" i="1"/>
  <c r="BJ14" i="1"/>
  <c r="BT16" i="1"/>
  <c r="BS17" i="1"/>
  <c r="BR18" i="1"/>
  <c r="BJ18" i="1"/>
  <c r="BT20" i="1"/>
  <c r="BP22" i="1"/>
  <c r="BI28" i="1"/>
  <c r="BP30" i="1"/>
  <c r="BP33" i="1"/>
  <c r="BH33" i="1"/>
  <c r="BP37" i="1"/>
  <c r="BH37" i="1"/>
  <c r="BP41" i="1"/>
  <c r="BH41" i="1"/>
  <c r="BR52" i="1"/>
  <c r="BF154" i="1"/>
  <c r="BF128" i="1"/>
  <c r="BQ125" i="1"/>
  <c r="BF120" i="1"/>
  <c r="BQ117" i="1"/>
  <c r="BF112" i="1"/>
  <c r="BF96" i="1"/>
  <c r="BF80" i="1"/>
  <c r="BF78" i="1"/>
  <c r="BQ183" i="1"/>
  <c r="BF151" i="1"/>
  <c r="BF135" i="1"/>
  <c r="BQ130" i="1"/>
  <c r="BQ109" i="1"/>
  <c r="BF104" i="1"/>
  <c r="BQ101" i="1"/>
  <c r="BF250" i="1"/>
  <c r="BQ164" i="1"/>
  <c r="BF159" i="1"/>
  <c r="BF124" i="1"/>
  <c r="BQ121" i="1"/>
  <c r="BF116" i="1"/>
  <c r="BQ113" i="1"/>
  <c r="BF142" i="1"/>
  <c r="BF108" i="1"/>
  <c r="BF100" i="1"/>
  <c r="BQ75" i="1"/>
  <c r="BF72" i="1"/>
  <c r="BQ68" i="1"/>
  <c r="BF67" i="1"/>
  <c r="BQ65" i="1"/>
  <c r="BQ60" i="1"/>
  <c r="BF59" i="1"/>
  <c r="BQ57" i="1"/>
  <c r="BF54" i="1"/>
  <c r="BQ52" i="1"/>
  <c r="BF51" i="1"/>
  <c r="BQ49" i="1"/>
  <c r="BQ105" i="1"/>
  <c r="BF92" i="1"/>
  <c r="BQ89" i="1"/>
  <c r="BF84" i="1"/>
  <c r="BQ81" i="1"/>
  <c r="BQ138" i="1"/>
  <c r="BQ97" i="1"/>
  <c r="BQ79" i="1"/>
  <c r="BF76" i="1"/>
  <c r="BQ71" i="1"/>
  <c r="BF66" i="1"/>
  <c r="BQ148" i="1"/>
  <c r="BQ93" i="1"/>
  <c r="BQ85" i="1"/>
  <c r="BQ76" i="1"/>
  <c r="BF62" i="1"/>
  <c r="BF55" i="1"/>
  <c r="BF47" i="1"/>
  <c r="BQ45" i="1"/>
  <c r="BF44" i="1"/>
  <c r="BQ77" i="1"/>
  <c r="BF71" i="1"/>
  <c r="BF70" i="1"/>
  <c r="BQ69" i="1"/>
  <c r="BQ64" i="1"/>
  <c r="BF58" i="1"/>
  <c r="BQ72" i="1"/>
  <c r="BF68" i="1"/>
  <c r="BF64" i="1"/>
  <c r="CM64" i="1" s="1"/>
  <c r="BQ63" i="1"/>
  <c r="BQ59" i="1"/>
  <c r="BQ56" i="1"/>
  <c r="BQ51" i="1"/>
  <c r="BF88" i="1"/>
  <c r="BQ61" i="1"/>
  <c r="BQ44" i="1"/>
  <c r="BQ41" i="1"/>
  <c r="BF40" i="1"/>
  <c r="BQ37" i="1"/>
  <c r="BF36" i="1"/>
  <c r="BQ33" i="1"/>
  <c r="BF32" i="1"/>
  <c r="BF75" i="1"/>
  <c r="BQ67" i="1"/>
  <c r="BF52" i="1"/>
  <c r="BQ46" i="1"/>
  <c r="BF45" i="1"/>
  <c r="CM45" i="1" s="1"/>
  <c r="BQ42" i="1"/>
  <c r="BF41" i="1"/>
  <c r="CM41" i="1" s="1"/>
  <c r="BQ38" i="1"/>
  <c r="BF37" i="1"/>
  <c r="CM37" i="1" s="1"/>
  <c r="BQ34" i="1"/>
  <c r="BF33" i="1"/>
  <c r="CM33" i="1" s="1"/>
  <c r="BQ30" i="1"/>
  <c r="BF29" i="1"/>
  <c r="BQ26" i="1"/>
  <c r="BF25" i="1"/>
  <c r="BQ22" i="1"/>
  <c r="BF21" i="1"/>
  <c r="BF74" i="1"/>
  <c r="BF63" i="1"/>
  <c r="BQ55" i="1"/>
  <c r="BF50" i="1"/>
  <c r="BQ48" i="1"/>
  <c r="BQ47" i="1"/>
  <c r="BF46" i="1"/>
  <c r="BQ43" i="1"/>
  <c r="BF42" i="1"/>
  <c r="CM42" i="1" s="1"/>
  <c r="BQ39" i="1"/>
  <c r="BF38" i="1"/>
  <c r="CM38" i="1" s="1"/>
  <c r="BQ35" i="1"/>
  <c r="BF34" i="1"/>
  <c r="BQ31" i="1"/>
  <c r="BQ27" i="1"/>
  <c r="BF26" i="1"/>
  <c r="BQ23" i="1"/>
  <c r="BF22" i="1"/>
  <c r="BF56" i="1"/>
  <c r="BQ40" i="1"/>
  <c r="BQ36" i="1"/>
  <c r="BQ32" i="1"/>
  <c r="BQ28" i="1"/>
  <c r="BQ24" i="1"/>
  <c r="BQ20" i="1"/>
  <c r="BF19" i="1"/>
  <c r="BQ16" i="1"/>
  <c r="BF15" i="1"/>
  <c r="BQ12" i="1"/>
  <c r="BF11" i="1"/>
  <c r="BQ8" i="1"/>
  <c r="BF7" i="1"/>
  <c r="BQ5" i="1"/>
  <c r="BQ17" i="1"/>
  <c r="BF16" i="1"/>
  <c r="BQ13" i="1"/>
  <c r="BQ9" i="1"/>
  <c r="BQ73" i="1"/>
  <c r="BF60" i="1"/>
  <c r="CM60" i="1" s="1"/>
  <c r="BF28" i="1"/>
  <c r="BF24" i="1"/>
  <c r="BF20" i="1"/>
  <c r="BF12" i="1"/>
  <c r="BF8" i="1"/>
  <c r="BQ53" i="1"/>
  <c r="BF48" i="1"/>
  <c r="BF30" i="1"/>
  <c r="BQ29" i="1"/>
  <c r="BF27" i="1"/>
  <c r="BQ25" i="1"/>
  <c r="BF23" i="1"/>
  <c r="BQ21" i="1"/>
  <c r="BQ18" i="1"/>
  <c r="BF17" i="1"/>
  <c r="BQ14" i="1"/>
  <c r="BF13" i="1"/>
  <c r="BQ10" i="1"/>
  <c r="BF9" i="1"/>
  <c r="BQ6" i="1"/>
  <c r="BP184" i="1"/>
  <c r="BE160" i="1"/>
  <c r="BP126" i="1"/>
  <c r="BE121" i="1"/>
  <c r="BP118" i="1"/>
  <c r="BE113" i="1"/>
  <c r="BP110" i="1"/>
  <c r="BP94" i="1"/>
  <c r="BE79" i="1"/>
  <c r="BP149" i="1"/>
  <c r="BE144" i="1"/>
  <c r="BE143" i="1"/>
  <c r="BP139" i="1"/>
  <c r="BE105" i="1"/>
  <c r="BP102" i="1"/>
  <c r="BE125" i="1"/>
  <c r="BP122" i="1"/>
  <c r="BE117" i="1"/>
  <c r="BP114" i="1"/>
  <c r="BE97" i="1"/>
  <c r="BP76" i="1"/>
  <c r="BE73" i="1"/>
  <c r="BE68" i="1"/>
  <c r="BP66" i="1"/>
  <c r="BP63" i="1"/>
  <c r="BP61" i="1"/>
  <c r="BE60" i="1"/>
  <c r="BP58" i="1"/>
  <c r="BE55" i="1"/>
  <c r="BP53" i="1"/>
  <c r="BE52" i="1"/>
  <c r="BP50" i="1"/>
  <c r="BE47" i="1"/>
  <c r="BE136" i="1"/>
  <c r="BP131" i="1"/>
  <c r="BE93" i="1"/>
  <c r="BP90" i="1"/>
  <c r="BE85" i="1"/>
  <c r="BP82" i="1"/>
  <c r="BE152" i="1"/>
  <c r="BE109" i="1"/>
  <c r="BP106" i="1"/>
  <c r="BE101" i="1"/>
  <c r="BP98" i="1"/>
  <c r="BP78" i="1"/>
  <c r="BE77" i="1"/>
  <c r="BP72" i="1"/>
  <c r="BE69" i="1"/>
  <c r="CL69" i="1" s="1"/>
  <c r="BP67" i="1"/>
  <c r="BP65" i="1"/>
  <c r="BE72" i="1"/>
  <c r="CL72" i="1" s="1"/>
  <c r="BP68" i="1"/>
  <c r="BP64" i="1"/>
  <c r="BP59" i="1"/>
  <c r="BP51" i="1"/>
  <c r="BP46" i="1"/>
  <c r="BE45" i="1"/>
  <c r="BE89" i="1"/>
  <c r="BP86" i="1"/>
  <c r="BE81" i="1"/>
  <c r="BE75" i="1"/>
  <c r="BP74" i="1"/>
  <c r="BP73" i="1"/>
  <c r="BE65" i="1"/>
  <c r="BE64" i="1"/>
  <c r="CL64" i="1" s="1"/>
  <c r="BP62" i="1"/>
  <c r="BE61" i="1"/>
  <c r="BP60" i="1"/>
  <c r="BP57" i="1"/>
  <c r="BP56" i="1"/>
  <c r="BP54" i="1"/>
  <c r="BE76" i="1"/>
  <c r="BE57" i="1"/>
  <c r="CL57" i="1" s="1"/>
  <c r="BE56" i="1"/>
  <c r="CL56" i="1" s="1"/>
  <c r="BE49" i="1"/>
  <c r="BP47" i="1"/>
  <c r="BE46" i="1"/>
  <c r="BP42" i="1"/>
  <c r="BE41" i="1"/>
  <c r="BP38" i="1"/>
  <c r="BE37" i="1"/>
  <c r="BP34" i="1"/>
  <c r="BE33" i="1"/>
  <c r="BP77" i="1"/>
  <c r="BE71" i="1"/>
  <c r="BE53" i="1"/>
  <c r="CL53" i="1" s="1"/>
  <c r="BP48" i="1"/>
  <c r="BE43" i="1"/>
  <c r="BE42" i="1"/>
  <c r="BP39" i="1"/>
  <c r="BE38" i="1"/>
  <c r="CL38" i="1" s="1"/>
  <c r="BE35" i="1"/>
  <c r="BE34" i="1"/>
  <c r="BP31" i="1"/>
  <c r="BE30" i="1"/>
  <c r="BP27" i="1"/>
  <c r="BE26" i="1"/>
  <c r="BP23" i="1"/>
  <c r="BE22" i="1"/>
  <c r="BP70" i="1"/>
  <c r="BP49" i="1"/>
  <c r="BE48" i="1"/>
  <c r="BP44" i="1"/>
  <c r="BP43" i="1"/>
  <c r="BP40" i="1"/>
  <c r="BE39" i="1"/>
  <c r="CL39" i="1" s="1"/>
  <c r="BP36" i="1"/>
  <c r="BP35" i="1"/>
  <c r="BP32" i="1"/>
  <c r="BE31" i="1"/>
  <c r="CL31" i="1" s="1"/>
  <c r="BP28" i="1"/>
  <c r="BE27" i="1"/>
  <c r="BP24" i="1"/>
  <c r="BE23" i="1"/>
  <c r="CL23" i="1" s="1"/>
  <c r="BP29" i="1"/>
  <c r="BP25" i="1"/>
  <c r="BP21" i="1"/>
  <c r="BE20" i="1"/>
  <c r="BP17" i="1"/>
  <c r="BE16" i="1"/>
  <c r="BP13" i="1"/>
  <c r="BE12" i="1"/>
  <c r="BP9" i="1"/>
  <c r="BE8" i="1"/>
  <c r="BP14" i="1"/>
  <c r="BE13" i="1"/>
  <c r="BP10" i="1"/>
  <c r="BE9" i="1"/>
  <c r="BP45" i="1"/>
  <c r="BE29" i="1"/>
  <c r="BE25" i="1"/>
  <c r="BE21" i="1"/>
  <c r="BP18" i="1"/>
  <c r="BE17" i="1"/>
  <c r="BP52" i="1"/>
  <c r="BE44" i="1"/>
  <c r="BE40" i="1"/>
  <c r="BE36" i="1"/>
  <c r="BE32" i="1"/>
  <c r="BP19" i="1"/>
  <c r="BE18" i="1"/>
  <c r="BP15" i="1"/>
  <c r="BE14" i="1"/>
  <c r="BP11" i="1"/>
  <c r="BE10" i="1"/>
  <c r="BP7" i="1"/>
  <c r="BE6" i="1"/>
  <c r="CL6" i="1" s="1"/>
  <c r="BP5" i="1"/>
  <c r="BE5" i="1"/>
  <c r="BI5" i="1"/>
  <c r="BQ7" i="1"/>
  <c r="BI7" i="1"/>
  <c r="BQ11" i="1"/>
  <c r="BI11" i="1"/>
  <c r="BQ15" i="1"/>
  <c r="BI15" i="1"/>
  <c r="BQ19" i="1"/>
  <c r="BI19" i="1"/>
  <c r="BT22" i="1"/>
  <c r="BE24" i="1"/>
  <c r="BH25" i="1"/>
  <c r="BR27" i="1"/>
  <c r="BF5" i="1"/>
  <c r="BJ163" i="1"/>
  <c r="BJ124" i="1"/>
  <c r="BU121" i="1"/>
  <c r="BJ116" i="1"/>
  <c r="BU113" i="1"/>
  <c r="BJ78" i="1"/>
  <c r="BU152" i="1"/>
  <c r="BJ147" i="1"/>
  <c r="BJ131" i="1"/>
  <c r="BJ108" i="1"/>
  <c r="BU105" i="1"/>
  <c r="BJ100" i="1"/>
  <c r="BU160" i="1"/>
  <c r="BJ142" i="1"/>
  <c r="BU125" i="1"/>
  <c r="BJ120" i="1"/>
  <c r="BU117" i="1"/>
  <c r="BJ112" i="1"/>
  <c r="BU109" i="1"/>
  <c r="BU93" i="1"/>
  <c r="BJ186" i="1"/>
  <c r="BU144" i="1"/>
  <c r="BJ104" i="1"/>
  <c r="BU101" i="1"/>
  <c r="BU97" i="1"/>
  <c r="BJ76" i="1"/>
  <c r="BU71" i="1"/>
  <c r="BJ66" i="1"/>
  <c r="BU64" i="1"/>
  <c r="BJ63" i="1"/>
  <c r="BU61" i="1"/>
  <c r="BJ58" i="1"/>
  <c r="BU56" i="1"/>
  <c r="BJ55" i="1"/>
  <c r="BU53" i="1"/>
  <c r="BJ50" i="1"/>
  <c r="BU48" i="1"/>
  <c r="BJ47" i="1"/>
  <c r="BJ88" i="1"/>
  <c r="BU85" i="1"/>
  <c r="BU77" i="1"/>
  <c r="BU75" i="1"/>
  <c r="BJ72" i="1"/>
  <c r="BJ67" i="1"/>
  <c r="BU65" i="1"/>
  <c r="BU76" i="1"/>
  <c r="BU68" i="1"/>
  <c r="BU57" i="1"/>
  <c r="BU49" i="1"/>
  <c r="BU45" i="1"/>
  <c r="BJ44" i="1"/>
  <c r="BJ139" i="1"/>
  <c r="BJ71" i="1"/>
  <c r="BJ70" i="1"/>
  <c r="BU69" i="1"/>
  <c r="BU67" i="1"/>
  <c r="BU134" i="1"/>
  <c r="BU72" i="1"/>
  <c r="BJ64" i="1"/>
  <c r="BU63" i="1"/>
  <c r="BJ62" i="1"/>
  <c r="BU60" i="1"/>
  <c r="BU59" i="1"/>
  <c r="BU52" i="1"/>
  <c r="BU51" i="1"/>
  <c r="BJ74" i="1"/>
  <c r="BJ51" i="1"/>
  <c r="BJ46" i="1"/>
  <c r="BU41" i="1"/>
  <c r="BJ40" i="1"/>
  <c r="BU37" i="1"/>
  <c r="BU33" i="1"/>
  <c r="BJ32" i="1"/>
  <c r="BU89" i="1"/>
  <c r="BU81" i="1"/>
  <c r="BU73" i="1"/>
  <c r="BJ59" i="1"/>
  <c r="BJ56" i="1"/>
  <c r="BU55" i="1"/>
  <c r="BJ54" i="1"/>
  <c r="BU42" i="1"/>
  <c r="BJ41" i="1"/>
  <c r="BU38" i="1"/>
  <c r="BJ37" i="1"/>
  <c r="BJ36" i="1"/>
  <c r="BU34" i="1"/>
  <c r="BJ33" i="1"/>
  <c r="BU30" i="1"/>
  <c r="BJ29" i="1"/>
  <c r="BU26" i="1"/>
  <c r="BJ25" i="1"/>
  <c r="BU22" i="1"/>
  <c r="BJ21" i="1"/>
  <c r="BJ60" i="1"/>
  <c r="CQ60" i="1" s="1"/>
  <c r="BJ52" i="1"/>
  <c r="BU44" i="1"/>
  <c r="BU43" i="1"/>
  <c r="BJ42" i="1"/>
  <c r="BU39" i="1"/>
  <c r="BJ38" i="1"/>
  <c r="BU35" i="1"/>
  <c r="BJ34" i="1"/>
  <c r="CQ34" i="1" s="1"/>
  <c r="BU31" i="1"/>
  <c r="BJ30" i="1"/>
  <c r="CQ30" i="1" s="1"/>
  <c r="BU27" i="1"/>
  <c r="BJ26" i="1"/>
  <c r="CQ26" i="1" s="1"/>
  <c r="BU23" i="1"/>
  <c r="BJ22" i="1"/>
  <c r="CQ22" i="1" s="1"/>
  <c r="BJ92" i="1"/>
  <c r="BJ48" i="1"/>
  <c r="BU47" i="1"/>
  <c r="BU46" i="1"/>
  <c r="BU28" i="1"/>
  <c r="BU24" i="1"/>
  <c r="BU20" i="1"/>
  <c r="BJ19" i="1"/>
  <c r="BU16" i="1"/>
  <c r="BJ15" i="1"/>
  <c r="BU12" i="1"/>
  <c r="BJ11" i="1"/>
  <c r="BU8" i="1"/>
  <c r="BJ7" i="1"/>
  <c r="BU5" i="1"/>
  <c r="BJ12" i="1"/>
  <c r="BJ8" i="1"/>
  <c r="CQ8" i="1" s="1"/>
  <c r="BJ45" i="1"/>
  <c r="CQ45" i="1" s="1"/>
  <c r="BJ43" i="1"/>
  <c r="BJ39" i="1"/>
  <c r="BJ35" i="1"/>
  <c r="CQ35" i="1" s="1"/>
  <c r="BJ31" i="1"/>
  <c r="BJ28" i="1"/>
  <c r="BJ24" i="1"/>
  <c r="CQ24" i="1" s="1"/>
  <c r="BJ20" i="1"/>
  <c r="BU17" i="1"/>
  <c r="BJ16" i="1"/>
  <c r="BU13" i="1"/>
  <c r="BU9" i="1"/>
  <c r="BJ84" i="1"/>
  <c r="BU40" i="1"/>
  <c r="BU36" i="1"/>
  <c r="BU32" i="1"/>
  <c r="BU29" i="1"/>
  <c r="BJ27" i="1"/>
  <c r="BU25" i="1"/>
  <c r="BJ23" i="1"/>
  <c r="BU21" i="1"/>
  <c r="BU18" i="1"/>
  <c r="BJ17" i="1"/>
  <c r="CQ17" i="1" s="1"/>
  <c r="BU14" i="1"/>
  <c r="BJ13" i="1"/>
  <c r="BU10" i="1"/>
  <c r="BJ9" i="1"/>
  <c r="BU6" i="1"/>
  <c r="BJ5" i="1"/>
  <c r="BF6" i="1"/>
  <c r="BP8" i="1"/>
  <c r="BH8" i="1"/>
  <c r="CO8" i="1" s="1"/>
  <c r="BG9" i="1"/>
  <c r="BF10" i="1"/>
  <c r="BP12" i="1"/>
  <c r="BH12" i="1"/>
  <c r="BG13" i="1"/>
  <c r="BF14" i="1"/>
  <c r="BP16" i="1"/>
  <c r="BH16" i="1"/>
  <c r="CO16" i="1" s="1"/>
  <c r="BF18" i="1"/>
  <c r="BP20" i="1"/>
  <c r="BH20" i="1"/>
  <c r="BP26" i="1"/>
  <c r="BF31" i="1"/>
  <c r="BF35" i="1"/>
  <c r="BF39" i="1"/>
  <c r="CM39" i="1" s="1"/>
  <c r="BF43" i="1"/>
  <c r="BH48" i="1"/>
  <c r="BR163" i="1"/>
  <c r="BG158" i="1"/>
  <c r="BG127" i="1"/>
  <c r="BR124" i="1"/>
  <c r="BG119" i="1"/>
  <c r="BR116" i="1"/>
  <c r="BG111" i="1"/>
  <c r="BG95" i="1"/>
  <c r="BG79" i="1"/>
  <c r="BR147" i="1"/>
  <c r="BR137" i="1"/>
  <c r="BR108" i="1"/>
  <c r="BG103" i="1"/>
  <c r="BR100" i="1"/>
  <c r="BR128" i="1"/>
  <c r="BG123" i="1"/>
  <c r="BR120" i="1"/>
  <c r="BG115" i="1"/>
  <c r="BR112" i="1"/>
  <c r="BR96" i="1"/>
  <c r="BR129" i="1"/>
  <c r="BR104" i="1"/>
  <c r="BR80" i="1"/>
  <c r="BR74" i="1"/>
  <c r="BG71" i="1"/>
  <c r="BR67" i="1"/>
  <c r="BR66" i="1"/>
  <c r="BR64" i="1"/>
  <c r="BG61" i="1"/>
  <c r="BR59" i="1"/>
  <c r="BG58" i="1"/>
  <c r="BR56" i="1"/>
  <c r="BG53" i="1"/>
  <c r="BR51" i="1"/>
  <c r="BR50" i="1"/>
  <c r="BR48" i="1"/>
  <c r="BG150" i="1"/>
  <c r="BG91" i="1"/>
  <c r="BR88" i="1"/>
  <c r="BG83" i="1"/>
  <c r="BG75" i="1"/>
  <c r="BG70" i="1"/>
  <c r="BR68" i="1"/>
  <c r="BG65" i="1"/>
  <c r="BR72" i="1"/>
  <c r="BG63" i="1"/>
  <c r="BG62" i="1"/>
  <c r="BG59" i="1"/>
  <c r="BR55" i="1"/>
  <c r="BG51" i="1"/>
  <c r="BR47" i="1"/>
  <c r="BR44" i="1"/>
  <c r="BG107" i="1"/>
  <c r="BR75" i="1"/>
  <c r="BG74" i="1"/>
  <c r="BG73" i="1"/>
  <c r="BG67" i="1"/>
  <c r="BR62" i="1"/>
  <c r="BR60" i="1"/>
  <c r="BG55" i="1"/>
  <c r="BG54" i="1"/>
  <c r="BG134" i="1"/>
  <c r="BG87" i="1"/>
  <c r="BR78" i="1"/>
  <c r="BR76" i="1"/>
  <c r="BG66" i="1"/>
  <c r="BG57" i="1"/>
  <c r="BR54" i="1"/>
  <c r="BG49" i="1"/>
  <c r="BG99" i="1"/>
  <c r="BG69" i="1"/>
  <c r="BR63" i="1"/>
  <c r="BR58" i="1"/>
  <c r="BG50" i="1"/>
  <c r="BG47" i="1"/>
  <c r="BG43" i="1"/>
  <c r="BR40" i="1"/>
  <c r="BG39" i="1"/>
  <c r="BR36" i="1"/>
  <c r="BG35" i="1"/>
  <c r="BR32" i="1"/>
  <c r="BG31" i="1"/>
  <c r="BR41" i="1"/>
  <c r="BG40" i="1"/>
  <c r="BR37" i="1"/>
  <c r="BG36" i="1"/>
  <c r="BR33" i="1"/>
  <c r="BG32" i="1"/>
  <c r="BR29" i="1"/>
  <c r="BG28" i="1"/>
  <c r="BR25" i="1"/>
  <c r="BG24" i="1"/>
  <c r="BR21" i="1"/>
  <c r="BG77" i="1"/>
  <c r="BR71" i="1"/>
  <c r="BG46" i="1"/>
  <c r="BR45" i="1"/>
  <c r="BG44" i="1"/>
  <c r="BR42" i="1"/>
  <c r="BG41" i="1"/>
  <c r="BG38" i="1"/>
  <c r="BG37" i="1"/>
  <c r="BG34" i="1"/>
  <c r="BG33" i="1"/>
  <c r="BR30" i="1"/>
  <c r="BG29" i="1"/>
  <c r="BR26" i="1"/>
  <c r="BG25" i="1"/>
  <c r="BR22" i="1"/>
  <c r="BG21" i="1"/>
  <c r="BR92" i="1"/>
  <c r="BR46" i="1"/>
  <c r="BG27" i="1"/>
  <c r="BG26" i="1"/>
  <c r="BG23" i="1"/>
  <c r="BG22" i="1"/>
  <c r="BR19" i="1"/>
  <c r="BG18" i="1"/>
  <c r="BR15" i="1"/>
  <c r="BG14" i="1"/>
  <c r="BR11" i="1"/>
  <c r="BG10" i="1"/>
  <c r="BR7" i="1"/>
  <c r="BG6" i="1"/>
  <c r="BR16" i="1"/>
  <c r="BG7" i="1"/>
  <c r="BR43" i="1"/>
  <c r="BR39" i="1"/>
  <c r="BR35" i="1"/>
  <c r="BR31" i="1"/>
  <c r="BR20" i="1"/>
  <c r="BG19" i="1"/>
  <c r="BG15" i="1"/>
  <c r="BR12" i="1"/>
  <c r="BG11" i="1"/>
  <c r="BR8" i="1"/>
  <c r="BR84" i="1"/>
  <c r="BR70" i="1"/>
  <c r="BG45" i="1"/>
  <c r="BR28" i="1"/>
  <c r="BR24" i="1"/>
  <c r="BG20" i="1"/>
  <c r="BR17" i="1"/>
  <c r="BG16" i="1"/>
  <c r="BR13" i="1"/>
  <c r="BG12" i="1"/>
  <c r="BR9" i="1"/>
  <c r="BG8" i="1"/>
  <c r="BR5" i="1"/>
  <c r="BG5" i="1"/>
  <c r="BT212" i="1"/>
  <c r="BT161" i="1"/>
  <c r="BI143" i="1"/>
  <c r="BI125" i="1"/>
  <c r="BT122" i="1"/>
  <c r="BI117" i="1"/>
  <c r="BT114" i="1"/>
  <c r="BI109" i="1"/>
  <c r="BI93" i="1"/>
  <c r="BT145" i="1"/>
  <c r="BI140" i="1"/>
  <c r="BT135" i="1"/>
  <c r="BT106" i="1"/>
  <c r="BI101" i="1"/>
  <c r="BT98" i="1"/>
  <c r="BI187" i="1"/>
  <c r="BI164" i="1"/>
  <c r="BT126" i="1"/>
  <c r="BT121" i="1"/>
  <c r="BT118" i="1"/>
  <c r="BI113" i="1"/>
  <c r="BT110" i="1"/>
  <c r="BT94" i="1"/>
  <c r="BT78" i="1"/>
  <c r="BI77" i="1"/>
  <c r="BT72" i="1"/>
  <c r="BT69" i="1"/>
  <c r="BI67" i="1"/>
  <c r="BI65" i="1"/>
  <c r="BI64" i="1"/>
  <c r="BT62" i="1"/>
  <c r="BI59" i="1"/>
  <c r="BI57" i="1"/>
  <c r="BI56" i="1"/>
  <c r="BT54" i="1"/>
  <c r="BI51" i="1"/>
  <c r="BI49" i="1"/>
  <c r="BI48" i="1"/>
  <c r="BI105" i="1"/>
  <c r="BT89" i="1"/>
  <c r="BT86" i="1"/>
  <c r="BI81" i="1"/>
  <c r="BI132" i="1"/>
  <c r="BT102" i="1"/>
  <c r="BI97" i="1"/>
  <c r="BT76" i="1"/>
  <c r="BT73" i="1"/>
  <c r="BI68" i="1"/>
  <c r="BT66" i="1"/>
  <c r="BI148" i="1"/>
  <c r="BI85" i="1"/>
  <c r="BI72" i="1"/>
  <c r="BT64" i="1"/>
  <c r="BI63" i="1"/>
  <c r="BT61" i="1"/>
  <c r="BI53" i="1"/>
  <c r="BT46" i="1"/>
  <c r="BI45" i="1"/>
  <c r="BT90" i="1"/>
  <c r="BT82" i="1"/>
  <c r="BI75" i="1"/>
  <c r="BT74" i="1"/>
  <c r="BI73" i="1"/>
  <c r="CP73" i="1" s="1"/>
  <c r="BI61" i="1"/>
  <c r="BT60" i="1"/>
  <c r="BT56" i="1"/>
  <c r="BI55" i="1"/>
  <c r="BT153" i="1"/>
  <c r="BI76" i="1"/>
  <c r="BT68" i="1"/>
  <c r="BI60" i="1"/>
  <c r="BT57" i="1"/>
  <c r="BI52" i="1"/>
  <c r="BT49" i="1"/>
  <c r="BT70" i="1"/>
  <c r="BT52" i="1"/>
  <c r="BT50" i="1"/>
  <c r="BT44" i="1"/>
  <c r="BT42" i="1"/>
  <c r="BT41" i="1"/>
  <c r="BT38" i="1"/>
  <c r="BT37" i="1"/>
  <c r="BT34" i="1"/>
  <c r="BI33" i="1"/>
  <c r="BT30" i="1"/>
  <c r="BI69" i="1"/>
  <c r="BT58" i="1"/>
  <c r="BT48" i="1"/>
  <c r="BI47" i="1"/>
  <c r="BT45" i="1"/>
  <c r="BI44" i="1"/>
  <c r="BT43" i="1"/>
  <c r="BI42" i="1"/>
  <c r="BT39" i="1"/>
  <c r="BI38" i="1"/>
  <c r="BT35" i="1"/>
  <c r="BI34" i="1"/>
  <c r="BT31" i="1"/>
  <c r="BI30" i="1"/>
  <c r="BT27" i="1"/>
  <c r="BI26" i="1"/>
  <c r="BT23" i="1"/>
  <c r="BI22" i="1"/>
  <c r="BT53" i="1"/>
  <c r="BI46" i="1"/>
  <c r="BI43" i="1"/>
  <c r="BT40" i="1"/>
  <c r="BI39" i="1"/>
  <c r="BT36" i="1"/>
  <c r="BI35" i="1"/>
  <c r="BT32" i="1"/>
  <c r="BI31" i="1"/>
  <c r="BT28" i="1"/>
  <c r="BI27" i="1"/>
  <c r="CP27" i="1" s="1"/>
  <c r="BT24" i="1"/>
  <c r="BI23" i="1"/>
  <c r="BI40" i="1"/>
  <c r="BI36" i="1"/>
  <c r="BI32" i="1"/>
  <c r="CP32" i="1" s="1"/>
  <c r="BI29" i="1"/>
  <c r="BT25" i="1"/>
  <c r="BT21" i="1"/>
  <c r="BI20" i="1"/>
  <c r="BT17" i="1"/>
  <c r="BI16" i="1"/>
  <c r="BT13" i="1"/>
  <c r="BI12" i="1"/>
  <c r="BT9" i="1"/>
  <c r="BI8" i="1"/>
  <c r="BT18" i="1"/>
  <c r="BI17" i="1"/>
  <c r="BT14" i="1"/>
  <c r="BT10" i="1"/>
  <c r="BT6" i="1"/>
  <c r="BI71" i="1"/>
  <c r="BI41" i="1"/>
  <c r="BI37" i="1"/>
  <c r="BT33" i="1"/>
  <c r="BT29" i="1"/>
  <c r="BI25" i="1"/>
  <c r="BI21" i="1"/>
  <c r="BI13" i="1"/>
  <c r="CP13" i="1" s="1"/>
  <c r="BI9" i="1"/>
  <c r="BT65" i="1"/>
  <c r="BT19" i="1"/>
  <c r="BI18" i="1"/>
  <c r="BT15" i="1"/>
  <c r="BI14" i="1"/>
  <c r="BT11" i="1"/>
  <c r="BI10" i="1"/>
  <c r="BT7" i="1"/>
  <c r="BI6" i="1"/>
  <c r="BT5" i="1"/>
  <c r="BE7" i="1"/>
  <c r="BU7" i="1"/>
  <c r="BE11" i="1"/>
  <c r="BU11" i="1"/>
  <c r="BE15" i="1"/>
  <c r="BU15" i="1"/>
  <c r="BE19" i="1"/>
  <c r="BU19" i="1"/>
  <c r="BH21" i="1"/>
  <c r="BR23" i="1"/>
  <c r="BT26" i="1"/>
  <c r="BE28" i="1"/>
  <c r="BH29" i="1"/>
  <c r="BG30" i="1"/>
  <c r="BR34" i="1"/>
  <c r="BR38" i="1"/>
  <c r="BG42" i="1"/>
  <c r="CQ32" i="1"/>
  <c r="BN293" i="1"/>
  <c r="BC292" i="1"/>
  <c r="BN289" i="1"/>
  <c r="BC288" i="1"/>
  <c r="BC291" i="1"/>
  <c r="BN288" i="1"/>
  <c r="BC286" i="1"/>
  <c r="BN283" i="1"/>
  <c r="CJ283" i="1" s="1"/>
  <c r="BN279" i="1"/>
  <c r="BC278" i="1"/>
  <c r="BN275" i="1"/>
  <c r="CJ275" i="1" s="1"/>
  <c r="BN271" i="1"/>
  <c r="CJ271" i="1" s="1"/>
  <c r="BC270" i="1"/>
  <c r="BN267" i="1"/>
  <c r="BC266" i="1"/>
  <c r="CJ266" i="1" s="1"/>
  <c r="BN263" i="1"/>
  <c r="BC262" i="1"/>
  <c r="BN259" i="1"/>
  <c r="BC258" i="1"/>
  <c r="CJ258" i="1" s="1"/>
  <c r="BN255" i="1"/>
  <c r="BC254" i="1"/>
  <c r="BN294" i="1"/>
  <c r="BN292" i="1"/>
  <c r="CJ292" i="1" s="1"/>
  <c r="BC289" i="1"/>
  <c r="BC294" i="1"/>
  <c r="CJ294" i="1" s="1"/>
  <c r="BN290" i="1"/>
  <c r="BN287" i="1"/>
  <c r="BN285" i="1"/>
  <c r="BC284" i="1"/>
  <c r="BN281" i="1"/>
  <c r="BC280" i="1"/>
  <c r="BC290" i="1"/>
  <c r="CJ290" i="1" s="1"/>
  <c r="BC277" i="1"/>
  <c r="BC275" i="1"/>
  <c r="BC274" i="1"/>
  <c r="CJ274" i="1" s="1"/>
  <c r="BN272" i="1"/>
  <c r="CJ272" i="1" s="1"/>
  <c r="BN269" i="1"/>
  <c r="BC268" i="1"/>
  <c r="BN264" i="1"/>
  <c r="BN261" i="1"/>
  <c r="BC260" i="1"/>
  <c r="BN258" i="1"/>
  <c r="BC255" i="1"/>
  <c r="BC285" i="1"/>
  <c r="CJ285" i="1" s="1"/>
  <c r="BC283" i="1"/>
  <c r="BC282" i="1"/>
  <c r="BN280" i="1"/>
  <c r="BN278" i="1"/>
  <c r="CJ278" i="1" s="1"/>
  <c r="BN273" i="1"/>
  <c r="BC272" i="1"/>
  <c r="BN270" i="1"/>
  <c r="BC269" i="1"/>
  <c r="BC267" i="1"/>
  <c r="CJ267" i="1" s="1"/>
  <c r="BN265" i="1"/>
  <c r="BC264" i="1"/>
  <c r="CJ264" i="1" s="1"/>
  <c r="BC261" i="1"/>
  <c r="CJ261" i="1" s="1"/>
  <c r="BN256" i="1"/>
  <c r="BN291" i="1"/>
  <c r="BC287" i="1"/>
  <c r="CJ287" i="1" s="1"/>
  <c r="BC281" i="1"/>
  <c r="CJ281" i="1" s="1"/>
  <c r="BN276" i="1"/>
  <c r="BN274" i="1"/>
  <c r="BC273" i="1"/>
  <c r="BN284" i="1"/>
  <c r="BN277" i="1"/>
  <c r="BN260" i="1"/>
  <c r="BC259" i="1"/>
  <c r="BC257" i="1"/>
  <c r="BC256" i="1"/>
  <c r="BC252" i="1"/>
  <c r="BN251" i="1"/>
  <c r="BN247" i="1"/>
  <c r="BC246" i="1"/>
  <c r="BN243" i="1"/>
  <c r="BN239" i="1"/>
  <c r="BC238" i="1"/>
  <c r="BN235" i="1"/>
  <c r="BC234" i="1"/>
  <c r="BN231" i="1"/>
  <c r="BC230" i="1"/>
  <c r="BN227" i="1"/>
  <c r="BC226" i="1"/>
  <c r="BN223" i="1"/>
  <c r="BC222" i="1"/>
  <c r="BN219" i="1"/>
  <c r="BN215" i="1"/>
  <c r="BC214" i="1"/>
  <c r="BN286" i="1"/>
  <c r="BC279" i="1"/>
  <c r="CJ279" i="1" s="1"/>
  <c r="BC271" i="1"/>
  <c r="BC263" i="1"/>
  <c r="BN262" i="1"/>
  <c r="BC251" i="1"/>
  <c r="BC250" i="1"/>
  <c r="BN248" i="1"/>
  <c r="BC247" i="1"/>
  <c r="CJ247" i="1" s="1"/>
  <c r="BN244" i="1"/>
  <c r="BC243" i="1"/>
  <c r="BC242" i="1"/>
  <c r="CJ242" i="1" s="1"/>
  <c r="BN240" i="1"/>
  <c r="BC239" i="1"/>
  <c r="BN236" i="1"/>
  <c r="BC235" i="1"/>
  <c r="BN232" i="1"/>
  <c r="BC231" i="1"/>
  <c r="BN228" i="1"/>
  <c r="BC227" i="1"/>
  <c r="BC293" i="1"/>
  <c r="BC276" i="1"/>
  <c r="CJ276" i="1" s="1"/>
  <c r="BN266" i="1"/>
  <c r="BC265" i="1"/>
  <c r="CJ265" i="1" s="1"/>
  <c r="BN254" i="1"/>
  <c r="BN253" i="1"/>
  <c r="BN249" i="1"/>
  <c r="BC248" i="1"/>
  <c r="CJ248" i="1" s="1"/>
  <c r="BN245" i="1"/>
  <c r="BC244" i="1"/>
  <c r="CJ244" i="1" s="1"/>
  <c r="BN241" i="1"/>
  <c r="BC240" i="1"/>
  <c r="BN237" i="1"/>
  <c r="BC236" i="1"/>
  <c r="CJ236" i="1" s="1"/>
  <c r="BN233" i="1"/>
  <c r="BC232" i="1"/>
  <c r="BN229" i="1"/>
  <c r="CJ229" i="1" s="1"/>
  <c r="BC228" i="1"/>
  <c r="CJ228" i="1" s="1"/>
  <c r="BN225" i="1"/>
  <c r="BC224" i="1"/>
  <c r="BN252" i="1"/>
  <c r="CJ252" i="1" s="1"/>
  <c r="BC245" i="1"/>
  <c r="BN242" i="1"/>
  <c r="BC237" i="1"/>
  <c r="BN230" i="1"/>
  <c r="BN224" i="1"/>
  <c r="BC221" i="1"/>
  <c r="BC215" i="1"/>
  <c r="CJ215" i="1" s="1"/>
  <c r="BN211" i="1"/>
  <c r="BN207" i="1"/>
  <c r="BC206" i="1"/>
  <c r="BN203" i="1"/>
  <c r="BC202" i="1"/>
  <c r="CJ202" i="1" s="1"/>
  <c r="BN199" i="1"/>
  <c r="BC198" i="1"/>
  <c r="BN195" i="1"/>
  <c r="CJ195" i="1" s="1"/>
  <c r="BC194" i="1"/>
  <c r="BN191" i="1"/>
  <c r="BC190" i="1"/>
  <c r="BN187" i="1"/>
  <c r="BN183" i="1"/>
  <c r="BC182" i="1"/>
  <c r="BN179" i="1"/>
  <c r="BN175" i="1"/>
  <c r="CJ175" i="1" s="1"/>
  <c r="BC174" i="1"/>
  <c r="BN171" i="1"/>
  <c r="BC170" i="1"/>
  <c r="BN167" i="1"/>
  <c r="BC166" i="1"/>
  <c r="BN257" i="1"/>
  <c r="BC249" i="1"/>
  <c r="BC233" i="1"/>
  <c r="CJ233" i="1" s="1"/>
  <c r="BN222" i="1"/>
  <c r="BC219" i="1"/>
  <c r="CJ219" i="1" s="1"/>
  <c r="BC218" i="1"/>
  <c r="BN216" i="1"/>
  <c r="BN212" i="1"/>
  <c r="BC211" i="1"/>
  <c r="BC210" i="1"/>
  <c r="BN208" i="1"/>
  <c r="BC207" i="1"/>
  <c r="CJ207" i="1" s="1"/>
  <c r="BN204" i="1"/>
  <c r="BC203" i="1"/>
  <c r="BN200" i="1"/>
  <c r="BC199" i="1"/>
  <c r="BN196" i="1"/>
  <c r="BC195" i="1"/>
  <c r="BN192" i="1"/>
  <c r="BC191" i="1"/>
  <c r="BN282" i="1"/>
  <c r="BN268" i="1"/>
  <c r="BN246" i="1"/>
  <c r="BC241" i="1"/>
  <c r="CJ241" i="1" s="1"/>
  <c r="BN238" i="1"/>
  <c r="BC229" i="1"/>
  <c r="BN226" i="1"/>
  <c r="CJ226" i="1" s="1"/>
  <c r="BC225" i="1"/>
  <c r="CJ225" i="1" s="1"/>
  <c r="BC223" i="1"/>
  <c r="BN220" i="1"/>
  <c r="BN217" i="1"/>
  <c r="BC216" i="1"/>
  <c r="BN214" i="1"/>
  <c r="BN213" i="1"/>
  <c r="BC212" i="1"/>
  <c r="BN209" i="1"/>
  <c r="BC208" i="1"/>
  <c r="BN205" i="1"/>
  <c r="BC204" i="1"/>
  <c r="BN201" i="1"/>
  <c r="CJ201" i="1" s="1"/>
  <c r="BC200" i="1"/>
  <c r="BN197" i="1"/>
  <c r="BC196" i="1"/>
  <c r="BN193" i="1"/>
  <c r="CJ193" i="1" s="1"/>
  <c r="BC192" i="1"/>
  <c r="BN189" i="1"/>
  <c r="BC188" i="1"/>
  <c r="BC185" i="1"/>
  <c r="BC184" i="1"/>
  <c r="BC253" i="1"/>
  <c r="BN221" i="1"/>
  <c r="CJ221" i="1" s="1"/>
  <c r="BC209" i="1"/>
  <c r="CJ209" i="1" s="1"/>
  <c r="BN206" i="1"/>
  <c r="CJ206" i="1" s="1"/>
  <c r="BN190" i="1"/>
  <c r="BN185" i="1"/>
  <c r="BN180" i="1"/>
  <c r="BN178" i="1"/>
  <c r="BN177" i="1"/>
  <c r="BN172" i="1"/>
  <c r="BN170" i="1"/>
  <c r="CJ170" i="1" s="1"/>
  <c r="BC167" i="1"/>
  <c r="BN164" i="1"/>
  <c r="BC163" i="1"/>
  <c r="BN160" i="1"/>
  <c r="BC159" i="1"/>
  <c r="BN156" i="1"/>
  <c r="BC155" i="1"/>
  <c r="BN152" i="1"/>
  <c r="BC151" i="1"/>
  <c r="BN148" i="1"/>
  <c r="BC147" i="1"/>
  <c r="BN144" i="1"/>
  <c r="BC143" i="1"/>
  <c r="BN140" i="1"/>
  <c r="BC139" i="1"/>
  <c r="BN136" i="1"/>
  <c r="BC135" i="1"/>
  <c r="BN132" i="1"/>
  <c r="BC131" i="1"/>
  <c r="BN218" i="1"/>
  <c r="CJ218" i="1" s="1"/>
  <c r="BC217" i="1"/>
  <c r="BN202" i="1"/>
  <c r="BC197" i="1"/>
  <c r="CJ197" i="1" s="1"/>
  <c r="BN194" i="1"/>
  <c r="BN188" i="1"/>
  <c r="BN186" i="1"/>
  <c r="BC183" i="1"/>
  <c r="BN181" i="1"/>
  <c r="BC180" i="1"/>
  <c r="BC175" i="1"/>
  <c r="BN173" i="1"/>
  <c r="BC172" i="1"/>
  <c r="BN168" i="1"/>
  <c r="BN165" i="1"/>
  <c r="BC164" i="1"/>
  <c r="CJ164" i="1" s="1"/>
  <c r="BN161" i="1"/>
  <c r="BC160" i="1"/>
  <c r="BN157" i="1"/>
  <c r="BC156" i="1"/>
  <c r="CJ156" i="1" s="1"/>
  <c r="BC153" i="1"/>
  <c r="BC152" i="1"/>
  <c r="BN149" i="1"/>
  <c r="BC148" i="1"/>
  <c r="CJ148" i="1" s="1"/>
  <c r="BC145" i="1"/>
  <c r="BC144" i="1"/>
  <c r="BN234" i="1"/>
  <c r="BC220" i="1"/>
  <c r="CJ220" i="1" s="1"/>
  <c r="BN210" i="1"/>
  <c r="CJ210" i="1" s="1"/>
  <c r="BC205" i="1"/>
  <c r="CJ205" i="1" s="1"/>
  <c r="BC189" i="1"/>
  <c r="BC181" i="1"/>
  <c r="BC179" i="1"/>
  <c r="CJ179" i="1" s="1"/>
  <c r="BC178" i="1"/>
  <c r="CJ178" i="1" s="1"/>
  <c r="BN176" i="1"/>
  <c r="BC173" i="1"/>
  <c r="CJ173" i="1" s="1"/>
  <c r="BC171" i="1"/>
  <c r="BN169" i="1"/>
  <c r="BC168" i="1"/>
  <c r="BC165" i="1"/>
  <c r="BN162" i="1"/>
  <c r="BC161" i="1"/>
  <c r="BN158" i="1"/>
  <c r="BC157" i="1"/>
  <c r="CJ157" i="1" s="1"/>
  <c r="BN154" i="1"/>
  <c r="BN153" i="1"/>
  <c r="BN150" i="1"/>
  <c r="BC149" i="1"/>
  <c r="BN146" i="1"/>
  <c r="BN145" i="1"/>
  <c r="BC201" i="1"/>
  <c r="BC187" i="1"/>
  <c r="CJ187" i="1" s="1"/>
  <c r="BC177" i="1"/>
  <c r="CJ177" i="1" s="1"/>
  <c r="BN155" i="1"/>
  <c r="BN142" i="1"/>
  <c r="BC141" i="1"/>
  <c r="CJ141" i="1" s="1"/>
  <c r="BN139" i="1"/>
  <c r="BC136" i="1"/>
  <c r="BN134" i="1"/>
  <c r="BC133" i="1"/>
  <c r="BN131" i="1"/>
  <c r="BC128" i="1"/>
  <c r="BN125" i="1"/>
  <c r="BC124" i="1"/>
  <c r="BN121" i="1"/>
  <c r="BC120" i="1"/>
  <c r="BN117" i="1"/>
  <c r="BC116" i="1"/>
  <c r="BN113" i="1"/>
  <c r="BN112" i="1"/>
  <c r="BN109" i="1"/>
  <c r="BC108" i="1"/>
  <c r="BN105" i="1"/>
  <c r="BC104" i="1"/>
  <c r="BN101" i="1"/>
  <c r="BC100" i="1"/>
  <c r="BN97" i="1"/>
  <c r="BN96" i="1"/>
  <c r="BN93" i="1"/>
  <c r="BC92" i="1"/>
  <c r="BN89" i="1"/>
  <c r="BC88" i="1"/>
  <c r="BN85" i="1"/>
  <c r="BC84" i="1"/>
  <c r="BN81" i="1"/>
  <c r="BC80" i="1"/>
  <c r="BN77" i="1"/>
  <c r="BC76" i="1"/>
  <c r="BN73" i="1"/>
  <c r="BN72" i="1"/>
  <c r="BN69" i="1"/>
  <c r="BC68" i="1"/>
  <c r="BN65" i="1"/>
  <c r="BN64" i="1"/>
  <c r="BN61" i="1"/>
  <c r="BN60" i="1"/>
  <c r="BN57" i="1"/>
  <c r="BN56" i="1"/>
  <c r="BN53" i="1"/>
  <c r="BC52" i="1"/>
  <c r="BN49" i="1"/>
  <c r="BN48" i="1"/>
  <c r="BN182" i="1"/>
  <c r="BN174" i="1"/>
  <c r="BN166" i="1"/>
  <c r="BN163" i="1"/>
  <c r="BC158" i="1"/>
  <c r="BC150" i="1"/>
  <c r="CJ150" i="1" s="1"/>
  <c r="BN147" i="1"/>
  <c r="BC142" i="1"/>
  <c r="BC137" i="1"/>
  <c r="BC134" i="1"/>
  <c r="CJ134" i="1" s="1"/>
  <c r="BC129" i="1"/>
  <c r="BN126" i="1"/>
  <c r="BC125" i="1"/>
  <c r="CJ125" i="1" s="1"/>
  <c r="BN122" i="1"/>
  <c r="BC121" i="1"/>
  <c r="CJ121" i="1" s="1"/>
  <c r="BN118" i="1"/>
  <c r="BC117" i="1"/>
  <c r="CJ117" i="1" s="1"/>
  <c r="BN114" i="1"/>
  <c r="BC113" i="1"/>
  <c r="CJ113" i="1" s="1"/>
  <c r="BN110" i="1"/>
  <c r="BC109" i="1"/>
  <c r="CJ109" i="1" s="1"/>
  <c r="BN106" i="1"/>
  <c r="BC105" i="1"/>
  <c r="CJ105" i="1" s="1"/>
  <c r="BN102" i="1"/>
  <c r="BC101" i="1"/>
  <c r="BN98" i="1"/>
  <c r="BC97" i="1"/>
  <c r="BN94" i="1"/>
  <c r="BC93" i="1"/>
  <c r="CJ93" i="1" s="1"/>
  <c r="BN90" i="1"/>
  <c r="BC89" i="1"/>
  <c r="CJ89" i="1" s="1"/>
  <c r="BN86" i="1"/>
  <c r="BC85" i="1"/>
  <c r="BN82" i="1"/>
  <c r="BC81" i="1"/>
  <c r="CJ81" i="1" s="1"/>
  <c r="BN198" i="1"/>
  <c r="CJ198" i="1" s="1"/>
  <c r="BC193" i="1"/>
  <c r="BN184" i="1"/>
  <c r="BC176" i="1"/>
  <c r="CJ176" i="1" s="1"/>
  <c r="BC169" i="1"/>
  <c r="CJ169" i="1" s="1"/>
  <c r="BN143" i="1"/>
  <c r="BC140" i="1"/>
  <c r="BN138" i="1"/>
  <c r="BN137" i="1"/>
  <c r="BN135" i="1"/>
  <c r="BC132" i="1"/>
  <c r="BN130" i="1"/>
  <c r="BN129" i="1"/>
  <c r="BN127" i="1"/>
  <c r="BC126" i="1"/>
  <c r="BN123" i="1"/>
  <c r="CJ123" i="1" s="1"/>
  <c r="BC122" i="1"/>
  <c r="BN119" i="1"/>
  <c r="BC118" i="1"/>
  <c r="BN115" i="1"/>
  <c r="BC114" i="1"/>
  <c r="BN111" i="1"/>
  <c r="BC110" i="1"/>
  <c r="BN107" i="1"/>
  <c r="BC106" i="1"/>
  <c r="BN103" i="1"/>
  <c r="BC102" i="1"/>
  <c r="BN99" i="1"/>
  <c r="BC98" i="1"/>
  <c r="BN95" i="1"/>
  <c r="BC94" i="1"/>
  <c r="BN91" i="1"/>
  <c r="BC90" i="1"/>
  <c r="BN87" i="1"/>
  <c r="BC86" i="1"/>
  <c r="BN83" i="1"/>
  <c r="BC82" i="1"/>
  <c r="BN79" i="1"/>
  <c r="BC78" i="1"/>
  <c r="BO292" i="1"/>
  <c r="BD291" i="1"/>
  <c r="BO288" i="1"/>
  <c r="BD287" i="1"/>
  <c r="BD293" i="1"/>
  <c r="BD290" i="1"/>
  <c r="BO287" i="1"/>
  <c r="BO286" i="1"/>
  <c r="BO285" i="1"/>
  <c r="BO282" i="1"/>
  <c r="BD281" i="1"/>
  <c r="BO278" i="1"/>
  <c r="BO277" i="1"/>
  <c r="BO274" i="1"/>
  <c r="BD273" i="1"/>
  <c r="BO270" i="1"/>
  <c r="BO266" i="1"/>
  <c r="BD265" i="1"/>
  <c r="BO262" i="1"/>
  <c r="BO261" i="1"/>
  <c r="BO258" i="1"/>
  <c r="BD257" i="1"/>
  <c r="BO254" i="1"/>
  <c r="BO253" i="1"/>
  <c r="BO293" i="1"/>
  <c r="BO291" i="1"/>
  <c r="BD286" i="1"/>
  <c r="BO294" i="1"/>
  <c r="BO289" i="1"/>
  <c r="BD288" i="1"/>
  <c r="BO284" i="1"/>
  <c r="BD283" i="1"/>
  <c r="BO280" i="1"/>
  <c r="BD279" i="1"/>
  <c r="BD289" i="1"/>
  <c r="BO281" i="1"/>
  <c r="BD276" i="1"/>
  <c r="BD274" i="1"/>
  <c r="CK274" i="1" s="1"/>
  <c r="BO271" i="1"/>
  <c r="BO268" i="1"/>
  <c r="BO263" i="1"/>
  <c r="BD262" i="1"/>
  <c r="BO260" i="1"/>
  <c r="BD259" i="1"/>
  <c r="BO257" i="1"/>
  <c r="BD252" i="1"/>
  <c r="BD284" i="1"/>
  <c r="BD282" i="1"/>
  <c r="BO279" i="1"/>
  <c r="BD277" i="1"/>
  <c r="BO275" i="1"/>
  <c r="BO272" i="1"/>
  <c r="BD271" i="1"/>
  <c r="CK271" i="1" s="1"/>
  <c r="BD269" i="1"/>
  <c r="BD268" i="1"/>
  <c r="BD266" i="1"/>
  <c r="BO264" i="1"/>
  <c r="BD263" i="1"/>
  <c r="BD260" i="1"/>
  <c r="BO255" i="1"/>
  <c r="BO290" i="1"/>
  <c r="BD275" i="1"/>
  <c r="BD272" i="1"/>
  <c r="BD292" i="1"/>
  <c r="BO283" i="1"/>
  <c r="BO276" i="1"/>
  <c r="BO267" i="1"/>
  <c r="BO265" i="1"/>
  <c r="BD264" i="1"/>
  <c r="CK264" i="1" s="1"/>
  <c r="BD254" i="1"/>
  <c r="BD253" i="1"/>
  <c r="BO250" i="1"/>
  <c r="BD249" i="1"/>
  <c r="BO246" i="1"/>
  <c r="BO245" i="1"/>
  <c r="BO242" i="1"/>
  <c r="BD241" i="1"/>
  <c r="BO238" i="1"/>
  <c r="BO237" i="1"/>
  <c r="BO234" i="1"/>
  <c r="BD233" i="1"/>
  <c r="BO230" i="1"/>
  <c r="BO229" i="1"/>
  <c r="BO226" i="1"/>
  <c r="BD225" i="1"/>
  <c r="BO222" i="1"/>
  <c r="BO221" i="1"/>
  <c r="BD218" i="1"/>
  <c r="BD217" i="1"/>
  <c r="BD214" i="1"/>
  <c r="BD278" i="1"/>
  <c r="BO273" i="1"/>
  <c r="BD267" i="1"/>
  <c r="BO256" i="1"/>
  <c r="BO252" i="1"/>
  <c r="BO251" i="1"/>
  <c r="BD250" i="1"/>
  <c r="BO247" i="1"/>
  <c r="BD246" i="1"/>
  <c r="BO243" i="1"/>
  <c r="BD242" i="1"/>
  <c r="BO239" i="1"/>
  <c r="BD238" i="1"/>
  <c r="BO235" i="1"/>
  <c r="BD234" i="1"/>
  <c r="BO231" i="1"/>
  <c r="BD230" i="1"/>
  <c r="BO227" i="1"/>
  <c r="BD226" i="1"/>
  <c r="BD280" i="1"/>
  <c r="BO259" i="1"/>
  <c r="BD258" i="1"/>
  <c r="BD256" i="1"/>
  <c r="BD255" i="1"/>
  <c r="BD251" i="1"/>
  <c r="BO248" i="1"/>
  <c r="BD247" i="1"/>
  <c r="BO244" i="1"/>
  <c r="BD243" i="1"/>
  <c r="BO240" i="1"/>
  <c r="BD239" i="1"/>
  <c r="BO236" i="1"/>
  <c r="BD235" i="1"/>
  <c r="BO232" i="1"/>
  <c r="BD231" i="1"/>
  <c r="BO228" i="1"/>
  <c r="BD227" i="1"/>
  <c r="BO224" i="1"/>
  <c r="BD294" i="1"/>
  <c r="BD244" i="1"/>
  <c r="CK244" i="1" s="1"/>
  <c r="BO241" i="1"/>
  <c r="BD236" i="1"/>
  <c r="BD229" i="1"/>
  <c r="CK229" i="1" s="1"/>
  <c r="BO225" i="1"/>
  <c r="BD223" i="1"/>
  <c r="CK223" i="1" s="1"/>
  <c r="BD220" i="1"/>
  <c r="BO217" i="1"/>
  <c r="BO214" i="1"/>
  <c r="BD213" i="1"/>
  <c r="BD210" i="1"/>
  <c r="BD209" i="1"/>
  <c r="BO206" i="1"/>
  <c r="BD205" i="1"/>
  <c r="BO202" i="1"/>
  <c r="BD201" i="1"/>
  <c r="BO198" i="1"/>
  <c r="BD197" i="1"/>
  <c r="BO194" i="1"/>
  <c r="BD193" i="1"/>
  <c r="BO190" i="1"/>
  <c r="BD189" i="1"/>
  <c r="BO186" i="1"/>
  <c r="BD185" i="1"/>
  <c r="BO182" i="1"/>
  <c r="BD181" i="1"/>
  <c r="BO178" i="1"/>
  <c r="BD177" i="1"/>
  <c r="BO174" i="1"/>
  <c r="BD173" i="1"/>
  <c r="BO170" i="1"/>
  <c r="BD169" i="1"/>
  <c r="BO166" i="1"/>
  <c r="BD165" i="1"/>
  <c r="BD232" i="1"/>
  <c r="BD221" i="1"/>
  <c r="BO218" i="1"/>
  <c r="BO215" i="1"/>
  <c r="BO211" i="1"/>
  <c r="BO210" i="1"/>
  <c r="BO207" i="1"/>
  <c r="BD206" i="1"/>
  <c r="BO203" i="1"/>
  <c r="BD202" i="1"/>
  <c r="BO199" i="1"/>
  <c r="BD198" i="1"/>
  <c r="BO195" i="1"/>
  <c r="BD194" i="1"/>
  <c r="BO191" i="1"/>
  <c r="BD190" i="1"/>
  <c r="BO269" i="1"/>
  <c r="BD248" i="1"/>
  <c r="BD245" i="1"/>
  <c r="BD240" i="1"/>
  <c r="BD237" i="1"/>
  <c r="BD228" i="1"/>
  <c r="BD224" i="1"/>
  <c r="BO219" i="1"/>
  <c r="BO216" i="1"/>
  <c r="BD215" i="1"/>
  <c r="BO212" i="1"/>
  <c r="BD211" i="1"/>
  <c r="BO208" i="1"/>
  <c r="BD207" i="1"/>
  <c r="BO204" i="1"/>
  <c r="BD203" i="1"/>
  <c r="BO200" i="1"/>
  <c r="BD199" i="1"/>
  <c r="BO196" i="1"/>
  <c r="BD195" i="1"/>
  <c r="BO192" i="1"/>
  <c r="BD191" i="1"/>
  <c r="BO188" i="1"/>
  <c r="BD187" i="1"/>
  <c r="BO184" i="1"/>
  <c r="BD183" i="1"/>
  <c r="BO233" i="1"/>
  <c r="BO223" i="1"/>
  <c r="BO220" i="1"/>
  <c r="BD208" i="1"/>
  <c r="BO205" i="1"/>
  <c r="BD192" i="1"/>
  <c r="BO189" i="1"/>
  <c r="BD179" i="1"/>
  <c r="BD176" i="1"/>
  <c r="BD171" i="1"/>
  <c r="BO169" i="1"/>
  <c r="BO163" i="1"/>
  <c r="BD162" i="1"/>
  <c r="BO159" i="1"/>
  <c r="BD158" i="1"/>
  <c r="BO155" i="1"/>
  <c r="BD154" i="1"/>
  <c r="BO151" i="1"/>
  <c r="BD150" i="1"/>
  <c r="BO147" i="1"/>
  <c r="BD146" i="1"/>
  <c r="BO143" i="1"/>
  <c r="BD142" i="1"/>
  <c r="BO139" i="1"/>
  <c r="BD138" i="1"/>
  <c r="BO135" i="1"/>
  <c r="BD134" i="1"/>
  <c r="BO131" i="1"/>
  <c r="BD130" i="1"/>
  <c r="BO249" i="1"/>
  <c r="BD222" i="1"/>
  <c r="BO213" i="1"/>
  <c r="BO201" i="1"/>
  <c r="BD196" i="1"/>
  <c r="BO193" i="1"/>
  <c r="BO187" i="1"/>
  <c r="BD184" i="1"/>
  <c r="BD182" i="1"/>
  <c r="BO180" i="1"/>
  <c r="BO177" i="1"/>
  <c r="BD174" i="1"/>
  <c r="BO172" i="1"/>
  <c r="BO167" i="1"/>
  <c r="BD166" i="1"/>
  <c r="BO164" i="1"/>
  <c r="BD163" i="1"/>
  <c r="BO160" i="1"/>
  <c r="BD159" i="1"/>
  <c r="BO156" i="1"/>
  <c r="BD155" i="1"/>
  <c r="BO152" i="1"/>
  <c r="BD151" i="1"/>
  <c r="BO148" i="1"/>
  <c r="BD147" i="1"/>
  <c r="BO144" i="1"/>
  <c r="BD143" i="1"/>
  <c r="BD285" i="1"/>
  <c r="BD261" i="1"/>
  <c r="BD219" i="1"/>
  <c r="BO209" i="1"/>
  <c r="BD204" i="1"/>
  <c r="BO185" i="1"/>
  <c r="BD180" i="1"/>
  <c r="BD178" i="1"/>
  <c r="BO175" i="1"/>
  <c r="BD172" i="1"/>
  <c r="BD170" i="1"/>
  <c r="CK170" i="1" s="1"/>
  <c r="BO168" i="1"/>
  <c r="BD167" i="1"/>
  <c r="BD164" i="1"/>
  <c r="BO161" i="1"/>
  <c r="BD160" i="1"/>
  <c r="BO157" i="1"/>
  <c r="BD156" i="1"/>
  <c r="BO153" i="1"/>
  <c r="BD152" i="1"/>
  <c r="BO149" i="1"/>
  <c r="BD148" i="1"/>
  <c r="BO145" i="1"/>
  <c r="BD144" i="1"/>
  <c r="BD270" i="1"/>
  <c r="BD216" i="1"/>
  <c r="BO197" i="1"/>
  <c r="BD186" i="1"/>
  <c r="BO176" i="1"/>
  <c r="BD168" i="1"/>
  <c r="CK168" i="1" s="1"/>
  <c r="BD157" i="1"/>
  <c r="BO141" i="1"/>
  <c r="BD140" i="1"/>
  <c r="BO138" i="1"/>
  <c r="BO133" i="1"/>
  <c r="BD132" i="1"/>
  <c r="BO130" i="1"/>
  <c r="BO128" i="1"/>
  <c r="BD127" i="1"/>
  <c r="BO124" i="1"/>
  <c r="BD123" i="1"/>
  <c r="BO120" i="1"/>
  <c r="BO116" i="1"/>
  <c r="BD115" i="1"/>
  <c r="BO112" i="1"/>
  <c r="BD111" i="1"/>
  <c r="BO108" i="1"/>
  <c r="BD107" i="1"/>
  <c r="BO104" i="1"/>
  <c r="BO100" i="1"/>
  <c r="BD99" i="1"/>
  <c r="BO96" i="1"/>
  <c r="BD95" i="1"/>
  <c r="BO92" i="1"/>
  <c r="BD91" i="1"/>
  <c r="BO88" i="1"/>
  <c r="BD87" i="1"/>
  <c r="BO84" i="1"/>
  <c r="BD83" i="1"/>
  <c r="BO80" i="1"/>
  <c r="BD79" i="1"/>
  <c r="BO76" i="1"/>
  <c r="BD75" i="1"/>
  <c r="BO72" i="1"/>
  <c r="BD71" i="1"/>
  <c r="BO68" i="1"/>
  <c r="BD67" i="1"/>
  <c r="BO64" i="1"/>
  <c r="BD63" i="1"/>
  <c r="BO60" i="1"/>
  <c r="BD59" i="1"/>
  <c r="BO56" i="1"/>
  <c r="BD55" i="1"/>
  <c r="BO52" i="1"/>
  <c r="BD51" i="1"/>
  <c r="BO48" i="1"/>
  <c r="BD212" i="1"/>
  <c r="CK212" i="1" s="1"/>
  <c r="BD188" i="1"/>
  <c r="BO181" i="1"/>
  <c r="BO173" i="1"/>
  <c r="BO165" i="1"/>
  <c r="BO162" i="1"/>
  <c r="BO154" i="1"/>
  <c r="BD149" i="1"/>
  <c r="BO146" i="1"/>
  <c r="BD141" i="1"/>
  <c r="BO136" i="1"/>
  <c r="BD135" i="1"/>
  <c r="BD133" i="1"/>
  <c r="BD128" i="1"/>
  <c r="BO125" i="1"/>
  <c r="BD124" i="1"/>
  <c r="CK124" i="1" s="1"/>
  <c r="BO121" i="1"/>
  <c r="BD120" i="1"/>
  <c r="BD119" i="1"/>
  <c r="BO117" i="1"/>
  <c r="BD116" i="1"/>
  <c r="BO113" i="1"/>
  <c r="BD112" i="1"/>
  <c r="BO109" i="1"/>
  <c r="BD108" i="1"/>
  <c r="BO105" i="1"/>
  <c r="BD104" i="1"/>
  <c r="BD103" i="1"/>
  <c r="BO101" i="1"/>
  <c r="BD100" i="1"/>
  <c r="CK100" i="1" s="1"/>
  <c r="BO97" i="1"/>
  <c r="BD96" i="1"/>
  <c r="BO93" i="1"/>
  <c r="BD92" i="1"/>
  <c r="BO89" i="1"/>
  <c r="BD88" i="1"/>
  <c r="CK88" i="1" s="1"/>
  <c r="BO85" i="1"/>
  <c r="BD84" i="1"/>
  <c r="CK84" i="1" s="1"/>
  <c r="BO81" i="1"/>
  <c r="BD80" i="1"/>
  <c r="CK80" i="1" s="1"/>
  <c r="BD200" i="1"/>
  <c r="BO183" i="1"/>
  <c r="BO179" i="1"/>
  <c r="BD175" i="1"/>
  <c r="BO171" i="1"/>
  <c r="BO142" i="1"/>
  <c r="BD139" i="1"/>
  <c r="BO137" i="1"/>
  <c r="BD136" i="1"/>
  <c r="BO134" i="1"/>
  <c r="BD131" i="1"/>
  <c r="BO129" i="1"/>
  <c r="BO126" i="1"/>
  <c r="BD125" i="1"/>
  <c r="BO122" i="1"/>
  <c r="BD121" i="1"/>
  <c r="BO118" i="1"/>
  <c r="BD117" i="1"/>
  <c r="BO114" i="1"/>
  <c r="BD113" i="1"/>
  <c r="BO110" i="1"/>
  <c r="BD109" i="1"/>
  <c r="BO106" i="1"/>
  <c r="BD105" i="1"/>
  <c r="BO102" i="1"/>
  <c r="BD101" i="1"/>
  <c r="BO98" i="1"/>
  <c r="BD97" i="1"/>
  <c r="BO94" i="1"/>
  <c r="BD93" i="1"/>
  <c r="BO90" i="1"/>
  <c r="BD89" i="1"/>
  <c r="BO86" i="1"/>
  <c r="BD85" i="1"/>
  <c r="BO82" i="1"/>
  <c r="BD81" i="1"/>
  <c r="BO78" i="1"/>
  <c r="BE294" i="1"/>
  <c r="BE293" i="1"/>
  <c r="BP291" i="1"/>
  <c r="BE290" i="1"/>
  <c r="BP287" i="1"/>
  <c r="CL287" i="1" s="1"/>
  <c r="BP294" i="1"/>
  <c r="BP292" i="1"/>
  <c r="BE289" i="1"/>
  <c r="BE288" i="1"/>
  <c r="CL288" i="1" s="1"/>
  <c r="BP285" i="1"/>
  <c r="BE284" i="1"/>
  <c r="BP281" i="1"/>
  <c r="BE280" i="1"/>
  <c r="BP277" i="1"/>
  <c r="BE276" i="1"/>
  <c r="BP273" i="1"/>
  <c r="BE272" i="1"/>
  <c r="BP269" i="1"/>
  <c r="BE268" i="1"/>
  <c r="BP265" i="1"/>
  <c r="BE264" i="1"/>
  <c r="BP261" i="1"/>
  <c r="BE260" i="1"/>
  <c r="BP257" i="1"/>
  <c r="BE256" i="1"/>
  <c r="BP253" i="1"/>
  <c r="BE292" i="1"/>
  <c r="CL292" i="1" s="1"/>
  <c r="BP290" i="1"/>
  <c r="BP286" i="1"/>
  <c r="BE285" i="1"/>
  <c r="BP293" i="1"/>
  <c r="BE287" i="1"/>
  <c r="BE286" i="1"/>
  <c r="BP283" i="1"/>
  <c r="BE282" i="1"/>
  <c r="BP279" i="1"/>
  <c r="BE278" i="1"/>
  <c r="BP288" i="1"/>
  <c r="BP270" i="1"/>
  <c r="BE269" i="1"/>
  <c r="BE267" i="1"/>
  <c r="CL267" i="1" s="1"/>
  <c r="BP259" i="1"/>
  <c r="BE258" i="1"/>
  <c r="BP256" i="1"/>
  <c r="BP252" i="1"/>
  <c r="BE283" i="1"/>
  <c r="CL283" i="1" s="1"/>
  <c r="BP280" i="1"/>
  <c r="BP278" i="1"/>
  <c r="BP276" i="1"/>
  <c r="BP274" i="1"/>
  <c r="BE273" i="1"/>
  <c r="BP271" i="1"/>
  <c r="BE270" i="1"/>
  <c r="BE265" i="1"/>
  <c r="BP263" i="1"/>
  <c r="BP262" i="1"/>
  <c r="BE261" i="1"/>
  <c r="CL261" i="1" s="1"/>
  <c r="BE259" i="1"/>
  <c r="CL259" i="1" s="1"/>
  <c r="BP289" i="1"/>
  <c r="CL289" i="1" s="1"/>
  <c r="BE281" i="1"/>
  <c r="CL281" i="1" s="1"/>
  <c r="BP275" i="1"/>
  <c r="BE274" i="1"/>
  <c r="CL274" i="1" s="1"/>
  <c r="BE271" i="1"/>
  <c r="BP282" i="1"/>
  <c r="BE275" i="1"/>
  <c r="CL275" i="1" s="1"/>
  <c r="BP268" i="1"/>
  <c r="BP258" i="1"/>
  <c r="BE257" i="1"/>
  <c r="CL257" i="1" s="1"/>
  <c r="BE255" i="1"/>
  <c r="BP249" i="1"/>
  <c r="BE248" i="1"/>
  <c r="BP245" i="1"/>
  <c r="BE244" i="1"/>
  <c r="BP241" i="1"/>
  <c r="BE240" i="1"/>
  <c r="BP237" i="1"/>
  <c r="BE236" i="1"/>
  <c r="CL236" i="1" s="1"/>
  <c r="BP233" i="1"/>
  <c r="BE232" i="1"/>
  <c r="BP229" i="1"/>
  <c r="BE228" i="1"/>
  <c r="BP225" i="1"/>
  <c r="BE224" i="1"/>
  <c r="BP221" i="1"/>
  <c r="BE220" i="1"/>
  <c r="CL220" i="1" s="1"/>
  <c r="BP217" i="1"/>
  <c r="BE216" i="1"/>
  <c r="BP284" i="1"/>
  <c r="BE277" i="1"/>
  <c r="CL277" i="1" s="1"/>
  <c r="BP272" i="1"/>
  <c r="BP260" i="1"/>
  <c r="BP254" i="1"/>
  <c r="BP250" i="1"/>
  <c r="BE249" i="1"/>
  <c r="CL249" i="1" s="1"/>
  <c r="BP246" i="1"/>
  <c r="BE245" i="1"/>
  <c r="CL245" i="1" s="1"/>
  <c r="BP242" i="1"/>
  <c r="BE241" i="1"/>
  <c r="CL241" i="1" s="1"/>
  <c r="BP238" i="1"/>
  <c r="BP234" i="1"/>
  <c r="BE233" i="1"/>
  <c r="BP230" i="1"/>
  <c r="BP226" i="1"/>
  <c r="BE291" i="1"/>
  <c r="BE279" i="1"/>
  <c r="BP267" i="1"/>
  <c r="BP266" i="1"/>
  <c r="BP264" i="1"/>
  <c r="BE263" i="1"/>
  <c r="BE262" i="1"/>
  <c r="BE254" i="1"/>
  <c r="BE253" i="1"/>
  <c r="BP251" i="1"/>
  <c r="BE250" i="1"/>
  <c r="BP247" i="1"/>
  <c r="BE246" i="1"/>
  <c r="BP243" i="1"/>
  <c r="BE242" i="1"/>
  <c r="BP239" i="1"/>
  <c r="BE238" i="1"/>
  <c r="BE237" i="1"/>
  <c r="BP235" i="1"/>
  <c r="BE234" i="1"/>
  <c r="BP231" i="1"/>
  <c r="BE230" i="1"/>
  <c r="CL230" i="1" s="1"/>
  <c r="BE229" i="1"/>
  <c r="BP227" i="1"/>
  <c r="BE226" i="1"/>
  <c r="BE266" i="1"/>
  <c r="BP255" i="1"/>
  <c r="BP248" i="1"/>
  <c r="BE243" i="1"/>
  <c r="BP240" i="1"/>
  <c r="BP228" i="1"/>
  <c r="BP224" i="1"/>
  <c r="BP223" i="1"/>
  <c r="BP222" i="1"/>
  <c r="BE219" i="1"/>
  <c r="BP216" i="1"/>
  <c r="BP213" i="1"/>
  <c r="BE212" i="1"/>
  <c r="BP209" i="1"/>
  <c r="BE208" i="1"/>
  <c r="BP205" i="1"/>
  <c r="BP204" i="1"/>
  <c r="BP201" i="1"/>
  <c r="BE200" i="1"/>
  <c r="BP197" i="1"/>
  <c r="BP196" i="1"/>
  <c r="BP193" i="1"/>
  <c r="BE192" i="1"/>
  <c r="BP189" i="1"/>
  <c r="BE188" i="1"/>
  <c r="BP185" i="1"/>
  <c r="BE184" i="1"/>
  <c r="BP181" i="1"/>
  <c r="BE180" i="1"/>
  <c r="CL180" i="1" s="1"/>
  <c r="BP177" i="1"/>
  <c r="BE176" i="1"/>
  <c r="BP173" i="1"/>
  <c r="BP172" i="1"/>
  <c r="BP169" i="1"/>
  <c r="BE168" i="1"/>
  <c r="BP165" i="1"/>
  <c r="BE252" i="1"/>
  <c r="CL252" i="1" s="1"/>
  <c r="BE231" i="1"/>
  <c r="BE223" i="1"/>
  <c r="BE222" i="1"/>
  <c r="BP220" i="1"/>
  <c r="BP214" i="1"/>
  <c r="BE213" i="1"/>
  <c r="BP210" i="1"/>
  <c r="BE209" i="1"/>
  <c r="BP206" i="1"/>
  <c r="BP202" i="1"/>
  <c r="BE201" i="1"/>
  <c r="BP198" i="1"/>
  <c r="BP194" i="1"/>
  <c r="BE193" i="1"/>
  <c r="BP190" i="1"/>
  <c r="BE189" i="1"/>
  <c r="BE247" i="1"/>
  <c r="BP244" i="1"/>
  <c r="BE239" i="1"/>
  <c r="BP236" i="1"/>
  <c r="BE227" i="1"/>
  <c r="BE225" i="1"/>
  <c r="BP218" i="1"/>
  <c r="BE217" i="1"/>
  <c r="BP215" i="1"/>
  <c r="BE214" i="1"/>
  <c r="BP211" i="1"/>
  <c r="BE210" i="1"/>
  <c r="CL210" i="1" s="1"/>
  <c r="BP207" i="1"/>
  <c r="BE206" i="1"/>
  <c r="BE205" i="1"/>
  <c r="CL205" i="1" s="1"/>
  <c r="BP203" i="1"/>
  <c r="BE202" i="1"/>
  <c r="BP199" i="1"/>
  <c r="BE198" i="1"/>
  <c r="BE197" i="1"/>
  <c r="BP195" i="1"/>
  <c r="BE194" i="1"/>
  <c r="BP191" i="1"/>
  <c r="BE190" i="1"/>
  <c r="BP187" i="1"/>
  <c r="BE186" i="1"/>
  <c r="BP183" i="1"/>
  <c r="BE235" i="1"/>
  <c r="BP219" i="1"/>
  <c r="BE207" i="1"/>
  <c r="CL207" i="1" s="1"/>
  <c r="BE204" i="1"/>
  <c r="BE191" i="1"/>
  <c r="BE185" i="1"/>
  <c r="CL185" i="1" s="1"/>
  <c r="BP179" i="1"/>
  <c r="BE178" i="1"/>
  <c r="BE175" i="1"/>
  <c r="BP171" i="1"/>
  <c r="BE170" i="1"/>
  <c r="BP168" i="1"/>
  <c r="BP162" i="1"/>
  <c r="BE161" i="1"/>
  <c r="BP158" i="1"/>
  <c r="BE157" i="1"/>
  <c r="BP154" i="1"/>
  <c r="BE153" i="1"/>
  <c r="BP150" i="1"/>
  <c r="BE149" i="1"/>
  <c r="BP146" i="1"/>
  <c r="BE145" i="1"/>
  <c r="BP142" i="1"/>
  <c r="BE141" i="1"/>
  <c r="BP138" i="1"/>
  <c r="BE137" i="1"/>
  <c r="BP134" i="1"/>
  <c r="BE133" i="1"/>
  <c r="BP130" i="1"/>
  <c r="BE129" i="1"/>
  <c r="BE251" i="1"/>
  <c r="BE221" i="1"/>
  <c r="CL221" i="1" s="1"/>
  <c r="BE215" i="1"/>
  <c r="BP212" i="1"/>
  <c r="BE203" i="1"/>
  <c r="BP200" i="1"/>
  <c r="BE195" i="1"/>
  <c r="BP188" i="1"/>
  <c r="BP186" i="1"/>
  <c r="BE183" i="1"/>
  <c r="CL183" i="1" s="1"/>
  <c r="BE181" i="1"/>
  <c r="BE179" i="1"/>
  <c r="BP176" i="1"/>
  <c r="BE171" i="1"/>
  <c r="BP163" i="1"/>
  <c r="BE162" i="1"/>
  <c r="BP159" i="1"/>
  <c r="BE158" i="1"/>
  <c r="BP155" i="1"/>
  <c r="BE154" i="1"/>
  <c r="BP151" i="1"/>
  <c r="BE150" i="1"/>
  <c r="BP147" i="1"/>
  <c r="BE146" i="1"/>
  <c r="BP143" i="1"/>
  <c r="CL143" i="1" s="1"/>
  <c r="BE142" i="1"/>
  <c r="BP232" i="1"/>
  <c r="BE218" i="1"/>
  <c r="BE211" i="1"/>
  <c r="BP208" i="1"/>
  <c r="BP192" i="1"/>
  <c r="BP182" i="1"/>
  <c r="BP174" i="1"/>
  <c r="BE173" i="1"/>
  <c r="CL173" i="1" s="1"/>
  <c r="BE169" i="1"/>
  <c r="CL169" i="1" s="1"/>
  <c r="BP167" i="1"/>
  <c r="BP166" i="1"/>
  <c r="BE165" i="1"/>
  <c r="CL165" i="1" s="1"/>
  <c r="BE164" i="1"/>
  <c r="BE163" i="1"/>
  <c r="BP160" i="1"/>
  <c r="BE159" i="1"/>
  <c r="BE156" i="1"/>
  <c r="CL156" i="1" s="1"/>
  <c r="BE155" i="1"/>
  <c r="BP152" i="1"/>
  <c r="CL152" i="1" s="1"/>
  <c r="BE151" i="1"/>
  <c r="BE148" i="1"/>
  <c r="BE147" i="1"/>
  <c r="BP144" i="1"/>
  <c r="BE199" i="1"/>
  <c r="BP178" i="1"/>
  <c r="BP175" i="1"/>
  <c r="BP170" i="1"/>
  <c r="BP156" i="1"/>
  <c r="BE140" i="1"/>
  <c r="BE139" i="1"/>
  <c r="CL139" i="1" s="1"/>
  <c r="BP137" i="1"/>
  <c r="BE134" i="1"/>
  <c r="BE132" i="1"/>
  <c r="BE131" i="1"/>
  <c r="BP129" i="1"/>
  <c r="BP127" i="1"/>
  <c r="BE126" i="1"/>
  <c r="BP123" i="1"/>
  <c r="BE122" i="1"/>
  <c r="BP119" i="1"/>
  <c r="BE118" i="1"/>
  <c r="BE115" i="1"/>
  <c r="BE114" i="1"/>
  <c r="BP111" i="1"/>
  <c r="BE110" i="1"/>
  <c r="BP107" i="1"/>
  <c r="BE106" i="1"/>
  <c r="BP103" i="1"/>
  <c r="BE102" i="1"/>
  <c r="BE99" i="1"/>
  <c r="BE98" i="1"/>
  <c r="CL98" i="1" s="1"/>
  <c r="BP95" i="1"/>
  <c r="BE94" i="1"/>
  <c r="CL94" i="1" s="1"/>
  <c r="BP91" i="1"/>
  <c r="BE90" i="1"/>
  <c r="BP87" i="1"/>
  <c r="BE86" i="1"/>
  <c r="BE83" i="1"/>
  <c r="BE82" i="1"/>
  <c r="BP79" i="1"/>
  <c r="BE78" i="1"/>
  <c r="BP75" i="1"/>
  <c r="CL75" i="1" s="1"/>
  <c r="BE74" i="1"/>
  <c r="BP71" i="1"/>
  <c r="BE70" i="1"/>
  <c r="BE67" i="1"/>
  <c r="CL67" i="1" s="1"/>
  <c r="BE66" i="1"/>
  <c r="BE63" i="1"/>
  <c r="BE62" i="1"/>
  <c r="BE59" i="1"/>
  <c r="BE58" i="1"/>
  <c r="BP55" i="1"/>
  <c r="BE54" i="1"/>
  <c r="BE51" i="1"/>
  <c r="BE50" i="1"/>
  <c r="BE187" i="1"/>
  <c r="BP180" i="1"/>
  <c r="BE177" i="1"/>
  <c r="CL177" i="1" s="1"/>
  <c r="BE172" i="1"/>
  <c r="BP164" i="1"/>
  <c r="BP161" i="1"/>
  <c r="BP153" i="1"/>
  <c r="BP148" i="1"/>
  <c r="BP145" i="1"/>
  <c r="BP140" i="1"/>
  <c r="BP135" i="1"/>
  <c r="BP132" i="1"/>
  <c r="BP128" i="1"/>
  <c r="BE127" i="1"/>
  <c r="BP124" i="1"/>
  <c r="BE123" i="1"/>
  <c r="BP120" i="1"/>
  <c r="BE119" i="1"/>
  <c r="BP116" i="1"/>
  <c r="BP115" i="1"/>
  <c r="BP112" i="1"/>
  <c r="BE111" i="1"/>
  <c r="BP108" i="1"/>
  <c r="BE107" i="1"/>
  <c r="BP104" i="1"/>
  <c r="BE103" i="1"/>
  <c r="BP100" i="1"/>
  <c r="BP99" i="1"/>
  <c r="BP96" i="1"/>
  <c r="BE95" i="1"/>
  <c r="BP92" i="1"/>
  <c r="BE91" i="1"/>
  <c r="BP88" i="1"/>
  <c r="BE87" i="1"/>
  <c r="CL87" i="1" s="1"/>
  <c r="BP84" i="1"/>
  <c r="BP83" i="1"/>
  <c r="BP80" i="1"/>
  <c r="BE196" i="1"/>
  <c r="BE182" i="1"/>
  <c r="CL182" i="1" s="1"/>
  <c r="BE174" i="1"/>
  <c r="CL174" i="1" s="1"/>
  <c r="BE167" i="1"/>
  <c r="BE166" i="1"/>
  <c r="BP157" i="1"/>
  <c r="BP141" i="1"/>
  <c r="BE138" i="1"/>
  <c r="BP136" i="1"/>
  <c r="BE135" i="1"/>
  <c r="BP133" i="1"/>
  <c r="BE130" i="1"/>
  <c r="BE128" i="1"/>
  <c r="BP125" i="1"/>
  <c r="BE124" i="1"/>
  <c r="BP121" i="1"/>
  <c r="BE120" i="1"/>
  <c r="BP117" i="1"/>
  <c r="BE116" i="1"/>
  <c r="BP113" i="1"/>
  <c r="BE112" i="1"/>
  <c r="BP109" i="1"/>
  <c r="BE108" i="1"/>
  <c r="BP105" i="1"/>
  <c r="BE104" i="1"/>
  <c r="BP101" i="1"/>
  <c r="BE100" i="1"/>
  <c r="BP97" i="1"/>
  <c r="BE96" i="1"/>
  <c r="BP93" i="1"/>
  <c r="BE92" i="1"/>
  <c r="BP89" i="1"/>
  <c r="BE88" i="1"/>
  <c r="BP85" i="1"/>
  <c r="BE84" i="1"/>
  <c r="BP81" i="1"/>
  <c r="BE80" i="1"/>
  <c r="BQ294" i="1"/>
  <c r="BF293" i="1"/>
  <c r="BQ290" i="1"/>
  <c r="BF289" i="1"/>
  <c r="CM289" i="1" s="1"/>
  <c r="BQ293" i="1"/>
  <c r="BQ291" i="1"/>
  <c r="BF288" i="1"/>
  <c r="BF287" i="1"/>
  <c r="BQ284" i="1"/>
  <c r="BF283" i="1"/>
  <c r="BF280" i="1"/>
  <c r="BF279" i="1"/>
  <c r="CM279" i="1" s="1"/>
  <c r="BQ276" i="1"/>
  <c r="BF275" i="1"/>
  <c r="BF272" i="1"/>
  <c r="BF271" i="1"/>
  <c r="BQ268" i="1"/>
  <c r="BF267" i="1"/>
  <c r="BF264" i="1"/>
  <c r="BF263" i="1"/>
  <c r="BQ260" i="1"/>
  <c r="BF259" i="1"/>
  <c r="BF256" i="1"/>
  <c r="BF255" i="1"/>
  <c r="BQ292" i="1"/>
  <c r="BF291" i="1"/>
  <c r="CM291" i="1" s="1"/>
  <c r="BQ289" i="1"/>
  <c r="BQ288" i="1"/>
  <c r="CM288" i="1" s="1"/>
  <c r="BQ285" i="1"/>
  <c r="BF284" i="1"/>
  <c r="BF294" i="1"/>
  <c r="BF292" i="1"/>
  <c r="BQ286" i="1"/>
  <c r="BF285" i="1"/>
  <c r="BQ282" i="1"/>
  <c r="BF281" i="1"/>
  <c r="CM281" i="1" s="1"/>
  <c r="BQ278" i="1"/>
  <c r="BF277" i="1"/>
  <c r="CM277" i="1" s="1"/>
  <c r="BQ281" i="1"/>
  <c r="BQ275" i="1"/>
  <c r="BQ269" i="1"/>
  <c r="BF268" i="1"/>
  <c r="BF266" i="1"/>
  <c r="BF260" i="1"/>
  <c r="CM260" i="1" s="1"/>
  <c r="BQ258" i="1"/>
  <c r="BF257" i="1"/>
  <c r="BQ255" i="1"/>
  <c r="BF254" i="1"/>
  <c r="BF282" i="1"/>
  <c r="BQ279" i="1"/>
  <c r="BQ277" i="1"/>
  <c r="BQ272" i="1"/>
  <c r="BQ270" i="1"/>
  <c r="BF269" i="1"/>
  <c r="BQ267" i="1"/>
  <c r="BQ264" i="1"/>
  <c r="BQ261" i="1"/>
  <c r="BF258" i="1"/>
  <c r="BQ287" i="1"/>
  <c r="BQ274" i="1"/>
  <c r="BQ273" i="1"/>
  <c r="BF290" i="1"/>
  <c r="BF270" i="1"/>
  <c r="BQ266" i="1"/>
  <c r="CM266" i="1" s="1"/>
  <c r="BQ265" i="1"/>
  <c r="BQ263" i="1"/>
  <c r="BF262" i="1"/>
  <c r="BF261" i="1"/>
  <c r="BF253" i="1"/>
  <c r="BQ252" i="1"/>
  <c r="BF251" i="1"/>
  <c r="BF248" i="1"/>
  <c r="CM248" i="1" s="1"/>
  <c r="BF247" i="1"/>
  <c r="BQ244" i="1"/>
  <c r="BF243" i="1"/>
  <c r="BF240" i="1"/>
  <c r="BF239" i="1"/>
  <c r="BQ236" i="1"/>
  <c r="BF235" i="1"/>
  <c r="BF232" i="1"/>
  <c r="BF231" i="1"/>
  <c r="BQ228" i="1"/>
  <c r="BF227" i="1"/>
  <c r="BF224" i="1"/>
  <c r="BF223" i="1"/>
  <c r="BQ220" i="1"/>
  <c r="BF219" i="1"/>
  <c r="BQ216" i="1"/>
  <c r="BF215" i="1"/>
  <c r="BF286" i="1"/>
  <c r="BQ283" i="1"/>
  <c r="BF276" i="1"/>
  <c r="BQ271" i="1"/>
  <c r="BF265" i="1"/>
  <c r="BF252" i="1"/>
  <c r="BQ249" i="1"/>
  <c r="BQ248" i="1"/>
  <c r="BQ245" i="1"/>
  <c r="BF244" i="1"/>
  <c r="BQ241" i="1"/>
  <c r="BQ240" i="1"/>
  <c r="BQ237" i="1"/>
  <c r="BF236" i="1"/>
  <c r="BQ233" i="1"/>
  <c r="BQ232" i="1"/>
  <c r="BQ229" i="1"/>
  <c r="BF228" i="1"/>
  <c r="BF278" i="1"/>
  <c r="BF274" i="1"/>
  <c r="BF273" i="1"/>
  <c r="BQ257" i="1"/>
  <c r="BQ250" i="1"/>
  <c r="BF249" i="1"/>
  <c r="BQ246" i="1"/>
  <c r="BF245" i="1"/>
  <c r="BQ242" i="1"/>
  <c r="BF241" i="1"/>
  <c r="BQ238" i="1"/>
  <c r="BF237" i="1"/>
  <c r="BQ234" i="1"/>
  <c r="BF233" i="1"/>
  <c r="BQ230" i="1"/>
  <c r="BF229" i="1"/>
  <c r="BQ226" i="1"/>
  <c r="BF225" i="1"/>
  <c r="BQ224" i="1"/>
  <c r="BQ247" i="1"/>
  <c r="BF242" i="1"/>
  <c r="CM242" i="1" s="1"/>
  <c r="BQ239" i="1"/>
  <c r="BF230" i="1"/>
  <c r="CM230" i="1" s="1"/>
  <c r="BQ227" i="1"/>
  <c r="BQ225" i="1"/>
  <c r="BQ221" i="1"/>
  <c r="BF218" i="1"/>
  <c r="BQ217" i="1"/>
  <c r="BQ215" i="1"/>
  <c r="BQ212" i="1"/>
  <c r="BF211" i="1"/>
  <c r="BQ208" i="1"/>
  <c r="BF207" i="1"/>
  <c r="BQ204" i="1"/>
  <c r="BF203" i="1"/>
  <c r="BQ200" i="1"/>
  <c r="BF199" i="1"/>
  <c r="BQ196" i="1"/>
  <c r="BF195" i="1"/>
  <c r="BQ192" i="1"/>
  <c r="BF191" i="1"/>
  <c r="BQ188" i="1"/>
  <c r="BF187" i="1"/>
  <c r="BQ184" i="1"/>
  <c r="BF183" i="1"/>
  <c r="CM183" i="1" s="1"/>
  <c r="BQ180" i="1"/>
  <c r="BF179" i="1"/>
  <c r="BQ176" i="1"/>
  <c r="BF175" i="1"/>
  <c r="BQ172" i="1"/>
  <c r="BF171" i="1"/>
  <c r="BQ168" i="1"/>
  <c r="BF167" i="1"/>
  <c r="BQ259" i="1"/>
  <c r="BQ256" i="1"/>
  <c r="BQ251" i="1"/>
  <c r="BQ235" i="1"/>
  <c r="BQ222" i="1"/>
  <c r="BF221" i="1"/>
  <c r="BQ219" i="1"/>
  <c r="BF213" i="1"/>
  <c r="BF212" i="1"/>
  <c r="BQ209" i="1"/>
  <c r="BF208" i="1"/>
  <c r="CM208" i="1" s="1"/>
  <c r="BQ205" i="1"/>
  <c r="BF204" i="1"/>
  <c r="CM204" i="1" s="1"/>
  <c r="BQ201" i="1"/>
  <c r="BF200" i="1"/>
  <c r="CM200" i="1" s="1"/>
  <c r="BQ197" i="1"/>
  <c r="BF196" i="1"/>
  <c r="CM196" i="1" s="1"/>
  <c r="BQ193" i="1"/>
  <c r="BF192" i="1"/>
  <c r="CM192" i="1" s="1"/>
  <c r="BQ189" i="1"/>
  <c r="BQ280" i="1"/>
  <c r="BF246" i="1"/>
  <c r="CM246" i="1" s="1"/>
  <c r="BQ243" i="1"/>
  <c r="BF238" i="1"/>
  <c r="BF226" i="1"/>
  <c r="BQ223" i="1"/>
  <c r="BF222" i="1"/>
  <c r="BF216" i="1"/>
  <c r="CM216" i="1" s="1"/>
  <c r="BQ214" i="1"/>
  <c r="BQ213" i="1"/>
  <c r="BQ210" i="1"/>
  <c r="BF209" i="1"/>
  <c r="BQ206" i="1"/>
  <c r="BF205" i="1"/>
  <c r="BQ202" i="1"/>
  <c r="BF201" i="1"/>
  <c r="BQ198" i="1"/>
  <c r="BF197" i="1"/>
  <c r="BQ194" i="1"/>
  <c r="BF193" i="1"/>
  <c r="BQ190" i="1"/>
  <c r="BF189" i="1"/>
  <c r="BQ186" i="1"/>
  <c r="BF185" i="1"/>
  <c r="BQ253" i="1"/>
  <c r="BQ231" i="1"/>
  <c r="BQ218" i="1"/>
  <c r="BQ211" i="1"/>
  <c r="BF206" i="1"/>
  <c r="CM206" i="1" s="1"/>
  <c r="BF190" i="1"/>
  <c r="BF182" i="1"/>
  <c r="BQ178" i="1"/>
  <c r="BQ177" i="1"/>
  <c r="BF174" i="1"/>
  <c r="BQ170" i="1"/>
  <c r="BF169" i="1"/>
  <c r="BQ167" i="1"/>
  <c r="BF166" i="1"/>
  <c r="BF164" i="1"/>
  <c r="BQ161" i="1"/>
  <c r="BF160" i="1"/>
  <c r="BQ157" i="1"/>
  <c r="BF156" i="1"/>
  <c r="BQ153" i="1"/>
  <c r="BF152" i="1"/>
  <c r="BQ149" i="1"/>
  <c r="BF148" i="1"/>
  <c r="BQ145" i="1"/>
  <c r="BF144" i="1"/>
  <c r="BQ141" i="1"/>
  <c r="BF140" i="1"/>
  <c r="BQ137" i="1"/>
  <c r="BF136" i="1"/>
  <c r="BQ133" i="1"/>
  <c r="BF132" i="1"/>
  <c r="BQ129" i="1"/>
  <c r="BF220" i="1"/>
  <c r="BF217" i="1"/>
  <c r="BF202" i="1"/>
  <c r="CM202" i="1" s="1"/>
  <c r="BQ199" i="1"/>
  <c r="BF194" i="1"/>
  <c r="BQ187" i="1"/>
  <c r="BF184" i="1"/>
  <c r="CM184" i="1" s="1"/>
  <c r="BF180" i="1"/>
  <c r="BF178" i="1"/>
  <c r="BF177" i="1"/>
  <c r="BQ175" i="1"/>
  <c r="BF172" i="1"/>
  <c r="BF170" i="1"/>
  <c r="BQ162" i="1"/>
  <c r="BF161" i="1"/>
  <c r="BQ158" i="1"/>
  <c r="BF157" i="1"/>
  <c r="BQ154" i="1"/>
  <c r="BF153" i="1"/>
  <c r="BQ150" i="1"/>
  <c r="BF149" i="1"/>
  <c r="BQ146" i="1"/>
  <c r="BF145" i="1"/>
  <c r="BQ142" i="1"/>
  <c r="BQ262" i="1"/>
  <c r="BQ254" i="1"/>
  <c r="BF234" i="1"/>
  <c r="BF210" i="1"/>
  <c r="BQ207" i="1"/>
  <c r="BQ191" i="1"/>
  <c r="BQ185" i="1"/>
  <c r="BQ181" i="1"/>
  <c r="BQ179" i="1"/>
  <c r="BQ173" i="1"/>
  <c r="BQ171" i="1"/>
  <c r="BF168" i="1"/>
  <c r="BQ165" i="1"/>
  <c r="BQ163" i="1"/>
  <c r="BF162" i="1"/>
  <c r="BQ159" i="1"/>
  <c r="BF158" i="1"/>
  <c r="BQ155" i="1"/>
  <c r="BQ151" i="1"/>
  <c r="BF150" i="1"/>
  <c r="CM150" i="1" s="1"/>
  <c r="BQ147" i="1"/>
  <c r="BF146" i="1"/>
  <c r="CM146" i="1" s="1"/>
  <c r="BQ195" i="1"/>
  <c r="BQ182" i="1"/>
  <c r="BQ174" i="1"/>
  <c r="BQ166" i="1"/>
  <c r="BF155" i="1"/>
  <c r="BQ143" i="1"/>
  <c r="BF141" i="1"/>
  <c r="BQ139" i="1"/>
  <c r="BF138" i="1"/>
  <c r="BQ136" i="1"/>
  <c r="BF133" i="1"/>
  <c r="BQ131" i="1"/>
  <c r="BF130" i="1"/>
  <c r="BQ126" i="1"/>
  <c r="BF125" i="1"/>
  <c r="BQ122" i="1"/>
  <c r="BF121" i="1"/>
  <c r="BQ118" i="1"/>
  <c r="BF117" i="1"/>
  <c r="BQ114" i="1"/>
  <c r="BF113" i="1"/>
  <c r="BQ110" i="1"/>
  <c r="BF109" i="1"/>
  <c r="BQ106" i="1"/>
  <c r="BF105" i="1"/>
  <c r="BQ102" i="1"/>
  <c r="BF101" i="1"/>
  <c r="BQ98" i="1"/>
  <c r="BF97" i="1"/>
  <c r="BQ94" i="1"/>
  <c r="BF93" i="1"/>
  <c r="BQ90" i="1"/>
  <c r="BF89" i="1"/>
  <c r="BQ86" i="1"/>
  <c r="BF85" i="1"/>
  <c r="CM85" i="1" s="1"/>
  <c r="BQ82" i="1"/>
  <c r="BF81" i="1"/>
  <c r="BQ78" i="1"/>
  <c r="BF77" i="1"/>
  <c r="BQ74" i="1"/>
  <c r="BF73" i="1"/>
  <c r="BQ70" i="1"/>
  <c r="BF69" i="1"/>
  <c r="CM69" i="1" s="1"/>
  <c r="BQ66" i="1"/>
  <c r="BF65" i="1"/>
  <c r="BQ62" i="1"/>
  <c r="BF61" i="1"/>
  <c r="CM61" i="1" s="1"/>
  <c r="BQ58" i="1"/>
  <c r="BF57" i="1"/>
  <c r="BQ54" i="1"/>
  <c r="BF53" i="1"/>
  <c r="CM53" i="1" s="1"/>
  <c r="BQ50" i="1"/>
  <c r="BF49" i="1"/>
  <c r="BF186" i="1"/>
  <c r="BF176" i="1"/>
  <c r="BF163" i="1"/>
  <c r="CM163" i="1" s="1"/>
  <c r="BQ160" i="1"/>
  <c r="BQ152" i="1"/>
  <c r="BF147" i="1"/>
  <c r="CM147" i="1" s="1"/>
  <c r="BQ144" i="1"/>
  <c r="BF143" i="1"/>
  <c r="BF139" i="1"/>
  <c r="BQ134" i="1"/>
  <c r="BF131" i="1"/>
  <c r="CM131" i="1" s="1"/>
  <c r="BF127" i="1"/>
  <c r="BF126" i="1"/>
  <c r="CM126" i="1" s="1"/>
  <c r="BQ123" i="1"/>
  <c r="BQ119" i="1"/>
  <c r="BF118" i="1"/>
  <c r="BQ115" i="1"/>
  <c r="BF114" i="1"/>
  <c r="BQ111" i="1"/>
  <c r="BF110" i="1"/>
  <c r="BQ107" i="1"/>
  <c r="BQ103" i="1"/>
  <c r="BF102" i="1"/>
  <c r="BQ99" i="1"/>
  <c r="BF98" i="1"/>
  <c r="BQ95" i="1"/>
  <c r="BF94" i="1"/>
  <c r="BQ91" i="1"/>
  <c r="BQ87" i="1"/>
  <c r="BF86" i="1"/>
  <c r="BQ83" i="1"/>
  <c r="BF82" i="1"/>
  <c r="BF214" i="1"/>
  <c r="BQ203" i="1"/>
  <c r="BF198" i="1"/>
  <c r="BF188" i="1"/>
  <c r="BF181" i="1"/>
  <c r="BF173" i="1"/>
  <c r="BQ169" i="1"/>
  <c r="BF165" i="1"/>
  <c r="BQ156" i="1"/>
  <c r="BQ140" i="1"/>
  <c r="BF137" i="1"/>
  <c r="BQ135" i="1"/>
  <c r="BF134" i="1"/>
  <c r="BQ132" i="1"/>
  <c r="BF129" i="1"/>
  <c r="BQ128" i="1"/>
  <c r="BQ127" i="1"/>
  <c r="BQ124" i="1"/>
  <c r="BF123" i="1"/>
  <c r="BF122" i="1"/>
  <c r="BQ120" i="1"/>
  <c r="BF119" i="1"/>
  <c r="BQ116" i="1"/>
  <c r="BF115" i="1"/>
  <c r="BQ112" i="1"/>
  <c r="CM112" i="1" s="1"/>
  <c r="BF111" i="1"/>
  <c r="BQ108" i="1"/>
  <c r="BF107" i="1"/>
  <c r="BF106" i="1"/>
  <c r="BQ104" i="1"/>
  <c r="BF103" i="1"/>
  <c r="BQ100" i="1"/>
  <c r="BF99" i="1"/>
  <c r="BQ96" i="1"/>
  <c r="BF95" i="1"/>
  <c r="BQ92" i="1"/>
  <c r="BF91" i="1"/>
  <c r="BF90" i="1"/>
  <c r="BQ88" i="1"/>
  <c r="BF87" i="1"/>
  <c r="BQ84" i="1"/>
  <c r="BF83" i="1"/>
  <c r="BQ80" i="1"/>
  <c r="BF79" i="1"/>
  <c r="BR293" i="1"/>
  <c r="BG292" i="1"/>
  <c r="BR289" i="1"/>
  <c r="BG294" i="1"/>
  <c r="BR290" i="1"/>
  <c r="BR287" i="1"/>
  <c r="BG286" i="1"/>
  <c r="BR283" i="1"/>
  <c r="BG282" i="1"/>
  <c r="BR279" i="1"/>
  <c r="BG278" i="1"/>
  <c r="BR275" i="1"/>
  <c r="BG274" i="1"/>
  <c r="BR271" i="1"/>
  <c r="BG270" i="1"/>
  <c r="BR267" i="1"/>
  <c r="BG266" i="1"/>
  <c r="BR263" i="1"/>
  <c r="BG262" i="1"/>
  <c r="BR259" i="1"/>
  <c r="BG258" i="1"/>
  <c r="BR255" i="1"/>
  <c r="BG254" i="1"/>
  <c r="BR291" i="1"/>
  <c r="BG290" i="1"/>
  <c r="CN290" i="1" s="1"/>
  <c r="BR288" i="1"/>
  <c r="BG287" i="1"/>
  <c r="BR284" i="1"/>
  <c r="BG293" i="1"/>
  <c r="CN293" i="1" s="1"/>
  <c r="BG291" i="1"/>
  <c r="BR285" i="1"/>
  <c r="BG284" i="1"/>
  <c r="CN284" i="1" s="1"/>
  <c r="BR281" i="1"/>
  <c r="BR277" i="1"/>
  <c r="BR280" i="1"/>
  <c r="BR276" i="1"/>
  <c r="BR274" i="1"/>
  <c r="BG273" i="1"/>
  <c r="BG265" i="1"/>
  <c r="BR262" i="1"/>
  <c r="BG259" i="1"/>
  <c r="BR257" i="1"/>
  <c r="BG253" i="1"/>
  <c r="BR286" i="1"/>
  <c r="BG283" i="1"/>
  <c r="BR278" i="1"/>
  <c r="BG276" i="1"/>
  <c r="BG271" i="1"/>
  <c r="BR269" i="1"/>
  <c r="BR268" i="1"/>
  <c r="BR266" i="1"/>
  <c r="BG263" i="1"/>
  <c r="BR260" i="1"/>
  <c r="BG257" i="1"/>
  <c r="CN257" i="1" s="1"/>
  <c r="BG256" i="1"/>
  <c r="BG288" i="1"/>
  <c r="BG281" i="1"/>
  <c r="CN281" i="1" s="1"/>
  <c r="BG280" i="1"/>
  <c r="BG275" i="1"/>
  <c r="BR272" i="1"/>
  <c r="BR292" i="1"/>
  <c r="BR273" i="1"/>
  <c r="BR256" i="1"/>
  <c r="BG255" i="1"/>
  <c r="BR251" i="1"/>
  <c r="BG250" i="1"/>
  <c r="BR247" i="1"/>
  <c r="BG246" i="1"/>
  <c r="BR243" i="1"/>
  <c r="BG242" i="1"/>
  <c r="BR239" i="1"/>
  <c r="BG238" i="1"/>
  <c r="BR235" i="1"/>
  <c r="BG234" i="1"/>
  <c r="BR231" i="1"/>
  <c r="BG230" i="1"/>
  <c r="BR227" i="1"/>
  <c r="BG226" i="1"/>
  <c r="BR223" i="1"/>
  <c r="BG222" i="1"/>
  <c r="BR219" i="1"/>
  <c r="BG218" i="1"/>
  <c r="BR215" i="1"/>
  <c r="BG214" i="1"/>
  <c r="BR282" i="1"/>
  <c r="BG268" i="1"/>
  <c r="CN268" i="1" s="1"/>
  <c r="BR261" i="1"/>
  <c r="BR258" i="1"/>
  <c r="BR254" i="1"/>
  <c r="BR253" i="1"/>
  <c r="BR252" i="1"/>
  <c r="BG251" i="1"/>
  <c r="BR248" i="1"/>
  <c r="BG247" i="1"/>
  <c r="BR244" i="1"/>
  <c r="BG243" i="1"/>
  <c r="BR240" i="1"/>
  <c r="BG239" i="1"/>
  <c r="BR236" i="1"/>
  <c r="BG235" i="1"/>
  <c r="BR232" i="1"/>
  <c r="BG231" i="1"/>
  <c r="BR228" i="1"/>
  <c r="BG227" i="1"/>
  <c r="BG289" i="1"/>
  <c r="BG277" i="1"/>
  <c r="CN277" i="1" s="1"/>
  <c r="BG272" i="1"/>
  <c r="BR270" i="1"/>
  <c r="BG269" i="1"/>
  <c r="CN269" i="1" s="1"/>
  <c r="BR265" i="1"/>
  <c r="BR264" i="1"/>
  <c r="BG261" i="1"/>
  <c r="BG260" i="1"/>
  <c r="CN260" i="1" s="1"/>
  <c r="BG252" i="1"/>
  <c r="BR249" i="1"/>
  <c r="BR245" i="1"/>
  <c r="BG244" i="1"/>
  <c r="BR241" i="1"/>
  <c r="BG240" i="1"/>
  <c r="BR237" i="1"/>
  <c r="BG236" i="1"/>
  <c r="BR233" i="1"/>
  <c r="BG232" i="1"/>
  <c r="BR229" i="1"/>
  <c r="BG228" i="1"/>
  <c r="BR225" i="1"/>
  <c r="BR294" i="1"/>
  <c r="BG267" i="1"/>
  <c r="CN267" i="1" s="1"/>
  <c r="BR246" i="1"/>
  <c r="BG241" i="1"/>
  <c r="CN241" i="1" s="1"/>
  <c r="BR238" i="1"/>
  <c r="BG229" i="1"/>
  <c r="CN229" i="1" s="1"/>
  <c r="BR226" i="1"/>
  <c r="BR224" i="1"/>
  <c r="BG223" i="1"/>
  <c r="CN223" i="1" s="1"/>
  <c r="BR220" i="1"/>
  <c r="BR217" i="1"/>
  <c r="BR214" i="1"/>
  <c r="BR211" i="1"/>
  <c r="BG210" i="1"/>
  <c r="BR207" i="1"/>
  <c r="BG206" i="1"/>
  <c r="BR203" i="1"/>
  <c r="BG202" i="1"/>
  <c r="BR199" i="1"/>
  <c r="BG198" i="1"/>
  <c r="BR195" i="1"/>
  <c r="BG194" i="1"/>
  <c r="BG191" i="1"/>
  <c r="BG190" i="1"/>
  <c r="BR187" i="1"/>
  <c r="BG186" i="1"/>
  <c r="BG183" i="1"/>
  <c r="BG182" i="1"/>
  <c r="BR179" i="1"/>
  <c r="BG178" i="1"/>
  <c r="BR175" i="1"/>
  <c r="BG174" i="1"/>
  <c r="BR171" i="1"/>
  <c r="BG170" i="1"/>
  <c r="BR167" i="1"/>
  <c r="BG166" i="1"/>
  <c r="BR250" i="1"/>
  <c r="BR234" i="1"/>
  <c r="BR221" i="1"/>
  <c r="BG220" i="1"/>
  <c r="BR218" i="1"/>
  <c r="BG217" i="1"/>
  <c r="BG216" i="1"/>
  <c r="BR212" i="1"/>
  <c r="BG211" i="1"/>
  <c r="CN211" i="1" s="1"/>
  <c r="BR208" i="1"/>
  <c r="BG207" i="1"/>
  <c r="CN207" i="1" s="1"/>
  <c r="BR204" i="1"/>
  <c r="BG203" i="1"/>
  <c r="CN203" i="1" s="1"/>
  <c r="BR200" i="1"/>
  <c r="BG199" i="1"/>
  <c r="CN199" i="1" s="1"/>
  <c r="BR196" i="1"/>
  <c r="BG195" i="1"/>
  <c r="CN195" i="1" s="1"/>
  <c r="BR192" i="1"/>
  <c r="BR191" i="1"/>
  <c r="BR188" i="1"/>
  <c r="BG264" i="1"/>
  <c r="CN264" i="1" s="1"/>
  <c r="BG248" i="1"/>
  <c r="BG245" i="1"/>
  <c r="BR242" i="1"/>
  <c r="BG237" i="1"/>
  <c r="BR230" i="1"/>
  <c r="BG225" i="1"/>
  <c r="BG224" i="1"/>
  <c r="CN224" i="1" s="1"/>
  <c r="BG221" i="1"/>
  <c r="BG215" i="1"/>
  <c r="BR213" i="1"/>
  <c r="BG212" i="1"/>
  <c r="CN212" i="1" s="1"/>
  <c r="BR209" i="1"/>
  <c r="BG208" i="1"/>
  <c r="CN208" i="1" s="1"/>
  <c r="BR205" i="1"/>
  <c r="BG204" i="1"/>
  <c r="CN204" i="1" s="1"/>
  <c r="BR201" i="1"/>
  <c r="BG200" i="1"/>
  <c r="CN200" i="1" s="1"/>
  <c r="BR197" i="1"/>
  <c r="BG196" i="1"/>
  <c r="CN196" i="1" s="1"/>
  <c r="BR193" i="1"/>
  <c r="BR189" i="1"/>
  <c r="BG188" i="1"/>
  <c r="BR185" i="1"/>
  <c r="BG233" i="1"/>
  <c r="BR210" i="1"/>
  <c r="BG205" i="1"/>
  <c r="CN205" i="1" s="1"/>
  <c r="BG192" i="1"/>
  <c r="BG189" i="1"/>
  <c r="BG185" i="1"/>
  <c r="BG184" i="1"/>
  <c r="BG181" i="1"/>
  <c r="BG179" i="1"/>
  <c r="CN179" i="1" s="1"/>
  <c r="BR176" i="1"/>
  <c r="BG173" i="1"/>
  <c r="CN173" i="1" s="1"/>
  <c r="BG171" i="1"/>
  <c r="BR169" i="1"/>
  <c r="BG168" i="1"/>
  <c r="BG165" i="1"/>
  <c r="BR164" i="1"/>
  <c r="BG163" i="1"/>
  <c r="BR160" i="1"/>
  <c r="BR159" i="1"/>
  <c r="BR156" i="1"/>
  <c r="BG155" i="1"/>
  <c r="BR152" i="1"/>
  <c r="BR151" i="1"/>
  <c r="BR148" i="1"/>
  <c r="BG147" i="1"/>
  <c r="BR144" i="1"/>
  <c r="BR143" i="1"/>
  <c r="BR140" i="1"/>
  <c r="BG139" i="1"/>
  <c r="BR136" i="1"/>
  <c r="BR135" i="1"/>
  <c r="BR132" i="1"/>
  <c r="BG131" i="1"/>
  <c r="BG249" i="1"/>
  <c r="BR222" i="1"/>
  <c r="BG219" i="1"/>
  <c r="BG213" i="1"/>
  <c r="BG201" i="1"/>
  <c r="BR198" i="1"/>
  <c r="BG193" i="1"/>
  <c r="BR186" i="1"/>
  <c r="BR183" i="1"/>
  <c r="BR182" i="1"/>
  <c r="BR177" i="1"/>
  <c r="BG176" i="1"/>
  <c r="BR174" i="1"/>
  <c r="BG169" i="1"/>
  <c r="BR166" i="1"/>
  <c r="BG164" i="1"/>
  <c r="BR161" i="1"/>
  <c r="BG160" i="1"/>
  <c r="BR157" i="1"/>
  <c r="BG156" i="1"/>
  <c r="BR153" i="1"/>
  <c r="BG152" i="1"/>
  <c r="BR149" i="1"/>
  <c r="BG148" i="1"/>
  <c r="BR145" i="1"/>
  <c r="BG144" i="1"/>
  <c r="BR141" i="1"/>
  <c r="BG285" i="1"/>
  <c r="CN285" i="1" s="1"/>
  <c r="BG279" i="1"/>
  <c r="BG209" i="1"/>
  <c r="BR206" i="1"/>
  <c r="BR190" i="1"/>
  <c r="BR184" i="1"/>
  <c r="BR180" i="1"/>
  <c r="BR178" i="1"/>
  <c r="BG177" i="1"/>
  <c r="BR172" i="1"/>
  <c r="BR170" i="1"/>
  <c r="BG167" i="1"/>
  <c r="BR162" i="1"/>
  <c r="BG161" i="1"/>
  <c r="CN161" i="1" s="1"/>
  <c r="BR158" i="1"/>
  <c r="BG157" i="1"/>
  <c r="CN157" i="1" s="1"/>
  <c r="BR154" i="1"/>
  <c r="BG153" i="1"/>
  <c r="CN153" i="1" s="1"/>
  <c r="BR150" i="1"/>
  <c r="BG149" i="1"/>
  <c r="CN149" i="1" s="1"/>
  <c r="BR146" i="1"/>
  <c r="BG145" i="1"/>
  <c r="CN145" i="1" s="1"/>
  <c r="BR216" i="1"/>
  <c r="BR202" i="1"/>
  <c r="BG197" i="1"/>
  <c r="BR181" i="1"/>
  <c r="BR173" i="1"/>
  <c r="BR168" i="1"/>
  <c r="BR165" i="1"/>
  <c r="BG154" i="1"/>
  <c r="BR142" i="1"/>
  <c r="BG140" i="1"/>
  <c r="CN140" i="1" s="1"/>
  <c r="BR138" i="1"/>
  <c r="BG137" i="1"/>
  <c r="BG135" i="1"/>
  <c r="CN135" i="1" s="1"/>
  <c r="BG132" i="1"/>
  <c r="BR130" i="1"/>
  <c r="BG129" i="1"/>
  <c r="BG128" i="1"/>
  <c r="BR125" i="1"/>
  <c r="BG124" i="1"/>
  <c r="BR121" i="1"/>
  <c r="BG120" i="1"/>
  <c r="BR117" i="1"/>
  <c r="BG116" i="1"/>
  <c r="BR113" i="1"/>
  <c r="BG112" i="1"/>
  <c r="BR109" i="1"/>
  <c r="BG108" i="1"/>
  <c r="BR105" i="1"/>
  <c r="BG104" i="1"/>
  <c r="BR101" i="1"/>
  <c r="BG100" i="1"/>
  <c r="BR97" i="1"/>
  <c r="BG96" i="1"/>
  <c r="BR93" i="1"/>
  <c r="BG92" i="1"/>
  <c r="BR89" i="1"/>
  <c r="BG88" i="1"/>
  <c r="BR85" i="1"/>
  <c r="BG84" i="1"/>
  <c r="BR81" i="1"/>
  <c r="BG80" i="1"/>
  <c r="BR77" i="1"/>
  <c r="BG76" i="1"/>
  <c r="BR73" i="1"/>
  <c r="BG72" i="1"/>
  <c r="BR69" i="1"/>
  <c r="BG68" i="1"/>
  <c r="BR65" i="1"/>
  <c r="BG64" i="1"/>
  <c r="BR61" i="1"/>
  <c r="BG60" i="1"/>
  <c r="BR57" i="1"/>
  <c r="BG56" i="1"/>
  <c r="BR53" i="1"/>
  <c r="BG52" i="1"/>
  <c r="BR49" i="1"/>
  <c r="BG48" i="1"/>
  <c r="BG175" i="1"/>
  <c r="BG162" i="1"/>
  <c r="BG159" i="1"/>
  <c r="BG151" i="1"/>
  <c r="BG146" i="1"/>
  <c r="BG142" i="1"/>
  <c r="BG138" i="1"/>
  <c r="BR133" i="1"/>
  <c r="BG130" i="1"/>
  <c r="BR126" i="1"/>
  <c r="BG125" i="1"/>
  <c r="BR122" i="1"/>
  <c r="BG121" i="1"/>
  <c r="BR118" i="1"/>
  <c r="BG117" i="1"/>
  <c r="BR114" i="1"/>
  <c r="BG113" i="1"/>
  <c r="BR110" i="1"/>
  <c r="BG109" i="1"/>
  <c r="BR106" i="1"/>
  <c r="BG105" i="1"/>
  <c r="BG102" i="1"/>
  <c r="BG101" i="1"/>
  <c r="BR98" i="1"/>
  <c r="BG97" i="1"/>
  <c r="BR94" i="1"/>
  <c r="BG93" i="1"/>
  <c r="BR90" i="1"/>
  <c r="BG89" i="1"/>
  <c r="BG86" i="1"/>
  <c r="BG85" i="1"/>
  <c r="BR82" i="1"/>
  <c r="BG81" i="1"/>
  <c r="BR194" i="1"/>
  <c r="BG187" i="1"/>
  <c r="BG180" i="1"/>
  <c r="CN180" i="1" s="1"/>
  <c r="BG172" i="1"/>
  <c r="BR155" i="1"/>
  <c r="BG143" i="1"/>
  <c r="BG141" i="1"/>
  <c r="BR139" i="1"/>
  <c r="BG136" i="1"/>
  <c r="BR134" i="1"/>
  <c r="BG133" i="1"/>
  <c r="CN133" i="1" s="1"/>
  <c r="BR131" i="1"/>
  <c r="BR127" i="1"/>
  <c r="BG126" i="1"/>
  <c r="BR123" i="1"/>
  <c r="BG122" i="1"/>
  <c r="BR119" i="1"/>
  <c r="BG118" i="1"/>
  <c r="BR115" i="1"/>
  <c r="BG114" i="1"/>
  <c r="BR111" i="1"/>
  <c r="BG110" i="1"/>
  <c r="BR107" i="1"/>
  <c r="BG106" i="1"/>
  <c r="BR103" i="1"/>
  <c r="BR102" i="1"/>
  <c r="BR99" i="1"/>
  <c r="BG98" i="1"/>
  <c r="BR95" i="1"/>
  <c r="BG94" i="1"/>
  <c r="BR91" i="1"/>
  <c r="BG90" i="1"/>
  <c r="BR87" i="1"/>
  <c r="CN87" i="1" s="1"/>
  <c r="BR86" i="1"/>
  <c r="BR83" i="1"/>
  <c r="BG82" i="1"/>
  <c r="BR79" i="1"/>
  <c r="BG78" i="1"/>
  <c r="BS292" i="1"/>
  <c r="BS291" i="1"/>
  <c r="BS288" i="1"/>
  <c r="BH287" i="1"/>
  <c r="BS294" i="1"/>
  <c r="BH293" i="1"/>
  <c r="BS289" i="1"/>
  <c r="BS286" i="1"/>
  <c r="BH285" i="1"/>
  <c r="BS282" i="1"/>
  <c r="BH281" i="1"/>
  <c r="BS278" i="1"/>
  <c r="BH277" i="1"/>
  <c r="BS274" i="1"/>
  <c r="BH273" i="1"/>
  <c r="BS270" i="1"/>
  <c r="BH269" i="1"/>
  <c r="BS266" i="1"/>
  <c r="BH265" i="1"/>
  <c r="BS262" i="1"/>
  <c r="BH261" i="1"/>
  <c r="CO261" i="1" s="1"/>
  <c r="BS258" i="1"/>
  <c r="BH257" i="1"/>
  <c r="BS254" i="1"/>
  <c r="BH253" i="1"/>
  <c r="BH294" i="1"/>
  <c r="BH292" i="1"/>
  <c r="BS290" i="1"/>
  <c r="BH289" i="1"/>
  <c r="BH286" i="1"/>
  <c r="BH290" i="1"/>
  <c r="BS287" i="1"/>
  <c r="BS284" i="1"/>
  <c r="BS283" i="1"/>
  <c r="BS280" i="1"/>
  <c r="BH279" i="1"/>
  <c r="BS281" i="1"/>
  <c r="BH272" i="1"/>
  <c r="BH267" i="1"/>
  <c r="BH264" i="1"/>
  <c r="BS261" i="1"/>
  <c r="BH258" i="1"/>
  <c r="CO258" i="1" s="1"/>
  <c r="BS256" i="1"/>
  <c r="BH255" i="1"/>
  <c r="BH252" i="1"/>
  <c r="BS293" i="1"/>
  <c r="BS285" i="1"/>
  <c r="BH282" i="1"/>
  <c r="BS279" i="1"/>
  <c r="BS277" i="1"/>
  <c r="BS276" i="1"/>
  <c r="BS275" i="1"/>
  <c r="BS273" i="1"/>
  <c r="BH270" i="1"/>
  <c r="BS267" i="1"/>
  <c r="BS265" i="1"/>
  <c r="BH259" i="1"/>
  <c r="BH256" i="1"/>
  <c r="BH280" i="1"/>
  <c r="CO280" i="1" s="1"/>
  <c r="BH276" i="1"/>
  <c r="BH274" i="1"/>
  <c r="BS271" i="1"/>
  <c r="BH288" i="1"/>
  <c r="CO288" i="1" s="1"/>
  <c r="BH275" i="1"/>
  <c r="CO275" i="1" s="1"/>
  <c r="BS272" i="1"/>
  <c r="BS269" i="1"/>
  <c r="BS264" i="1"/>
  <c r="BS263" i="1"/>
  <c r="BH262" i="1"/>
  <c r="BH260" i="1"/>
  <c r="BS259" i="1"/>
  <c r="BS250" i="1"/>
  <c r="BH249" i="1"/>
  <c r="BS246" i="1"/>
  <c r="BH245" i="1"/>
  <c r="BS242" i="1"/>
  <c r="BH241" i="1"/>
  <c r="BS238" i="1"/>
  <c r="BH237" i="1"/>
  <c r="BS234" i="1"/>
  <c r="BH233" i="1"/>
  <c r="BS230" i="1"/>
  <c r="BH229" i="1"/>
  <c r="BS226" i="1"/>
  <c r="BH225" i="1"/>
  <c r="BS222" i="1"/>
  <c r="BH221" i="1"/>
  <c r="BS218" i="1"/>
  <c r="BH217" i="1"/>
  <c r="BS214" i="1"/>
  <c r="BH213" i="1"/>
  <c r="BH284" i="1"/>
  <c r="BH266" i="1"/>
  <c r="BH263" i="1"/>
  <c r="BH251" i="1"/>
  <c r="BH250" i="1"/>
  <c r="CO250" i="1" s="1"/>
  <c r="BS247" i="1"/>
  <c r="BH246" i="1"/>
  <c r="CO246" i="1" s="1"/>
  <c r="BH243" i="1"/>
  <c r="BH242" i="1"/>
  <c r="CO242" i="1" s="1"/>
  <c r="BS239" i="1"/>
  <c r="BH238" i="1"/>
  <c r="BH235" i="1"/>
  <c r="BH234" i="1"/>
  <c r="BS231" i="1"/>
  <c r="BH230" i="1"/>
  <c r="CO230" i="1" s="1"/>
  <c r="BH227" i="1"/>
  <c r="BH226" i="1"/>
  <c r="BH291" i="1"/>
  <c r="BH283" i="1"/>
  <c r="CO283" i="1" s="1"/>
  <c r="BH271" i="1"/>
  <c r="BS268" i="1"/>
  <c r="BS255" i="1"/>
  <c r="BS251" i="1"/>
  <c r="BS248" i="1"/>
  <c r="BH247" i="1"/>
  <c r="BS244" i="1"/>
  <c r="BS240" i="1"/>
  <c r="BH239" i="1"/>
  <c r="BS236" i="1"/>
  <c r="BS235" i="1"/>
  <c r="BS232" i="1"/>
  <c r="BH231" i="1"/>
  <c r="BS228" i="1"/>
  <c r="BS227" i="1"/>
  <c r="BS224" i="1"/>
  <c r="BH278" i="1"/>
  <c r="BH268" i="1"/>
  <c r="CO268" i="1" s="1"/>
  <c r="BH254" i="1"/>
  <c r="BS253" i="1"/>
  <c r="BS245" i="1"/>
  <c r="BS243" i="1"/>
  <c r="BH240" i="1"/>
  <c r="BS237" i="1"/>
  <c r="BH228" i="1"/>
  <c r="BS225" i="1"/>
  <c r="BS219" i="1"/>
  <c r="BH216" i="1"/>
  <c r="BH215" i="1"/>
  <c r="BS213" i="1"/>
  <c r="BS210" i="1"/>
  <c r="BH209" i="1"/>
  <c r="BS206" i="1"/>
  <c r="BH205" i="1"/>
  <c r="BS202" i="1"/>
  <c r="BH201" i="1"/>
  <c r="BS198" i="1"/>
  <c r="BH197" i="1"/>
  <c r="BS194" i="1"/>
  <c r="BH193" i="1"/>
  <c r="BS190" i="1"/>
  <c r="BH189" i="1"/>
  <c r="BS186" i="1"/>
  <c r="BH185" i="1"/>
  <c r="BS182" i="1"/>
  <c r="BH181" i="1"/>
  <c r="BS178" i="1"/>
  <c r="BH177" i="1"/>
  <c r="BS174" i="1"/>
  <c r="BH173" i="1"/>
  <c r="BS170" i="1"/>
  <c r="BH169" i="1"/>
  <c r="BS166" i="1"/>
  <c r="BH165" i="1"/>
  <c r="BS260" i="1"/>
  <c r="BS252" i="1"/>
  <c r="BS249" i="1"/>
  <c r="BS233" i="1"/>
  <c r="BS223" i="1"/>
  <c r="CO223" i="1" s="1"/>
  <c r="BH222" i="1"/>
  <c r="CO222" i="1" s="1"/>
  <c r="BH220" i="1"/>
  <c r="BH219" i="1"/>
  <c r="BS216" i="1"/>
  <c r="BS211" i="1"/>
  <c r="BH210" i="1"/>
  <c r="BS207" i="1"/>
  <c r="BH206" i="1"/>
  <c r="BS203" i="1"/>
  <c r="BH202" i="1"/>
  <c r="BS199" i="1"/>
  <c r="BH198" i="1"/>
  <c r="BS195" i="1"/>
  <c r="BH194" i="1"/>
  <c r="BS191" i="1"/>
  <c r="BH190" i="1"/>
  <c r="BH244" i="1"/>
  <c r="BS241" i="1"/>
  <c r="BH236" i="1"/>
  <c r="CO236" i="1" s="1"/>
  <c r="BS229" i="1"/>
  <c r="BH224" i="1"/>
  <c r="BH223" i="1"/>
  <c r="BS220" i="1"/>
  <c r="BS217" i="1"/>
  <c r="BH214" i="1"/>
  <c r="BS212" i="1"/>
  <c r="BH211" i="1"/>
  <c r="BH208" i="1"/>
  <c r="BH207" i="1"/>
  <c r="BS204" i="1"/>
  <c r="BH203" i="1"/>
  <c r="BS200" i="1"/>
  <c r="BH199" i="1"/>
  <c r="BS196" i="1"/>
  <c r="BH195" i="1"/>
  <c r="BS192" i="1"/>
  <c r="BH191" i="1"/>
  <c r="BS188" i="1"/>
  <c r="BH187" i="1"/>
  <c r="BS184" i="1"/>
  <c r="BH183" i="1"/>
  <c r="BS257" i="1"/>
  <c r="BS209" i="1"/>
  <c r="BH204" i="1"/>
  <c r="BH188" i="1"/>
  <c r="BH184" i="1"/>
  <c r="BH180" i="1"/>
  <c r="BH178" i="1"/>
  <c r="BS175" i="1"/>
  <c r="BH172" i="1"/>
  <c r="BH170" i="1"/>
  <c r="BS168" i="1"/>
  <c r="BH167" i="1"/>
  <c r="BS163" i="1"/>
  <c r="BH162" i="1"/>
  <c r="BS159" i="1"/>
  <c r="BH158" i="1"/>
  <c r="BH157" i="1"/>
  <c r="BS155" i="1"/>
  <c r="BH154" i="1"/>
  <c r="BS151" i="1"/>
  <c r="BH150" i="1"/>
  <c r="BS147" i="1"/>
  <c r="BH146" i="1"/>
  <c r="BS143" i="1"/>
  <c r="BH142" i="1"/>
  <c r="BH141" i="1"/>
  <c r="BS139" i="1"/>
  <c r="BH138" i="1"/>
  <c r="BS135" i="1"/>
  <c r="BH134" i="1"/>
  <c r="BS131" i="1"/>
  <c r="BH130" i="1"/>
  <c r="BS221" i="1"/>
  <c r="BH218" i="1"/>
  <c r="BS215" i="1"/>
  <c r="BH212" i="1"/>
  <c r="BH200" i="1"/>
  <c r="BS197" i="1"/>
  <c r="BH192" i="1"/>
  <c r="CO192" i="1" s="1"/>
  <c r="BS187" i="1"/>
  <c r="BS181" i="1"/>
  <c r="BS179" i="1"/>
  <c r="BS176" i="1"/>
  <c r="BH175" i="1"/>
  <c r="BS173" i="1"/>
  <c r="BS171" i="1"/>
  <c r="BH168" i="1"/>
  <c r="CO168" i="1" s="1"/>
  <c r="BS165" i="1"/>
  <c r="BS164" i="1"/>
  <c r="BH163" i="1"/>
  <c r="BS160" i="1"/>
  <c r="BH159" i="1"/>
  <c r="BS156" i="1"/>
  <c r="BH155" i="1"/>
  <c r="CO155" i="1" s="1"/>
  <c r="BS152" i="1"/>
  <c r="BH151" i="1"/>
  <c r="CO151" i="1" s="1"/>
  <c r="BS148" i="1"/>
  <c r="BH147" i="1"/>
  <c r="BS144" i="1"/>
  <c r="BH143" i="1"/>
  <c r="CO143" i="1" s="1"/>
  <c r="BH232" i="1"/>
  <c r="BS208" i="1"/>
  <c r="BS205" i="1"/>
  <c r="BS189" i="1"/>
  <c r="BS185" i="1"/>
  <c r="BH179" i="1"/>
  <c r="CO179" i="1" s="1"/>
  <c r="BH176" i="1"/>
  <c r="BH171" i="1"/>
  <c r="BS169" i="1"/>
  <c r="BH164" i="1"/>
  <c r="BS161" i="1"/>
  <c r="BH160" i="1"/>
  <c r="BS157" i="1"/>
  <c r="BH156" i="1"/>
  <c r="BS153" i="1"/>
  <c r="BH152" i="1"/>
  <c r="BS149" i="1"/>
  <c r="BH148" i="1"/>
  <c r="BS145" i="1"/>
  <c r="BH144" i="1"/>
  <c r="BS193" i="1"/>
  <c r="BS183" i="1"/>
  <c r="BS180" i="1"/>
  <c r="BS172" i="1"/>
  <c r="BS141" i="1"/>
  <c r="BH139" i="1"/>
  <c r="BS137" i="1"/>
  <c r="BH136" i="1"/>
  <c r="BS134" i="1"/>
  <c r="BH131" i="1"/>
  <c r="BS129" i="1"/>
  <c r="BS128" i="1"/>
  <c r="BH127" i="1"/>
  <c r="BS124" i="1"/>
  <c r="BH123" i="1"/>
  <c r="BS120" i="1"/>
  <c r="BH119" i="1"/>
  <c r="BS116" i="1"/>
  <c r="BH115" i="1"/>
  <c r="BS112" i="1"/>
  <c r="BH111" i="1"/>
  <c r="BS108" i="1"/>
  <c r="BH107" i="1"/>
  <c r="BS104" i="1"/>
  <c r="BH103" i="1"/>
  <c r="BS100" i="1"/>
  <c r="BH99" i="1"/>
  <c r="BS96" i="1"/>
  <c r="BH95" i="1"/>
  <c r="BS92" i="1"/>
  <c r="BH91" i="1"/>
  <c r="BS88" i="1"/>
  <c r="BH87" i="1"/>
  <c r="BS84" i="1"/>
  <c r="BH83" i="1"/>
  <c r="BS80" i="1"/>
  <c r="BH79" i="1"/>
  <c r="BS76" i="1"/>
  <c r="BH75" i="1"/>
  <c r="BS72" i="1"/>
  <c r="BH71" i="1"/>
  <c r="BS68" i="1"/>
  <c r="BH67" i="1"/>
  <c r="BS64" i="1"/>
  <c r="BH63" i="1"/>
  <c r="BS60" i="1"/>
  <c r="BH59" i="1"/>
  <c r="BS56" i="1"/>
  <c r="BH55" i="1"/>
  <c r="BS52" i="1"/>
  <c r="BH51" i="1"/>
  <c r="BS48" i="1"/>
  <c r="BH47" i="1"/>
  <c r="BH248" i="1"/>
  <c r="BH182" i="1"/>
  <c r="BS177" i="1"/>
  <c r="BH174" i="1"/>
  <c r="CO174" i="1" s="1"/>
  <c r="BH166" i="1"/>
  <c r="BH161" i="1"/>
  <c r="CO161" i="1" s="1"/>
  <c r="BS158" i="1"/>
  <c r="BH153" i="1"/>
  <c r="BS150" i="1"/>
  <c r="BH145" i="1"/>
  <c r="BS140" i="1"/>
  <c r="BH137" i="1"/>
  <c r="BS132" i="1"/>
  <c r="BH129" i="1"/>
  <c r="BH128" i="1"/>
  <c r="BS125" i="1"/>
  <c r="BH124" i="1"/>
  <c r="CO124" i="1" s="1"/>
  <c r="BS121" i="1"/>
  <c r="BH120" i="1"/>
  <c r="BS117" i="1"/>
  <c r="BH116" i="1"/>
  <c r="CO116" i="1" s="1"/>
  <c r="BS113" i="1"/>
  <c r="BH112" i="1"/>
  <c r="BS109" i="1"/>
  <c r="BH108" i="1"/>
  <c r="CO108" i="1" s="1"/>
  <c r="BS105" i="1"/>
  <c r="BH104" i="1"/>
  <c r="BS101" i="1"/>
  <c r="BH100" i="1"/>
  <c r="CO100" i="1" s="1"/>
  <c r="BS97" i="1"/>
  <c r="BH96" i="1"/>
  <c r="BS93" i="1"/>
  <c r="BH92" i="1"/>
  <c r="BS89" i="1"/>
  <c r="BH88" i="1"/>
  <c r="BS85" i="1"/>
  <c r="BH84" i="1"/>
  <c r="BS81" i="1"/>
  <c r="BH80" i="1"/>
  <c r="CO80" i="1" s="1"/>
  <c r="BS201" i="1"/>
  <c r="BH196" i="1"/>
  <c r="BH186" i="1"/>
  <c r="BS167" i="1"/>
  <c r="BS154" i="1"/>
  <c r="BS142" i="1"/>
  <c r="BH140" i="1"/>
  <c r="BS138" i="1"/>
  <c r="BH135" i="1"/>
  <c r="BS133" i="1"/>
  <c r="BH132" i="1"/>
  <c r="BS130" i="1"/>
  <c r="BS126" i="1"/>
  <c r="BH125" i="1"/>
  <c r="BS122" i="1"/>
  <c r="BH121" i="1"/>
  <c r="BS118" i="1"/>
  <c r="BH117" i="1"/>
  <c r="BS114" i="1"/>
  <c r="BH113" i="1"/>
  <c r="BS110" i="1"/>
  <c r="BS106" i="1"/>
  <c r="BH105" i="1"/>
  <c r="BS102" i="1"/>
  <c r="BH101" i="1"/>
  <c r="BS98" i="1"/>
  <c r="BH97" i="1"/>
  <c r="BS94" i="1"/>
  <c r="BS90" i="1"/>
  <c r="BH89" i="1"/>
  <c r="BS86" i="1"/>
  <c r="BH85" i="1"/>
  <c r="BS82" i="1"/>
  <c r="BH81" i="1"/>
  <c r="BS78" i="1"/>
  <c r="BI294" i="1"/>
  <c r="BT291" i="1"/>
  <c r="BI290" i="1"/>
  <c r="BT287" i="1"/>
  <c r="BI286" i="1"/>
  <c r="BT293" i="1"/>
  <c r="BT288" i="1"/>
  <c r="BI287" i="1"/>
  <c r="BT285" i="1"/>
  <c r="BI284" i="1"/>
  <c r="BT281" i="1"/>
  <c r="BI280" i="1"/>
  <c r="BT277" i="1"/>
  <c r="BI276" i="1"/>
  <c r="BI275" i="1"/>
  <c r="BT273" i="1"/>
  <c r="BI272" i="1"/>
  <c r="BT269" i="1"/>
  <c r="BI268" i="1"/>
  <c r="BI267" i="1"/>
  <c r="BT265" i="1"/>
  <c r="BI264" i="1"/>
  <c r="BT261" i="1"/>
  <c r="BI260" i="1"/>
  <c r="BT257" i="1"/>
  <c r="BI256" i="1"/>
  <c r="BT253" i="1"/>
  <c r="BI252" i="1"/>
  <c r="BI293" i="1"/>
  <c r="BI291" i="1"/>
  <c r="CP291" i="1" s="1"/>
  <c r="BT289" i="1"/>
  <c r="BI288" i="1"/>
  <c r="BI285" i="1"/>
  <c r="CP285" i="1" s="1"/>
  <c r="BT294" i="1"/>
  <c r="BT292" i="1"/>
  <c r="BI289" i="1"/>
  <c r="BT286" i="1"/>
  <c r="BT283" i="1"/>
  <c r="BI282" i="1"/>
  <c r="BT279" i="1"/>
  <c r="BI278" i="1"/>
  <c r="BI292" i="1"/>
  <c r="BT280" i="1"/>
  <c r="BI274" i="1"/>
  <c r="BI271" i="1"/>
  <c r="BT268" i="1"/>
  <c r="BT266" i="1"/>
  <c r="BI263" i="1"/>
  <c r="BI262" i="1"/>
  <c r="BT260" i="1"/>
  <c r="BI257" i="1"/>
  <c r="BT255" i="1"/>
  <c r="BT254" i="1"/>
  <c r="BI251" i="1"/>
  <c r="CP251" i="1" s="1"/>
  <c r="BT284" i="1"/>
  <c r="BI283" i="1"/>
  <c r="BT278" i="1"/>
  <c r="BT275" i="1"/>
  <c r="BT272" i="1"/>
  <c r="BI269" i="1"/>
  <c r="BI266" i="1"/>
  <c r="BT264" i="1"/>
  <c r="BT258" i="1"/>
  <c r="BI255" i="1"/>
  <c r="BI281" i="1"/>
  <c r="BT290" i="1"/>
  <c r="BI279" i="1"/>
  <c r="BT271" i="1"/>
  <c r="BT267" i="1"/>
  <c r="BT249" i="1"/>
  <c r="BI248" i="1"/>
  <c r="BT245" i="1"/>
  <c r="BI244" i="1"/>
  <c r="BI243" i="1"/>
  <c r="BT241" i="1"/>
  <c r="BI240" i="1"/>
  <c r="BT237" i="1"/>
  <c r="BI236" i="1"/>
  <c r="BI235" i="1"/>
  <c r="BT233" i="1"/>
  <c r="BI232" i="1"/>
  <c r="BT229" i="1"/>
  <c r="BI228" i="1"/>
  <c r="BT225" i="1"/>
  <c r="BI224" i="1"/>
  <c r="BT221" i="1"/>
  <c r="BI220" i="1"/>
  <c r="BT217" i="1"/>
  <c r="BI216" i="1"/>
  <c r="BT213" i="1"/>
  <c r="BT276" i="1"/>
  <c r="BI273" i="1"/>
  <c r="CP273" i="1" s="1"/>
  <c r="BT259" i="1"/>
  <c r="BT256" i="1"/>
  <c r="BI254" i="1"/>
  <c r="BI253" i="1"/>
  <c r="BT252" i="1"/>
  <c r="BT250" i="1"/>
  <c r="BI249" i="1"/>
  <c r="BT246" i="1"/>
  <c r="BI245" i="1"/>
  <c r="BT242" i="1"/>
  <c r="BI241" i="1"/>
  <c r="CP241" i="1" s="1"/>
  <c r="BT238" i="1"/>
  <c r="BI237" i="1"/>
  <c r="CP237" i="1" s="1"/>
  <c r="BT234" i="1"/>
  <c r="BI233" i="1"/>
  <c r="BT230" i="1"/>
  <c r="BI229" i="1"/>
  <c r="BT226" i="1"/>
  <c r="BI225" i="1"/>
  <c r="BT282" i="1"/>
  <c r="BT274" i="1"/>
  <c r="BT270" i="1"/>
  <c r="BT263" i="1"/>
  <c r="BT262" i="1"/>
  <c r="BI261" i="1"/>
  <c r="BI259" i="1"/>
  <c r="BI258" i="1"/>
  <c r="CP258" i="1" s="1"/>
  <c r="BI250" i="1"/>
  <c r="BT247" i="1"/>
  <c r="BI246" i="1"/>
  <c r="BT243" i="1"/>
  <c r="BI242" i="1"/>
  <c r="BT239" i="1"/>
  <c r="BI238" i="1"/>
  <c r="BT235" i="1"/>
  <c r="BI234" i="1"/>
  <c r="BT231" i="1"/>
  <c r="BI230" i="1"/>
  <c r="BT227" i="1"/>
  <c r="BI226" i="1"/>
  <c r="BI247" i="1"/>
  <c r="CP247" i="1" s="1"/>
  <c r="BT244" i="1"/>
  <c r="BI239" i="1"/>
  <c r="BT236" i="1"/>
  <c r="BI227" i="1"/>
  <c r="BT224" i="1"/>
  <c r="BT218" i="1"/>
  <c r="BI217" i="1"/>
  <c r="BT215" i="1"/>
  <c r="BI214" i="1"/>
  <c r="BI212" i="1"/>
  <c r="CP212" i="1" s="1"/>
  <c r="BI211" i="1"/>
  <c r="BT209" i="1"/>
  <c r="BI208" i="1"/>
  <c r="BT205" i="1"/>
  <c r="BI204" i="1"/>
  <c r="BI203" i="1"/>
  <c r="BT201" i="1"/>
  <c r="BI200" i="1"/>
  <c r="BT197" i="1"/>
  <c r="BI196" i="1"/>
  <c r="BT193" i="1"/>
  <c r="BI192" i="1"/>
  <c r="BT189" i="1"/>
  <c r="BI188" i="1"/>
  <c r="BT185" i="1"/>
  <c r="BI184" i="1"/>
  <c r="BT181" i="1"/>
  <c r="BI180" i="1"/>
  <c r="BI179" i="1"/>
  <c r="BT177" i="1"/>
  <c r="BI176" i="1"/>
  <c r="BT173" i="1"/>
  <c r="BI172" i="1"/>
  <c r="BI171" i="1"/>
  <c r="BT169" i="1"/>
  <c r="BI168" i="1"/>
  <c r="BT165" i="1"/>
  <c r="BI277" i="1"/>
  <c r="BI270" i="1"/>
  <c r="BT251" i="1"/>
  <c r="BT248" i="1"/>
  <c r="BT232" i="1"/>
  <c r="BI221" i="1"/>
  <c r="BT219" i="1"/>
  <c r="BI218" i="1"/>
  <c r="BI215" i="1"/>
  <c r="BT210" i="1"/>
  <c r="BI209" i="1"/>
  <c r="CP209" i="1" s="1"/>
  <c r="BT206" i="1"/>
  <c r="BI205" i="1"/>
  <c r="CP205" i="1" s="1"/>
  <c r="BI202" i="1"/>
  <c r="BI201" i="1"/>
  <c r="BT198" i="1"/>
  <c r="BI197" i="1"/>
  <c r="BT194" i="1"/>
  <c r="BI193" i="1"/>
  <c r="BT190" i="1"/>
  <c r="BI189" i="1"/>
  <c r="BI265" i="1"/>
  <c r="BT240" i="1"/>
  <c r="BT228" i="1"/>
  <c r="BT223" i="1"/>
  <c r="BT222" i="1"/>
  <c r="BI219" i="1"/>
  <c r="CP219" i="1" s="1"/>
  <c r="BT216" i="1"/>
  <c r="BI213" i="1"/>
  <c r="BT211" i="1"/>
  <c r="BI210" i="1"/>
  <c r="BT207" i="1"/>
  <c r="BI206" i="1"/>
  <c r="BT203" i="1"/>
  <c r="BT202" i="1"/>
  <c r="BT199" i="1"/>
  <c r="BI198" i="1"/>
  <c r="BT195" i="1"/>
  <c r="BI194" i="1"/>
  <c r="BT191" i="1"/>
  <c r="BI190" i="1"/>
  <c r="BT187" i="1"/>
  <c r="BI186" i="1"/>
  <c r="BT183" i="1"/>
  <c r="BI231" i="1"/>
  <c r="BT208" i="1"/>
  <c r="BI185" i="1"/>
  <c r="BT182" i="1"/>
  <c r="BT174" i="1"/>
  <c r="BI169" i="1"/>
  <c r="CP169" i="1" s="1"/>
  <c r="BT167" i="1"/>
  <c r="BT166" i="1"/>
  <c r="BT162" i="1"/>
  <c r="BI161" i="1"/>
  <c r="BT158" i="1"/>
  <c r="BI157" i="1"/>
  <c r="BI154" i="1"/>
  <c r="BI153" i="1"/>
  <c r="BT150" i="1"/>
  <c r="BI149" i="1"/>
  <c r="BI146" i="1"/>
  <c r="BI145" i="1"/>
  <c r="BT142" i="1"/>
  <c r="BI141" i="1"/>
  <c r="BI138" i="1"/>
  <c r="BI137" i="1"/>
  <c r="BT134" i="1"/>
  <c r="BI133" i="1"/>
  <c r="BI130" i="1"/>
  <c r="BI129" i="1"/>
  <c r="BT220" i="1"/>
  <c r="BI199" i="1"/>
  <c r="CP199" i="1" s="1"/>
  <c r="BT196" i="1"/>
  <c r="BT186" i="1"/>
  <c r="BI183" i="1"/>
  <c r="BI182" i="1"/>
  <c r="CP182" i="1" s="1"/>
  <c r="BT180" i="1"/>
  <c r="BI178" i="1"/>
  <c r="BI177" i="1"/>
  <c r="BT175" i="1"/>
  <c r="BI174" i="1"/>
  <c r="CP174" i="1" s="1"/>
  <c r="BT172" i="1"/>
  <c r="BI170" i="1"/>
  <c r="BI167" i="1"/>
  <c r="BI166" i="1"/>
  <c r="BT163" i="1"/>
  <c r="BI162" i="1"/>
  <c r="BT159" i="1"/>
  <c r="BI158" i="1"/>
  <c r="BT155" i="1"/>
  <c r="BT154" i="1"/>
  <c r="BT151" i="1"/>
  <c r="BI150" i="1"/>
  <c r="BT147" i="1"/>
  <c r="BT146" i="1"/>
  <c r="BT143" i="1"/>
  <c r="BI142" i="1"/>
  <c r="BI223" i="1"/>
  <c r="BI222" i="1"/>
  <c r="BI207" i="1"/>
  <c r="CP207" i="1" s="1"/>
  <c r="BT204" i="1"/>
  <c r="BI191" i="1"/>
  <c r="BT188" i="1"/>
  <c r="BT184" i="1"/>
  <c r="BT178" i="1"/>
  <c r="BI175" i="1"/>
  <c r="BT170" i="1"/>
  <c r="BT168" i="1"/>
  <c r="BT164" i="1"/>
  <c r="BI163" i="1"/>
  <c r="BT160" i="1"/>
  <c r="BI159" i="1"/>
  <c r="BT156" i="1"/>
  <c r="BI155" i="1"/>
  <c r="BT152" i="1"/>
  <c r="BI151" i="1"/>
  <c r="CP151" i="1" s="1"/>
  <c r="BT148" i="1"/>
  <c r="BI147" i="1"/>
  <c r="CP147" i="1" s="1"/>
  <c r="BT144" i="1"/>
  <c r="BT200" i="1"/>
  <c r="BI195" i="1"/>
  <c r="BT179" i="1"/>
  <c r="BT171" i="1"/>
  <c r="BT138" i="1"/>
  <c r="BT136" i="1"/>
  <c r="BI135" i="1"/>
  <c r="BT133" i="1"/>
  <c r="BT130" i="1"/>
  <c r="BT127" i="1"/>
  <c r="BI126" i="1"/>
  <c r="BT123" i="1"/>
  <c r="BI122" i="1"/>
  <c r="CP122" i="1" s="1"/>
  <c r="BT119" i="1"/>
  <c r="BI118" i="1"/>
  <c r="BT115" i="1"/>
  <c r="BI114" i="1"/>
  <c r="BT111" i="1"/>
  <c r="BI110" i="1"/>
  <c r="BT107" i="1"/>
  <c r="BI106" i="1"/>
  <c r="CP106" i="1" s="1"/>
  <c r="BT103" i="1"/>
  <c r="BI102" i="1"/>
  <c r="BT99" i="1"/>
  <c r="BI98" i="1"/>
  <c r="BT95" i="1"/>
  <c r="BI94" i="1"/>
  <c r="BT91" i="1"/>
  <c r="BI90" i="1"/>
  <c r="CP90" i="1" s="1"/>
  <c r="BT87" i="1"/>
  <c r="BI86" i="1"/>
  <c r="BT83" i="1"/>
  <c r="BI82" i="1"/>
  <c r="BT79" i="1"/>
  <c r="BI78" i="1"/>
  <c r="BT75" i="1"/>
  <c r="BI74" i="1"/>
  <c r="BT71" i="1"/>
  <c r="BI70" i="1"/>
  <c r="BT67" i="1"/>
  <c r="BI66" i="1"/>
  <c r="BT63" i="1"/>
  <c r="BI62" i="1"/>
  <c r="BT59" i="1"/>
  <c r="BI58" i="1"/>
  <c r="BT55" i="1"/>
  <c r="BI54" i="1"/>
  <c r="BT51" i="1"/>
  <c r="BI50" i="1"/>
  <c r="BT47" i="1"/>
  <c r="BI181" i="1"/>
  <c r="CP181" i="1" s="1"/>
  <c r="BT176" i="1"/>
  <c r="BI173" i="1"/>
  <c r="BI165" i="1"/>
  <c r="BI160" i="1"/>
  <c r="BT157" i="1"/>
  <c r="BI152" i="1"/>
  <c r="BT149" i="1"/>
  <c r="BI144" i="1"/>
  <c r="BT139" i="1"/>
  <c r="BI136" i="1"/>
  <c r="BT131" i="1"/>
  <c r="BT128" i="1"/>
  <c r="BI127" i="1"/>
  <c r="BT124" i="1"/>
  <c r="BI123" i="1"/>
  <c r="BT120" i="1"/>
  <c r="BI119" i="1"/>
  <c r="BT116" i="1"/>
  <c r="BI115" i="1"/>
  <c r="BT112" i="1"/>
  <c r="BI111" i="1"/>
  <c r="BT108" i="1"/>
  <c r="BI107" i="1"/>
  <c r="BT104" i="1"/>
  <c r="BI103" i="1"/>
  <c r="BT100" i="1"/>
  <c r="BI99" i="1"/>
  <c r="BT96" i="1"/>
  <c r="BI95" i="1"/>
  <c r="BT92" i="1"/>
  <c r="BI91" i="1"/>
  <c r="BT88" i="1"/>
  <c r="BI87" i="1"/>
  <c r="BT84" i="1"/>
  <c r="BI83" i="1"/>
  <c r="BT80" i="1"/>
  <c r="BI79" i="1"/>
  <c r="BT214" i="1"/>
  <c r="BT192" i="1"/>
  <c r="BI156" i="1"/>
  <c r="BT141" i="1"/>
  <c r="BT140" i="1"/>
  <c r="CP140" i="1" s="1"/>
  <c r="BI139" i="1"/>
  <c r="BT137" i="1"/>
  <c r="BI134" i="1"/>
  <c r="CP134" i="1" s="1"/>
  <c r="BT132" i="1"/>
  <c r="BI131" i="1"/>
  <c r="CP131" i="1" s="1"/>
  <c r="BT129" i="1"/>
  <c r="BI128" i="1"/>
  <c r="BT125" i="1"/>
  <c r="BI124" i="1"/>
  <c r="BI121" i="1"/>
  <c r="BI120" i="1"/>
  <c r="BT117" i="1"/>
  <c r="BI116" i="1"/>
  <c r="BT113" i="1"/>
  <c r="BI112" i="1"/>
  <c r="BT109" i="1"/>
  <c r="BI108" i="1"/>
  <c r="BT105" i="1"/>
  <c r="BI104" i="1"/>
  <c r="BT101" i="1"/>
  <c r="BI100" i="1"/>
  <c r="BT97" i="1"/>
  <c r="BI96" i="1"/>
  <c r="BT93" i="1"/>
  <c r="CP93" i="1" s="1"/>
  <c r="BI92" i="1"/>
  <c r="BI89" i="1"/>
  <c r="BI88" i="1"/>
  <c r="BT85" i="1"/>
  <c r="BI84" i="1"/>
  <c r="BT81" i="1"/>
  <c r="BI80" i="1"/>
  <c r="BT77" i="1"/>
  <c r="CP77" i="1" s="1"/>
  <c r="BJ294" i="1"/>
  <c r="BJ293" i="1"/>
  <c r="BU290" i="1"/>
  <c r="BJ289" i="1"/>
  <c r="BJ286" i="1"/>
  <c r="BJ292" i="1"/>
  <c r="BU286" i="1"/>
  <c r="BU284" i="1"/>
  <c r="BJ283" i="1"/>
  <c r="BU280" i="1"/>
  <c r="BJ279" i="1"/>
  <c r="BU276" i="1"/>
  <c r="BJ275" i="1"/>
  <c r="BU272" i="1"/>
  <c r="BJ271" i="1"/>
  <c r="BU268" i="1"/>
  <c r="BJ267" i="1"/>
  <c r="BU264" i="1"/>
  <c r="BJ263" i="1"/>
  <c r="BU260" i="1"/>
  <c r="BJ259" i="1"/>
  <c r="BU256" i="1"/>
  <c r="BJ255" i="1"/>
  <c r="BU252" i="1"/>
  <c r="BU294" i="1"/>
  <c r="BJ290" i="1"/>
  <c r="BU288" i="1"/>
  <c r="BU287" i="1"/>
  <c r="BU285" i="1"/>
  <c r="BJ284" i="1"/>
  <c r="BU293" i="1"/>
  <c r="BU291" i="1"/>
  <c r="BJ288" i="1"/>
  <c r="BJ287" i="1"/>
  <c r="BJ285" i="1"/>
  <c r="BU282" i="1"/>
  <c r="BJ281" i="1"/>
  <c r="BJ278" i="1"/>
  <c r="BJ277" i="1"/>
  <c r="BJ291" i="1"/>
  <c r="CQ291" i="1" s="1"/>
  <c r="BU281" i="1"/>
  <c r="BU274" i="1"/>
  <c r="BU273" i="1"/>
  <c r="BU270" i="1"/>
  <c r="BU267" i="1"/>
  <c r="BU265" i="1"/>
  <c r="BJ262" i="1"/>
  <c r="BJ261" i="1"/>
  <c r="BU259" i="1"/>
  <c r="BJ256" i="1"/>
  <c r="BU253" i="1"/>
  <c r="BU251" i="1"/>
  <c r="BJ282" i="1"/>
  <c r="BU279" i="1"/>
  <c r="BU277" i="1"/>
  <c r="BJ276" i="1"/>
  <c r="CQ276" i="1" s="1"/>
  <c r="BJ274" i="1"/>
  <c r="BJ273" i="1"/>
  <c r="BU271" i="1"/>
  <c r="BU266" i="1"/>
  <c r="BJ265" i="1"/>
  <c r="BU263" i="1"/>
  <c r="BU262" i="1"/>
  <c r="BU257" i="1"/>
  <c r="BJ254" i="1"/>
  <c r="BU292" i="1"/>
  <c r="BJ280" i="1"/>
  <c r="BU278" i="1"/>
  <c r="BJ270" i="1"/>
  <c r="BU269" i="1"/>
  <c r="BU261" i="1"/>
  <c r="BJ260" i="1"/>
  <c r="CQ260" i="1" s="1"/>
  <c r="BJ258" i="1"/>
  <c r="BJ257" i="1"/>
  <c r="BU248" i="1"/>
  <c r="BJ247" i="1"/>
  <c r="BU244" i="1"/>
  <c r="BJ243" i="1"/>
  <c r="BU240" i="1"/>
  <c r="BJ239" i="1"/>
  <c r="BU236" i="1"/>
  <c r="BJ235" i="1"/>
  <c r="BU232" i="1"/>
  <c r="BJ231" i="1"/>
  <c r="BU230" i="1"/>
  <c r="BU228" i="1"/>
  <c r="BJ227" i="1"/>
  <c r="BU224" i="1"/>
  <c r="BJ223" i="1"/>
  <c r="BU220" i="1"/>
  <c r="BU219" i="1"/>
  <c r="BU216" i="1"/>
  <c r="BJ215" i="1"/>
  <c r="BU275" i="1"/>
  <c r="BJ272" i="1"/>
  <c r="BJ269" i="1"/>
  <c r="BJ264" i="1"/>
  <c r="BJ251" i="1"/>
  <c r="BU249" i="1"/>
  <c r="BJ248" i="1"/>
  <c r="BU245" i="1"/>
  <c r="BJ244" i="1"/>
  <c r="BU241" i="1"/>
  <c r="BJ240" i="1"/>
  <c r="BU237" i="1"/>
  <c r="BJ236" i="1"/>
  <c r="BU233" i="1"/>
  <c r="BJ232" i="1"/>
  <c r="BU229" i="1"/>
  <c r="BJ228" i="1"/>
  <c r="CQ228" i="1" s="1"/>
  <c r="BU225" i="1"/>
  <c r="BU289" i="1"/>
  <c r="BJ266" i="1"/>
  <c r="BU250" i="1"/>
  <c r="BJ249" i="1"/>
  <c r="CQ249" i="1" s="1"/>
  <c r="BJ246" i="1"/>
  <c r="BJ245" i="1"/>
  <c r="CQ245" i="1" s="1"/>
  <c r="BU242" i="1"/>
  <c r="BJ241" i="1"/>
  <c r="CQ241" i="1" s="1"/>
  <c r="BJ238" i="1"/>
  <c r="BJ237" i="1"/>
  <c r="CQ237" i="1" s="1"/>
  <c r="BU234" i="1"/>
  <c r="BJ233" i="1"/>
  <c r="CQ233" i="1" s="1"/>
  <c r="BJ230" i="1"/>
  <c r="BJ229" i="1"/>
  <c r="CQ229" i="1" s="1"/>
  <c r="BU226" i="1"/>
  <c r="BJ225" i="1"/>
  <c r="CQ225" i="1" s="1"/>
  <c r="BU283" i="1"/>
  <c r="BU246" i="1"/>
  <c r="BU243" i="1"/>
  <c r="BU238" i="1"/>
  <c r="BU235" i="1"/>
  <c r="BJ226" i="1"/>
  <c r="BU223" i="1"/>
  <c r="BU222" i="1"/>
  <c r="BJ216" i="1"/>
  <c r="CQ216" i="1" s="1"/>
  <c r="BU214" i="1"/>
  <c r="BJ213" i="1"/>
  <c r="BU212" i="1"/>
  <c r="BU211" i="1"/>
  <c r="BU208" i="1"/>
  <c r="BU207" i="1"/>
  <c r="BU204" i="1"/>
  <c r="BJ203" i="1"/>
  <c r="BU200" i="1"/>
  <c r="BJ199" i="1"/>
  <c r="BU196" i="1"/>
  <c r="BJ195" i="1"/>
  <c r="BU192" i="1"/>
  <c r="BJ191" i="1"/>
  <c r="BU188" i="1"/>
  <c r="BJ187" i="1"/>
  <c r="BU184" i="1"/>
  <c r="BJ183" i="1"/>
  <c r="BU180" i="1"/>
  <c r="BJ179" i="1"/>
  <c r="BU176" i="1"/>
  <c r="BJ175" i="1"/>
  <c r="BU172" i="1"/>
  <c r="BJ171" i="1"/>
  <c r="BU168" i="1"/>
  <c r="BJ167" i="1"/>
  <c r="BJ268" i="1"/>
  <c r="BU254" i="1"/>
  <c r="BJ253" i="1"/>
  <c r="BJ250" i="1"/>
  <c r="CQ250" i="1" s="1"/>
  <c r="BJ234" i="1"/>
  <c r="BU231" i="1"/>
  <c r="BJ220" i="1"/>
  <c r="BU218" i="1"/>
  <c r="BU217" i="1"/>
  <c r="BJ214" i="1"/>
  <c r="BJ212" i="1"/>
  <c r="BU209" i="1"/>
  <c r="BJ208" i="1"/>
  <c r="BU205" i="1"/>
  <c r="BJ204" i="1"/>
  <c r="BU201" i="1"/>
  <c r="BJ200" i="1"/>
  <c r="BU197" i="1"/>
  <c r="BJ196" i="1"/>
  <c r="BU193" i="1"/>
  <c r="BJ192" i="1"/>
  <c r="BU189" i="1"/>
  <c r="BJ188" i="1"/>
  <c r="BU255" i="1"/>
  <c r="BJ252" i="1"/>
  <c r="BU247" i="1"/>
  <c r="BJ242" i="1"/>
  <c r="BU239" i="1"/>
  <c r="BU227" i="1"/>
  <c r="BJ224" i="1"/>
  <c r="CQ224" i="1" s="1"/>
  <c r="BU221" i="1"/>
  <c r="BJ218" i="1"/>
  <c r="CQ218" i="1" s="1"/>
  <c r="BJ217" i="1"/>
  <c r="CQ217" i="1" s="1"/>
  <c r="BU215" i="1"/>
  <c r="BU210" i="1"/>
  <c r="BJ209" i="1"/>
  <c r="CQ209" i="1" s="1"/>
  <c r="BU206" i="1"/>
  <c r="BJ205" i="1"/>
  <c r="CQ205" i="1" s="1"/>
  <c r="BU202" i="1"/>
  <c r="BJ201" i="1"/>
  <c r="CQ201" i="1" s="1"/>
  <c r="BU198" i="1"/>
  <c r="BJ197" i="1"/>
  <c r="CQ197" i="1" s="1"/>
  <c r="BU194" i="1"/>
  <c r="BJ193" i="1"/>
  <c r="CQ193" i="1" s="1"/>
  <c r="BU190" i="1"/>
  <c r="BJ189" i="1"/>
  <c r="CQ189" i="1" s="1"/>
  <c r="BU186" i="1"/>
  <c r="BJ185" i="1"/>
  <c r="BU258" i="1"/>
  <c r="BJ222" i="1"/>
  <c r="BJ210" i="1"/>
  <c r="CQ210" i="1" s="1"/>
  <c r="BJ207" i="1"/>
  <c r="CQ207" i="1" s="1"/>
  <c r="BU191" i="1"/>
  <c r="BJ184" i="1"/>
  <c r="BU181" i="1"/>
  <c r="BU173" i="1"/>
  <c r="BJ168" i="1"/>
  <c r="BU165" i="1"/>
  <c r="BJ164" i="1"/>
  <c r="BU161" i="1"/>
  <c r="BJ160" i="1"/>
  <c r="BU157" i="1"/>
  <c r="BJ156" i="1"/>
  <c r="BU153" i="1"/>
  <c r="BJ152" i="1"/>
  <c r="CQ152" i="1" s="1"/>
  <c r="BU149" i="1"/>
  <c r="BJ148" i="1"/>
  <c r="BU145" i="1"/>
  <c r="BU141" i="1"/>
  <c r="BJ140" i="1"/>
  <c r="BU137" i="1"/>
  <c r="BJ136" i="1"/>
  <c r="BU133" i="1"/>
  <c r="BJ132" i="1"/>
  <c r="BU129" i="1"/>
  <c r="BJ219" i="1"/>
  <c r="BU213" i="1"/>
  <c r="BJ198" i="1"/>
  <c r="BU195" i="1"/>
  <c r="BU187" i="1"/>
  <c r="BU182" i="1"/>
  <c r="BJ181" i="1"/>
  <c r="CQ181" i="1" s="1"/>
  <c r="BU179" i="1"/>
  <c r="BJ176" i="1"/>
  <c r="BU174" i="1"/>
  <c r="BJ173" i="1"/>
  <c r="BU171" i="1"/>
  <c r="BU169" i="1"/>
  <c r="BU166" i="1"/>
  <c r="BJ165" i="1"/>
  <c r="CQ165" i="1" s="1"/>
  <c r="BU162" i="1"/>
  <c r="BJ161" i="1"/>
  <c r="CQ161" i="1" s="1"/>
  <c r="BU158" i="1"/>
  <c r="BJ157" i="1"/>
  <c r="CQ157" i="1" s="1"/>
  <c r="BU154" i="1"/>
  <c r="BJ153" i="1"/>
  <c r="BU150" i="1"/>
  <c r="BJ149" i="1"/>
  <c r="CQ149" i="1" s="1"/>
  <c r="BU146" i="1"/>
  <c r="BJ145" i="1"/>
  <c r="CQ145" i="1" s="1"/>
  <c r="BJ144" i="1"/>
  <c r="CQ144" i="1" s="1"/>
  <c r="BU142" i="1"/>
  <c r="BJ141" i="1"/>
  <c r="BJ221" i="1"/>
  <c r="BJ206" i="1"/>
  <c r="BU203" i="1"/>
  <c r="BJ190" i="1"/>
  <c r="BU185" i="1"/>
  <c r="BJ182" i="1"/>
  <c r="BU178" i="1"/>
  <c r="BU177" i="1"/>
  <c r="BJ174" i="1"/>
  <c r="BU170" i="1"/>
  <c r="BJ169" i="1"/>
  <c r="BU167" i="1"/>
  <c r="BJ166" i="1"/>
  <c r="BU163" i="1"/>
  <c r="CQ163" i="1" s="1"/>
  <c r="BJ162" i="1"/>
  <c r="BU159" i="1"/>
  <c r="BJ158" i="1"/>
  <c r="BU155" i="1"/>
  <c r="BJ154" i="1"/>
  <c r="BU151" i="1"/>
  <c r="BJ150" i="1"/>
  <c r="BU147" i="1"/>
  <c r="BJ146" i="1"/>
  <c r="BU143" i="1"/>
  <c r="BJ202" i="1"/>
  <c r="BU156" i="1"/>
  <c r="BU140" i="1"/>
  <c r="BJ137" i="1"/>
  <c r="BU135" i="1"/>
  <c r="BJ134" i="1"/>
  <c r="BU132" i="1"/>
  <c r="BJ129" i="1"/>
  <c r="CQ129" i="1" s="1"/>
  <c r="BJ128" i="1"/>
  <c r="BU126" i="1"/>
  <c r="BJ125" i="1"/>
  <c r="BU122" i="1"/>
  <c r="BJ121" i="1"/>
  <c r="BU118" i="1"/>
  <c r="BJ117" i="1"/>
  <c r="BU114" i="1"/>
  <c r="BJ113" i="1"/>
  <c r="BU110" i="1"/>
  <c r="BJ109" i="1"/>
  <c r="BU106" i="1"/>
  <c r="BJ105" i="1"/>
  <c r="BU102" i="1"/>
  <c r="BJ101" i="1"/>
  <c r="BU98" i="1"/>
  <c r="BJ97" i="1"/>
  <c r="BJ96" i="1"/>
  <c r="BU94" i="1"/>
  <c r="BJ93" i="1"/>
  <c r="BU90" i="1"/>
  <c r="BJ89" i="1"/>
  <c r="BU86" i="1"/>
  <c r="BJ85" i="1"/>
  <c r="BU82" i="1"/>
  <c r="BJ81" i="1"/>
  <c r="BJ80" i="1"/>
  <c r="BU78" i="1"/>
  <c r="BJ77" i="1"/>
  <c r="BU74" i="1"/>
  <c r="CQ74" i="1" s="1"/>
  <c r="BJ73" i="1"/>
  <c r="BU70" i="1"/>
  <c r="BJ69" i="1"/>
  <c r="BJ68" i="1"/>
  <c r="BU66" i="1"/>
  <c r="BJ65" i="1"/>
  <c r="BU62" i="1"/>
  <c r="BJ61" i="1"/>
  <c r="CQ61" i="1" s="1"/>
  <c r="BU58" i="1"/>
  <c r="BJ57" i="1"/>
  <c r="BU54" i="1"/>
  <c r="BJ53" i="1"/>
  <c r="BU50" i="1"/>
  <c r="BJ49" i="1"/>
  <c r="BJ211" i="1"/>
  <c r="BU183" i="1"/>
  <c r="BJ180" i="1"/>
  <c r="BU175" i="1"/>
  <c r="BJ172" i="1"/>
  <c r="BU164" i="1"/>
  <c r="BJ159" i="1"/>
  <c r="BJ151" i="1"/>
  <c r="BU148" i="1"/>
  <c r="BJ143" i="1"/>
  <c r="BU138" i="1"/>
  <c r="BJ135" i="1"/>
  <c r="BU130" i="1"/>
  <c r="BU127" i="1"/>
  <c r="BJ126" i="1"/>
  <c r="BU123" i="1"/>
  <c r="BJ122" i="1"/>
  <c r="BU119" i="1"/>
  <c r="BJ118" i="1"/>
  <c r="BU115" i="1"/>
  <c r="BJ114" i="1"/>
  <c r="BU111" i="1"/>
  <c r="BJ110" i="1"/>
  <c r="BU107" i="1"/>
  <c r="BJ106" i="1"/>
  <c r="BU103" i="1"/>
  <c r="BJ102" i="1"/>
  <c r="BU99" i="1"/>
  <c r="BJ98" i="1"/>
  <c r="BU95" i="1"/>
  <c r="BJ94" i="1"/>
  <c r="CQ94" i="1" s="1"/>
  <c r="BU91" i="1"/>
  <c r="BJ90" i="1"/>
  <c r="BU87" i="1"/>
  <c r="BJ86" i="1"/>
  <c r="CQ86" i="1" s="1"/>
  <c r="BU83" i="1"/>
  <c r="BJ82" i="1"/>
  <c r="CQ82" i="1" s="1"/>
  <c r="BU79" i="1"/>
  <c r="BU199" i="1"/>
  <c r="BJ194" i="1"/>
  <c r="CQ194" i="1" s="1"/>
  <c r="BJ178" i="1"/>
  <c r="BJ177" i="1"/>
  <c r="BJ170" i="1"/>
  <c r="BJ155" i="1"/>
  <c r="BU139" i="1"/>
  <c r="BJ138" i="1"/>
  <c r="BU136" i="1"/>
  <c r="BJ133" i="1"/>
  <c r="BU131" i="1"/>
  <c r="BJ130" i="1"/>
  <c r="BU128" i="1"/>
  <c r="BJ127" i="1"/>
  <c r="BU124" i="1"/>
  <c r="BJ123" i="1"/>
  <c r="BU120" i="1"/>
  <c r="BJ119" i="1"/>
  <c r="BU116" i="1"/>
  <c r="BJ115" i="1"/>
  <c r="BU112" i="1"/>
  <c r="BJ111" i="1"/>
  <c r="BU108" i="1"/>
  <c r="BJ107" i="1"/>
  <c r="BU104" i="1"/>
  <c r="BJ103" i="1"/>
  <c r="BU100" i="1"/>
  <c r="BJ99" i="1"/>
  <c r="BU96" i="1"/>
  <c r="BJ95" i="1"/>
  <c r="BU92" i="1"/>
  <c r="BJ91" i="1"/>
  <c r="BU88" i="1"/>
  <c r="BJ87" i="1"/>
  <c r="BU84" i="1"/>
  <c r="BJ83" i="1"/>
  <c r="BU80" i="1"/>
  <c r="BJ79" i="1"/>
  <c r="BV293" i="1"/>
  <c r="BK292" i="1"/>
  <c r="BV289" i="1"/>
  <c r="BK288" i="1"/>
  <c r="BK293" i="1"/>
  <c r="CR293" i="1" s="1"/>
  <c r="BK291" i="1"/>
  <c r="BV283" i="1"/>
  <c r="BK282" i="1"/>
  <c r="BV279" i="1"/>
  <c r="BK278" i="1"/>
  <c r="BV275" i="1"/>
  <c r="BK274" i="1"/>
  <c r="BV271" i="1"/>
  <c r="BK270" i="1"/>
  <c r="BV267" i="1"/>
  <c r="BK266" i="1"/>
  <c r="BV263" i="1"/>
  <c r="BV259" i="1"/>
  <c r="BK258" i="1"/>
  <c r="BV255" i="1"/>
  <c r="BV294" i="1"/>
  <c r="BV292" i="1"/>
  <c r="BK289" i="1"/>
  <c r="CR289" i="1" s="1"/>
  <c r="BV286" i="1"/>
  <c r="BV284" i="1"/>
  <c r="BV290" i="1"/>
  <c r="BV287" i="1"/>
  <c r="BV285" i="1"/>
  <c r="BK284" i="1"/>
  <c r="CR284" i="1" s="1"/>
  <c r="BV281" i="1"/>
  <c r="BK280" i="1"/>
  <c r="BV277" i="1"/>
  <c r="BK290" i="1"/>
  <c r="BK287" i="1"/>
  <c r="BV280" i="1"/>
  <c r="BV272" i="1"/>
  <c r="BK269" i="1"/>
  <c r="BK268" i="1"/>
  <c r="BV264" i="1"/>
  <c r="BV261" i="1"/>
  <c r="BK260" i="1"/>
  <c r="BV258" i="1"/>
  <c r="BK255" i="1"/>
  <c r="BK254" i="1"/>
  <c r="BV252" i="1"/>
  <c r="BK286" i="1"/>
  <c r="BK285" i="1"/>
  <c r="BK283" i="1"/>
  <c r="BV278" i="1"/>
  <c r="BK275" i="1"/>
  <c r="BV273" i="1"/>
  <c r="BK272" i="1"/>
  <c r="CR272" i="1" s="1"/>
  <c r="BV270" i="1"/>
  <c r="BV265" i="1"/>
  <c r="BK264" i="1"/>
  <c r="CR264" i="1" s="1"/>
  <c r="BV262" i="1"/>
  <c r="BK261" i="1"/>
  <c r="BV256" i="1"/>
  <c r="BV291" i="1"/>
  <c r="BK281" i="1"/>
  <c r="BV276" i="1"/>
  <c r="BV274" i="1"/>
  <c r="BK273" i="1"/>
  <c r="CR273" i="1" s="1"/>
  <c r="BV288" i="1"/>
  <c r="BK277" i="1"/>
  <c r="BV266" i="1"/>
  <c r="BK265" i="1"/>
  <c r="BK262" i="1"/>
  <c r="CR262" i="1" s="1"/>
  <c r="BV253" i="1"/>
  <c r="BK250" i="1"/>
  <c r="BV247" i="1"/>
  <c r="BK246" i="1"/>
  <c r="BV243" i="1"/>
  <c r="BK242" i="1"/>
  <c r="BV239" i="1"/>
  <c r="BK238" i="1"/>
  <c r="BV235" i="1"/>
  <c r="BK234" i="1"/>
  <c r="BV231" i="1"/>
  <c r="BV227" i="1"/>
  <c r="BK226" i="1"/>
  <c r="BV223" i="1"/>
  <c r="BV219" i="1"/>
  <c r="BK218" i="1"/>
  <c r="BV215" i="1"/>
  <c r="BK214" i="1"/>
  <c r="BK279" i="1"/>
  <c r="BK271" i="1"/>
  <c r="BV268" i="1"/>
  <c r="BK267" i="1"/>
  <c r="BV257" i="1"/>
  <c r="BV254" i="1"/>
  <c r="BK253" i="1"/>
  <c r="CR253" i="1" s="1"/>
  <c r="BK252" i="1"/>
  <c r="BV248" i="1"/>
  <c r="BK247" i="1"/>
  <c r="BV244" i="1"/>
  <c r="BK243" i="1"/>
  <c r="BV240" i="1"/>
  <c r="BK239" i="1"/>
  <c r="BV236" i="1"/>
  <c r="BK235" i="1"/>
  <c r="BV232" i="1"/>
  <c r="BK231" i="1"/>
  <c r="BK230" i="1"/>
  <c r="BV228" i="1"/>
  <c r="BK227" i="1"/>
  <c r="BK276" i="1"/>
  <c r="BV269" i="1"/>
  <c r="BV260" i="1"/>
  <c r="BK259" i="1"/>
  <c r="BK257" i="1"/>
  <c r="BK256" i="1"/>
  <c r="BV251" i="1"/>
  <c r="BV249" i="1"/>
  <c r="BK248" i="1"/>
  <c r="BV245" i="1"/>
  <c r="BK244" i="1"/>
  <c r="BV241" i="1"/>
  <c r="BK240" i="1"/>
  <c r="BV237" i="1"/>
  <c r="BK236" i="1"/>
  <c r="BV233" i="1"/>
  <c r="BK232" i="1"/>
  <c r="BV229" i="1"/>
  <c r="BK228" i="1"/>
  <c r="CR228" i="1" s="1"/>
  <c r="BV225" i="1"/>
  <c r="BK224" i="1"/>
  <c r="BK294" i="1"/>
  <c r="CR294" i="1" s="1"/>
  <c r="BK263" i="1"/>
  <c r="BK245" i="1"/>
  <c r="BV242" i="1"/>
  <c r="BK237" i="1"/>
  <c r="CR237" i="1" s="1"/>
  <c r="BK225" i="1"/>
  <c r="BV224" i="1"/>
  <c r="BV222" i="1"/>
  <c r="BK221" i="1"/>
  <c r="BK215" i="1"/>
  <c r="BV213" i="1"/>
  <c r="BV211" i="1"/>
  <c r="BK210" i="1"/>
  <c r="BV207" i="1"/>
  <c r="BK206" i="1"/>
  <c r="BV203" i="1"/>
  <c r="BK202" i="1"/>
  <c r="BV199" i="1"/>
  <c r="BV195" i="1"/>
  <c r="BK194" i="1"/>
  <c r="BV191" i="1"/>
  <c r="BV187" i="1"/>
  <c r="BK186" i="1"/>
  <c r="BV183" i="1"/>
  <c r="BK182" i="1"/>
  <c r="BV179" i="1"/>
  <c r="BK178" i="1"/>
  <c r="BV175" i="1"/>
  <c r="BK174" i="1"/>
  <c r="BV171" i="1"/>
  <c r="BK170" i="1"/>
  <c r="BV167" i="1"/>
  <c r="BV282" i="1"/>
  <c r="BK249" i="1"/>
  <c r="BK233" i="1"/>
  <c r="CR233" i="1" s="1"/>
  <c r="BV230" i="1"/>
  <c r="BK219" i="1"/>
  <c r="BV216" i="1"/>
  <c r="BK213" i="1"/>
  <c r="CR213" i="1" s="1"/>
  <c r="BV212" i="1"/>
  <c r="BK211" i="1"/>
  <c r="BV208" i="1"/>
  <c r="BK207" i="1"/>
  <c r="BV204" i="1"/>
  <c r="BK203" i="1"/>
  <c r="BV200" i="1"/>
  <c r="BK199" i="1"/>
  <c r="BK198" i="1"/>
  <c r="BV196" i="1"/>
  <c r="BK195" i="1"/>
  <c r="BV192" i="1"/>
  <c r="BK191" i="1"/>
  <c r="BK190" i="1"/>
  <c r="BV188" i="1"/>
  <c r="BK251" i="1"/>
  <c r="BV246" i="1"/>
  <c r="BK241" i="1"/>
  <c r="BV238" i="1"/>
  <c r="BK229" i="1"/>
  <c r="BV226" i="1"/>
  <c r="BK223" i="1"/>
  <c r="BK222" i="1"/>
  <c r="BV220" i="1"/>
  <c r="BV217" i="1"/>
  <c r="BK216" i="1"/>
  <c r="BV214" i="1"/>
  <c r="BK212" i="1"/>
  <c r="BV209" i="1"/>
  <c r="BK208" i="1"/>
  <c r="BV205" i="1"/>
  <c r="BK204" i="1"/>
  <c r="BV201" i="1"/>
  <c r="BK200" i="1"/>
  <c r="BK197" i="1"/>
  <c r="BK196" i="1"/>
  <c r="BV193" i="1"/>
  <c r="BK192" i="1"/>
  <c r="BK189" i="1"/>
  <c r="BK188" i="1"/>
  <c r="BV185" i="1"/>
  <c r="BK184" i="1"/>
  <c r="BV234" i="1"/>
  <c r="BV221" i="1"/>
  <c r="BK209" i="1"/>
  <c r="CR209" i="1" s="1"/>
  <c r="BV206" i="1"/>
  <c r="BV190" i="1"/>
  <c r="BK185" i="1"/>
  <c r="BV180" i="1"/>
  <c r="BV178" i="1"/>
  <c r="BK177" i="1"/>
  <c r="BV172" i="1"/>
  <c r="BV170" i="1"/>
  <c r="BK167" i="1"/>
  <c r="BK166" i="1"/>
  <c r="BV164" i="1"/>
  <c r="BK163" i="1"/>
  <c r="BV160" i="1"/>
  <c r="BK159" i="1"/>
  <c r="BV156" i="1"/>
  <c r="BK155" i="1"/>
  <c r="BV152" i="1"/>
  <c r="BK151" i="1"/>
  <c r="BV148" i="1"/>
  <c r="BK147" i="1"/>
  <c r="BV144" i="1"/>
  <c r="BK143" i="1"/>
  <c r="BV140" i="1"/>
  <c r="BK139" i="1"/>
  <c r="BV136" i="1"/>
  <c r="BK135" i="1"/>
  <c r="BV132" i="1"/>
  <c r="BK131" i="1"/>
  <c r="BV128" i="1"/>
  <c r="BV250" i="1"/>
  <c r="BV218" i="1"/>
  <c r="BV202" i="1"/>
  <c r="BV197" i="1"/>
  <c r="BV194" i="1"/>
  <c r="BV186" i="1"/>
  <c r="BK183" i="1"/>
  <c r="CR183" i="1" s="1"/>
  <c r="BV181" i="1"/>
  <c r="BK180" i="1"/>
  <c r="BK175" i="1"/>
  <c r="BV173" i="1"/>
  <c r="BK172" i="1"/>
  <c r="BV168" i="1"/>
  <c r="BK165" i="1"/>
  <c r="BK164" i="1"/>
  <c r="BV161" i="1"/>
  <c r="BK160" i="1"/>
  <c r="BK157" i="1"/>
  <c r="BK156" i="1"/>
  <c r="BV153" i="1"/>
  <c r="BK152" i="1"/>
  <c r="BK149" i="1"/>
  <c r="BK148" i="1"/>
  <c r="BV145" i="1"/>
  <c r="BK144" i="1"/>
  <c r="BK141" i="1"/>
  <c r="BK220" i="1"/>
  <c r="BV210" i="1"/>
  <c r="BK205" i="1"/>
  <c r="CR205" i="1" s="1"/>
  <c r="BV189" i="1"/>
  <c r="BV184" i="1"/>
  <c r="BK181" i="1"/>
  <c r="CR181" i="1" s="1"/>
  <c r="BV176" i="1"/>
  <c r="BK173" i="1"/>
  <c r="BV169" i="1"/>
  <c r="BK168" i="1"/>
  <c r="BV166" i="1"/>
  <c r="BV165" i="1"/>
  <c r="BV162" i="1"/>
  <c r="BK161" i="1"/>
  <c r="BV158" i="1"/>
  <c r="BV157" i="1"/>
  <c r="BV154" i="1"/>
  <c r="BK153" i="1"/>
  <c r="CR153" i="1" s="1"/>
  <c r="BV150" i="1"/>
  <c r="BV149" i="1"/>
  <c r="BV146" i="1"/>
  <c r="CR146" i="1" s="1"/>
  <c r="BK145" i="1"/>
  <c r="BV198" i="1"/>
  <c r="BK193" i="1"/>
  <c r="BK187" i="1"/>
  <c r="BV177" i="1"/>
  <c r="BK169" i="1"/>
  <c r="BV155" i="1"/>
  <c r="BV142" i="1"/>
  <c r="BV139" i="1"/>
  <c r="BK136" i="1"/>
  <c r="BV134" i="1"/>
  <c r="BV133" i="1"/>
  <c r="BV131" i="1"/>
  <c r="BK128" i="1"/>
  <c r="BV125" i="1"/>
  <c r="BV124" i="1"/>
  <c r="BV121" i="1"/>
  <c r="BK120" i="1"/>
  <c r="BV117" i="1"/>
  <c r="BK116" i="1"/>
  <c r="BV113" i="1"/>
  <c r="BK112" i="1"/>
  <c r="BV109" i="1"/>
  <c r="BV108" i="1"/>
  <c r="BV105" i="1"/>
  <c r="BK104" i="1"/>
  <c r="BV101" i="1"/>
  <c r="BK100" i="1"/>
  <c r="BV97" i="1"/>
  <c r="BK96" i="1"/>
  <c r="BV93" i="1"/>
  <c r="BK92" i="1"/>
  <c r="BV89" i="1"/>
  <c r="BK88" i="1"/>
  <c r="BV85" i="1"/>
  <c r="BK84" i="1"/>
  <c r="CR84" i="1" s="1"/>
  <c r="BV81" i="1"/>
  <c r="BK80" i="1"/>
  <c r="BV77" i="1"/>
  <c r="BV76" i="1"/>
  <c r="BV73" i="1"/>
  <c r="BV72" i="1"/>
  <c r="BV69" i="1"/>
  <c r="BV68" i="1"/>
  <c r="BV65" i="1"/>
  <c r="BK64" i="1"/>
  <c r="BV61" i="1"/>
  <c r="BV60" i="1"/>
  <c r="BV57" i="1"/>
  <c r="BV56" i="1"/>
  <c r="BV53" i="1"/>
  <c r="BV52" i="1"/>
  <c r="BV49" i="1"/>
  <c r="BK48" i="1"/>
  <c r="BV182" i="1"/>
  <c r="BK179" i="1"/>
  <c r="BV174" i="1"/>
  <c r="BK171" i="1"/>
  <c r="CR171" i="1" s="1"/>
  <c r="BV163" i="1"/>
  <c r="BK158" i="1"/>
  <c r="BK150" i="1"/>
  <c r="BV147" i="1"/>
  <c r="BK142" i="1"/>
  <c r="BV137" i="1"/>
  <c r="BK134" i="1"/>
  <c r="BV129" i="1"/>
  <c r="BV126" i="1"/>
  <c r="BK125" i="1"/>
  <c r="BV122" i="1"/>
  <c r="BK121" i="1"/>
  <c r="BV118" i="1"/>
  <c r="BK117" i="1"/>
  <c r="BV114" i="1"/>
  <c r="BK113" i="1"/>
  <c r="BV110" i="1"/>
  <c r="BK109" i="1"/>
  <c r="BV106" i="1"/>
  <c r="BK105" i="1"/>
  <c r="BV102" i="1"/>
  <c r="BK101" i="1"/>
  <c r="BV98" i="1"/>
  <c r="BK97" i="1"/>
  <c r="BV94" i="1"/>
  <c r="BK93" i="1"/>
  <c r="BV90" i="1"/>
  <c r="BK89" i="1"/>
  <c r="BV86" i="1"/>
  <c r="BK85" i="1"/>
  <c r="BV82" i="1"/>
  <c r="BK81" i="1"/>
  <c r="BK217" i="1"/>
  <c r="BK201" i="1"/>
  <c r="CR201" i="1" s="1"/>
  <c r="BK176" i="1"/>
  <c r="BK154" i="1"/>
  <c r="BK140" i="1"/>
  <c r="CR140" i="1" s="1"/>
  <c r="BV138" i="1"/>
  <c r="BK137" i="1"/>
  <c r="BV135" i="1"/>
  <c r="BK132" i="1"/>
  <c r="CR132" i="1" s="1"/>
  <c r="BV130" i="1"/>
  <c r="BK129" i="1"/>
  <c r="BV127" i="1"/>
  <c r="CR127" i="1" s="1"/>
  <c r="BK126" i="1"/>
  <c r="CR126" i="1" s="1"/>
  <c r="BV123" i="1"/>
  <c r="BK122" i="1"/>
  <c r="CR122" i="1" s="1"/>
  <c r="BV119" i="1"/>
  <c r="BK118" i="1"/>
  <c r="BV115" i="1"/>
  <c r="BK114" i="1"/>
  <c r="BV111" i="1"/>
  <c r="BK110" i="1"/>
  <c r="CR110" i="1" s="1"/>
  <c r="BV107" i="1"/>
  <c r="BK106" i="1"/>
  <c r="BV103" i="1"/>
  <c r="BK102" i="1"/>
  <c r="BV99" i="1"/>
  <c r="BK98" i="1"/>
  <c r="CR98" i="1" s="1"/>
  <c r="BV95" i="1"/>
  <c r="BK94" i="1"/>
  <c r="BV91" i="1"/>
  <c r="BK90" i="1"/>
  <c r="CR90" i="1" s="1"/>
  <c r="BV87" i="1"/>
  <c r="BK86" i="1"/>
  <c r="BV83" i="1"/>
  <c r="BK82" i="1"/>
  <c r="CR82" i="1" s="1"/>
  <c r="BV79" i="1"/>
  <c r="BK78" i="1"/>
  <c r="BM5" i="1"/>
  <c r="BM292" i="1"/>
  <c r="BB291" i="1"/>
  <c r="BM288" i="1"/>
  <c r="BB287" i="1"/>
  <c r="CI287" i="1" s="1"/>
  <c r="BM284" i="1"/>
  <c r="BB283" i="1"/>
  <c r="BM282" i="1"/>
  <c r="BM280" i="1"/>
  <c r="BB279" i="1"/>
  <c r="BM276" i="1"/>
  <c r="BB275" i="1"/>
  <c r="BM272" i="1"/>
  <c r="BB271" i="1"/>
  <c r="BM268" i="1"/>
  <c r="BB267" i="1"/>
  <c r="BM264" i="1"/>
  <c r="BB263" i="1"/>
  <c r="BM260" i="1"/>
  <c r="BB259" i="1"/>
  <c r="BM256" i="1"/>
  <c r="BB255" i="1"/>
  <c r="BM252" i="1"/>
  <c r="BB251" i="1"/>
  <c r="BM250" i="1"/>
  <c r="BM248" i="1"/>
  <c r="BB247" i="1"/>
  <c r="BM244" i="1"/>
  <c r="BB243" i="1"/>
  <c r="BM240" i="1"/>
  <c r="BB239" i="1"/>
  <c r="BM236" i="1"/>
  <c r="BB235" i="1"/>
  <c r="BM232" i="1"/>
  <c r="BB231" i="1"/>
  <c r="BM228" i="1"/>
  <c r="BB227" i="1"/>
  <c r="BM224" i="1"/>
  <c r="BB223" i="1"/>
  <c r="BM220" i="1"/>
  <c r="BB219" i="1"/>
  <c r="BM216" i="1"/>
  <c r="BM215" i="1"/>
  <c r="BM212" i="1"/>
  <c r="BM211" i="1"/>
  <c r="BM208" i="1"/>
  <c r="BM207" i="1"/>
  <c r="BM204" i="1"/>
  <c r="BB203" i="1"/>
  <c r="CI203" i="1" s="1"/>
  <c r="BM200" i="1"/>
  <c r="BB199" i="1"/>
  <c r="BM196" i="1"/>
  <c r="BB5" i="1"/>
  <c r="CI5" i="1" s="1"/>
  <c r="BM294" i="1"/>
  <c r="BB293" i="1"/>
  <c r="BB290" i="1"/>
  <c r="BB289" i="1"/>
  <c r="BM286" i="1"/>
  <c r="BB285" i="1"/>
  <c r="BB282" i="1"/>
  <c r="CI282" i="1" s="1"/>
  <c r="BB281" i="1"/>
  <c r="BM278" i="1"/>
  <c r="BB277" i="1"/>
  <c r="BB274" i="1"/>
  <c r="BB273" i="1"/>
  <c r="BM270" i="1"/>
  <c r="BB269" i="1"/>
  <c r="BB266" i="1"/>
  <c r="BB265" i="1"/>
  <c r="BM262" i="1"/>
  <c r="BB261" i="1"/>
  <c r="BB258" i="1"/>
  <c r="BB257" i="1"/>
  <c r="BM254" i="1"/>
  <c r="BB253" i="1"/>
  <c r="BB250" i="1"/>
  <c r="BB249" i="1"/>
  <c r="BM246" i="1"/>
  <c r="BB245" i="1"/>
  <c r="BB242" i="1"/>
  <c r="BB241" i="1"/>
  <c r="BM238" i="1"/>
  <c r="BB237" i="1"/>
  <c r="BB234" i="1"/>
  <c r="BB233" i="1"/>
  <c r="BM230" i="1"/>
  <c r="BB229" i="1"/>
  <c r="BB226" i="1"/>
  <c r="BB225" i="1"/>
  <c r="BM222" i="1"/>
  <c r="BB221" i="1"/>
  <c r="BM218" i="1"/>
  <c r="BB217" i="1"/>
  <c r="CI217" i="1" s="1"/>
  <c r="BM214" i="1"/>
  <c r="BB213" i="1"/>
  <c r="BM210" i="1"/>
  <c r="BB209" i="1"/>
  <c r="BM206" i="1"/>
  <c r="BB205" i="1"/>
  <c r="BM202" i="1"/>
  <c r="BB201" i="1"/>
  <c r="BM198" i="1"/>
  <c r="BB197" i="1"/>
  <c r="BM194" i="1"/>
  <c r="BB193" i="1"/>
  <c r="BM190" i="1"/>
  <c r="BB189" i="1"/>
  <c r="BM186" i="1"/>
  <c r="BB185" i="1"/>
  <c r="BM182" i="1"/>
  <c r="BB294" i="1"/>
  <c r="BB292" i="1"/>
  <c r="BM290" i="1"/>
  <c r="BB288" i="1"/>
  <c r="BB286" i="1"/>
  <c r="BB284" i="1"/>
  <c r="BM249" i="1"/>
  <c r="BM247" i="1"/>
  <c r="BM245" i="1"/>
  <c r="BM243" i="1"/>
  <c r="BM241" i="1"/>
  <c r="BM239" i="1"/>
  <c r="BM237" i="1"/>
  <c r="BM235" i="1"/>
  <c r="BM233" i="1"/>
  <c r="BM231" i="1"/>
  <c r="BM229" i="1"/>
  <c r="BM227" i="1"/>
  <c r="BM225" i="1"/>
  <c r="BM223" i="1"/>
  <c r="BM221" i="1"/>
  <c r="BM219" i="1"/>
  <c r="BM217" i="1"/>
  <c r="BB215" i="1"/>
  <c r="BM213" i="1"/>
  <c r="BB211" i="1"/>
  <c r="CI211" i="1" s="1"/>
  <c r="BM209" i="1"/>
  <c r="BB207" i="1"/>
  <c r="BM205" i="1"/>
  <c r="BM203" i="1"/>
  <c r="BM201" i="1"/>
  <c r="BM199" i="1"/>
  <c r="BM197" i="1"/>
  <c r="BM195" i="1"/>
  <c r="BB192" i="1"/>
  <c r="BM187" i="1"/>
  <c r="BB184" i="1"/>
  <c r="BB181" i="1"/>
  <c r="BM178" i="1"/>
  <c r="BB177" i="1"/>
  <c r="BM174" i="1"/>
  <c r="BB173" i="1"/>
  <c r="BM170" i="1"/>
  <c r="BB169" i="1"/>
  <c r="BM166" i="1"/>
  <c r="BB165" i="1"/>
  <c r="BM162" i="1"/>
  <c r="BB161" i="1"/>
  <c r="BM158" i="1"/>
  <c r="BB157" i="1"/>
  <c r="BM154" i="1"/>
  <c r="BB153" i="1"/>
  <c r="BM150" i="1"/>
  <c r="BB149" i="1"/>
  <c r="BB148" i="1"/>
  <c r="CI148" i="1" s="1"/>
  <c r="BM146" i="1"/>
  <c r="BB145" i="1"/>
  <c r="BM142" i="1"/>
  <c r="BB141" i="1"/>
  <c r="BM138" i="1"/>
  <c r="BB137" i="1"/>
  <c r="BM134" i="1"/>
  <c r="BB133" i="1"/>
  <c r="BB132" i="1"/>
  <c r="BM130" i="1"/>
  <c r="BB129" i="1"/>
  <c r="BM126" i="1"/>
  <c r="BM281" i="1"/>
  <c r="BM279" i="1"/>
  <c r="BM277" i="1"/>
  <c r="BM275" i="1"/>
  <c r="BM273" i="1"/>
  <c r="BM271" i="1"/>
  <c r="BM269" i="1"/>
  <c r="BM267" i="1"/>
  <c r="CI267" i="1" s="1"/>
  <c r="BM265" i="1"/>
  <c r="BM263" i="1"/>
  <c r="BM261" i="1"/>
  <c r="BM259" i="1"/>
  <c r="BM257" i="1"/>
  <c r="BM255" i="1"/>
  <c r="BM253" i="1"/>
  <c r="BM251" i="1"/>
  <c r="BM291" i="1"/>
  <c r="BM283" i="1"/>
  <c r="BB280" i="1"/>
  <c r="BB272" i="1"/>
  <c r="CI272" i="1" s="1"/>
  <c r="BB264" i="1"/>
  <c r="BB256" i="1"/>
  <c r="BM242" i="1"/>
  <c r="BM234" i="1"/>
  <c r="BM226" i="1"/>
  <c r="BB218" i="1"/>
  <c r="BB210" i="1"/>
  <c r="CI210" i="1" s="1"/>
  <c r="BB202" i="1"/>
  <c r="CI202" i="1" s="1"/>
  <c r="BB191" i="1"/>
  <c r="BM189" i="1"/>
  <c r="BB182" i="1"/>
  <c r="BM180" i="1"/>
  <c r="BB179" i="1"/>
  <c r="BM177" i="1"/>
  <c r="BB174" i="1"/>
  <c r="BM172" i="1"/>
  <c r="BB171" i="1"/>
  <c r="BM169" i="1"/>
  <c r="BB166" i="1"/>
  <c r="BM164" i="1"/>
  <c r="BB163" i="1"/>
  <c r="BM161" i="1"/>
  <c r="BM293" i="1"/>
  <c r="BM285" i="1"/>
  <c r="BM274" i="1"/>
  <c r="BM266" i="1"/>
  <c r="BM258" i="1"/>
  <c r="BB244" i="1"/>
  <c r="BB236" i="1"/>
  <c r="BB228" i="1"/>
  <c r="BB220" i="1"/>
  <c r="CI220" i="1" s="1"/>
  <c r="BB212" i="1"/>
  <c r="CI212" i="1" s="1"/>
  <c r="BB204" i="1"/>
  <c r="BB196" i="1"/>
  <c r="BB194" i="1"/>
  <c r="CI194" i="1" s="1"/>
  <c r="BM192" i="1"/>
  <c r="BB187" i="1"/>
  <c r="CI187" i="1" s="1"/>
  <c r="BM185" i="1"/>
  <c r="BM183" i="1"/>
  <c r="BB180" i="1"/>
  <c r="CI180" i="1" s="1"/>
  <c r="BM175" i="1"/>
  <c r="BB172" i="1"/>
  <c r="BM167" i="1"/>
  <c r="BB164" i="1"/>
  <c r="CI164" i="1" s="1"/>
  <c r="BM159" i="1"/>
  <c r="BB156" i="1"/>
  <c r="BM151" i="1"/>
  <c r="BB146" i="1"/>
  <c r="BM144" i="1"/>
  <c r="BB143" i="1"/>
  <c r="BM141" i="1"/>
  <c r="BB138" i="1"/>
  <c r="BM136" i="1"/>
  <c r="BB135" i="1"/>
  <c r="BM133" i="1"/>
  <c r="BM131" i="1"/>
  <c r="BB128" i="1"/>
  <c r="BB125" i="1"/>
  <c r="BM122" i="1"/>
  <c r="BB121" i="1"/>
  <c r="BM118" i="1"/>
  <c r="BB117" i="1"/>
  <c r="BB116" i="1"/>
  <c r="BM114" i="1"/>
  <c r="BB113" i="1"/>
  <c r="BM110" i="1"/>
  <c r="BB109" i="1"/>
  <c r="BM106" i="1"/>
  <c r="BB105" i="1"/>
  <c r="BM102" i="1"/>
  <c r="BB101" i="1"/>
  <c r="BM287" i="1"/>
  <c r="BB270" i="1"/>
  <c r="CI270" i="1" s="1"/>
  <c r="BB254" i="1"/>
  <c r="BB248" i="1"/>
  <c r="BB232" i="1"/>
  <c r="BB216" i="1"/>
  <c r="CI216" i="1" s="1"/>
  <c r="BB200" i="1"/>
  <c r="BM173" i="1"/>
  <c r="BM168" i="1"/>
  <c r="BB154" i="1"/>
  <c r="BM152" i="1"/>
  <c r="BB147" i="1"/>
  <c r="BM140" i="1"/>
  <c r="BB139" i="1"/>
  <c r="BM132" i="1"/>
  <c r="BB130" i="1"/>
  <c r="BM128" i="1"/>
  <c r="BM123" i="1"/>
  <c r="BB120" i="1"/>
  <c r="BB115" i="1"/>
  <c r="BM113" i="1"/>
  <c r="BB110" i="1"/>
  <c r="BM108" i="1"/>
  <c r="BB107" i="1"/>
  <c r="BM105" i="1"/>
  <c r="BB102" i="1"/>
  <c r="BM100" i="1"/>
  <c r="BB99" i="1"/>
  <c r="CI99" i="1" s="1"/>
  <c r="BM96" i="1"/>
  <c r="BB95" i="1"/>
  <c r="BM92" i="1"/>
  <c r="BB91" i="1"/>
  <c r="BM88" i="1"/>
  <c r="BB87" i="1"/>
  <c r="BM84" i="1"/>
  <c r="BB83" i="1"/>
  <c r="BM80" i="1"/>
  <c r="BB79" i="1"/>
  <c r="BM76" i="1"/>
  <c r="BB75" i="1"/>
  <c r="BM72" i="1"/>
  <c r="BB71" i="1"/>
  <c r="BM68" i="1"/>
  <c r="BB67" i="1"/>
  <c r="BM64" i="1"/>
  <c r="BB63" i="1"/>
  <c r="BM60" i="1"/>
  <c r="BB59" i="1"/>
  <c r="BM56" i="1"/>
  <c r="BB55" i="1"/>
  <c r="BM52" i="1"/>
  <c r="BB51" i="1"/>
  <c r="BM48" i="1"/>
  <c r="BB47" i="1"/>
  <c r="BM44" i="1"/>
  <c r="BB43" i="1"/>
  <c r="CI43" i="1" s="1"/>
  <c r="BM40" i="1"/>
  <c r="BB39" i="1"/>
  <c r="BM36" i="1"/>
  <c r="BB35" i="1"/>
  <c r="BM32" i="1"/>
  <c r="BB31" i="1"/>
  <c r="BM28" i="1"/>
  <c r="BB27" i="1"/>
  <c r="CI27" i="1" s="1"/>
  <c r="BM24" i="1"/>
  <c r="BB23" i="1"/>
  <c r="BM20" i="1"/>
  <c r="BB19" i="1"/>
  <c r="BM16" i="1"/>
  <c r="BB15" i="1"/>
  <c r="BM12" i="1"/>
  <c r="BB11" i="1"/>
  <c r="BM8" i="1"/>
  <c r="BB7" i="1"/>
  <c r="BM289" i="1"/>
  <c r="BB276" i="1"/>
  <c r="CI276" i="1" s="1"/>
  <c r="BB260" i="1"/>
  <c r="BB238" i="1"/>
  <c r="CI238" i="1" s="1"/>
  <c r="BB222" i="1"/>
  <c r="BB206" i="1"/>
  <c r="BM191" i="1"/>
  <c r="BM184" i="1"/>
  <c r="BM179" i="1"/>
  <c r="BB175" i="1"/>
  <c r="BB170" i="1"/>
  <c r="BB168" i="1"/>
  <c r="BM163" i="1"/>
  <c r="BB159" i="1"/>
  <c r="BM157" i="1"/>
  <c r="BM155" i="1"/>
  <c r="BB152" i="1"/>
  <c r="CI152" i="1" s="1"/>
  <c r="BB150" i="1"/>
  <c r="CI150" i="1" s="1"/>
  <c r="BM148" i="1"/>
  <c r="BB144" i="1"/>
  <c r="CI144" i="1" s="1"/>
  <c r="BB142" i="1"/>
  <c r="BB140" i="1"/>
  <c r="BB136" i="1"/>
  <c r="BB134" i="1"/>
  <c r="BB126" i="1"/>
  <c r="BM124" i="1"/>
  <c r="BB123" i="1"/>
  <c r="BM121" i="1"/>
  <c r="BB118" i="1"/>
  <c r="BM116" i="1"/>
  <c r="BM111" i="1"/>
  <c r="BB108" i="1"/>
  <c r="BM103" i="1"/>
  <c r="BB100" i="1"/>
  <c r="BM97" i="1"/>
  <c r="BB96" i="1"/>
  <c r="BM93" i="1"/>
  <c r="BB92" i="1"/>
  <c r="BM89" i="1"/>
  <c r="BB88" i="1"/>
  <c r="BM85" i="1"/>
  <c r="BM81" i="1"/>
  <c r="BB80" i="1"/>
  <c r="CI80" i="1" s="1"/>
  <c r="BM77" i="1"/>
  <c r="BB76" i="1"/>
  <c r="BM73" i="1"/>
  <c r="BB72" i="1"/>
  <c r="BM69" i="1"/>
  <c r="BB68" i="1"/>
  <c r="CI68" i="1" s="1"/>
  <c r="BM65" i="1"/>
  <c r="BB64" i="1"/>
  <c r="CI64" i="1" s="1"/>
  <c r="BM61" i="1"/>
  <c r="BB60" i="1"/>
  <c r="CI60" i="1" s="1"/>
  <c r="BM57" i="1"/>
  <c r="BM53" i="1"/>
  <c r="BB52" i="1"/>
  <c r="BM49" i="1"/>
  <c r="BB48" i="1"/>
  <c r="BM45" i="1"/>
  <c r="BB44" i="1"/>
  <c r="BM41" i="1"/>
  <c r="BB40" i="1"/>
  <c r="BM37" i="1"/>
  <c r="BB36" i="1"/>
  <c r="BM33" i="1"/>
  <c r="BB32" i="1"/>
  <c r="BM29" i="1"/>
  <c r="BB28" i="1"/>
  <c r="BM25" i="1"/>
  <c r="BB24" i="1"/>
  <c r="BB278" i="1"/>
  <c r="BB246" i="1"/>
  <c r="CI246" i="1" s="1"/>
  <c r="BB214" i="1"/>
  <c r="BM188" i="1"/>
  <c r="BB186" i="1"/>
  <c r="BB183" i="1"/>
  <c r="BM160" i="1"/>
  <c r="BB158" i="1"/>
  <c r="CI158" i="1" s="1"/>
  <c r="BM153" i="1"/>
  <c r="BM145" i="1"/>
  <c r="BM139" i="1"/>
  <c r="BB119" i="1"/>
  <c r="BB114" i="1"/>
  <c r="CI114" i="1" s="1"/>
  <c r="BB112" i="1"/>
  <c r="BM107" i="1"/>
  <c r="BB103" i="1"/>
  <c r="CI103" i="1" s="1"/>
  <c r="BM98" i="1"/>
  <c r="BM94" i="1"/>
  <c r="BM90" i="1"/>
  <c r="BM86" i="1"/>
  <c r="BB81" i="1"/>
  <c r="BB77" i="1"/>
  <c r="CI77" i="1" s="1"/>
  <c r="BB73" i="1"/>
  <c r="BB69" i="1"/>
  <c r="BB65" i="1"/>
  <c r="BB61" i="1"/>
  <c r="CI61" i="1" s="1"/>
  <c r="BB57" i="1"/>
  <c r="BM55" i="1"/>
  <c r="BM51" i="1"/>
  <c r="BM47" i="1"/>
  <c r="BM43" i="1"/>
  <c r="BM39" i="1"/>
  <c r="BM35" i="1"/>
  <c r="BM31" i="1"/>
  <c r="BM27" i="1"/>
  <c r="BM23" i="1"/>
  <c r="BB20" i="1"/>
  <c r="BM18" i="1"/>
  <c r="BB17" i="1"/>
  <c r="BM15" i="1"/>
  <c r="BB12" i="1"/>
  <c r="CI12" i="1" s="1"/>
  <c r="BM10" i="1"/>
  <c r="BB9" i="1"/>
  <c r="BM7" i="1"/>
  <c r="BB252" i="1"/>
  <c r="CI252" i="1" s="1"/>
  <c r="BB224" i="1"/>
  <c r="CI224" i="1" s="1"/>
  <c r="BM193" i="1"/>
  <c r="BB190" i="1"/>
  <c r="BB188" i="1"/>
  <c r="BM171" i="1"/>
  <c r="BM165" i="1"/>
  <c r="BB162" i="1"/>
  <c r="BB160" i="1"/>
  <c r="BB155" i="1"/>
  <c r="CI155" i="1" s="1"/>
  <c r="BM147" i="1"/>
  <c r="BM127" i="1"/>
  <c r="BM125" i="1"/>
  <c r="BM120" i="1"/>
  <c r="BM109" i="1"/>
  <c r="BM104" i="1"/>
  <c r="BB98" i="1"/>
  <c r="CI98" i="1" s="1"/>
  <c r="BB94" i="1"/>
  <c r="CI94" i="1" s="1"/>
  <c r="BB90" i="1"/>
  <c r="CI90" i="1" s="1"/>
  <c r="BB86" i="1"/>
  <c r="CI86" i="1" s="1"/>
  <c r="BM82" i="1"/>
  <c r="BM78" i="1"/>
  <c r="BM74" i="1"/>
  <c r="BM70" i="1"/>
  <c r="BM66" i="1"/>
  <c r="BM62" i="1"/>
  <c r="BM58" i="1"/>
  <c r="BB53" i="1"/>
  <c r="BB49" i="1"/>
  <c r="BB45" i="1"/>
  <c r="BB41" i="1"/>
  <c r="CI41" i="1" s="1"/>
  <c r="BB37" i="1"/>
  <c r="BB33" i="1"/>
  <c r="BB29" i="1"/>
  <c r="BB25" i="1"/>
  <c r="CI25" i="1" s="1"/>
  <c r="BM21" i="1"/>
  <c r="BB18" i="1"/>
  <c r="BM13" i="1"/>
  <c r="BB10" i="1"/>
  <c r="BB262" i="1"/>
  <c r="BB230" i="1"/>
  <c r="BB198" i="1"/>
  <c r="CI198" i="1" s="1"/>
  <c r="BB195" i="1"/>
  <c r="BM176" i="1"/>
  <c r="BB167" i="1"/>
  <c r="BM149" i="1"/>
  <c r="BM135" i="1"/>
  <c r="BM129" i="1"/>
  <c r="CI129" i="1" s="1"/>
  <c r="BB127" i="1"/>
  <c r="BB122" i="1"/>
  <c r="BM115" i="1"/>
  <c r="BB111" i="1"/>
  <c r="BB106" i="1"/>
  <c r="CI106" i="1" s="1"/>
  <c r="BB104" i="1"/>
  <c r="BM99" i="1"/>
  <c r="BM95" i="1"/>
  <c r="BM91" i="1"/>
  <c r="BM87" i="1"/>
  <c r="BB84" i="1"/>
  <c r="CI84" i="1" s="1"/>
  <c r="BB82" i="1"/>
  <c r="BB78" i="1"/>
  <c r="BB74" i="1"/>
  <c r="BB70" i="1"/>
  <c r="BB66" i="1"/>
  <c r="BB62" i="1"/>
  <c r="BB58" i="1"/>
  <c r="BM54" i="1"/>
  <c r="BM50" i="1"/>
  <c r="BM46" i="1"/>
  <c r="BM42" i="1"/>
  <c r="BM38" i="1"/>
  <c r="BM34" i="1"/>
  <c r="BM30" i="1"/>
  <c r="BM26" i="1"/>
  <c r="BM22" i="1"/>
  <c r="BB21" i="1"/>
  <c r="CI21" i="1" s="1"/>
  <c r="BM19" i="1"/>
  <c r="BB16" i="1"/>
  <c r="BM14" i="1"/>
  <c r="BB13" i="1"/>
  <c r="BM11" i="1"/>
  <c r="BB8" i="1"/>
  <c r="BM6" i="1"/>
  <c r="BB208" i="1"/>
  <c r="BM181" i="1"/>
  <c r="BB178" i="1"/>
  <c r="BM156" i="1"/>
  <c r="BM112" i="1"/>
  <c r="BM101" i="1"/>
  <c r="BB85" i="1"/>
  <c r="BM79" i="1"/>
  <c r="BM63" i="1"/>
  <c r="BB54" i="1"/>
  <c r="BB38" i="1"/>
  <c r="BB22" i="1"/>
  <c r="BM9" i="1"/>
  <c r="BB6" i="1"/>
  <c r="BB131" i="1"/>
  <c r="BB124" i="1"/>
  <c r="BB97" i="1"/>
  <c r="BM75" i="1"/>
  <c r="BM59" i="1"/>
  <c r="BB50" i="1"/>
  <c r="BB34" i="1"/>
  <c r="CI34" i="1" s="1"/>
  <c r="BB268" i="1"/>
  <c r="BB151" i="1"/>
  <c r="BM137" i="1"/>
  <c r="BM117" i="1"/>
  <c r="BB93" i="1"/>
  <c r="CI93" i="1" s="1"/>
  <c r="BM71" i="1"/>
  <c r="BB56" i="1"/>
  <c r="BB46" i="1"/>
  <c r="BB30" i="1"/>
  <c r="CI30" i="1" s="1"/>
  <c r="BM17" i="1"/>
  <c r="BB14" i="1"/>
  <c r="CI14" i="1" s="1"/>
  <c r="BM83" i="1"/>
  <c r="BB26" i="1"/>
  <c r="BM143" i="1"/>
  <c r="BB89" i="1"/>
  <c r="BM67" i="1"/>
  <c r="BB240" i="1"/>
  <c r="BM119" i="1"/>
  <c r="BB42" i="1"/>
  <c r="BB176" i="1"/>
  <c r="CI176" i="1" s="1"/>
  <c r="CO84" i="1"/>
  <c r="CJ85" i="1"/>
  <c r="CJ101" i="1"/>
  <c r="CN132" i="1"/>
  <c r="CM187" i="1"/>
  <c r="CN151" i="1"/>
  <c r="CJ200" i="1"/>
  <c r="CL140" i="1"/>
  <c r="CJ158" i="1"/>
  <c r="CM181" i="1"/>
  <c r="CJ203" i="1"/>
  <c r="CJ190" i="1"/>
  <c r="CL196" i="1"/>
  <c r="CK214" i="1"/>
  <c r="CK217" i="1"/>
  <c r="CL167" i="1"/>
  <c r="CO176" i="1"/>
  <c r="CJ189" i="1"/>
  <c r="CJ239" i="1"/>
  <c r="CJ243" i="1"/>
  <c r="CJ234" i="1"/>
  <c r="CQ243" i="1"/>
  <c r="CJ256" i="1"/>
  <c r="CJ259" i="1"/>
  <c r="CJ249" i="1"/>
  <c r="CM250" i="1"/>
  <c r="CQ256" i="1"/>
  <c r="CQ267" i="1"/>
  <c r="CJ268" i="1"/>
  <c r="CL286" i="1"/>
  <c r="CN282" i="1"/>
  <c r="CL285" i="1"/>
  <c r="CP287" i="1"/>
  <c r="CJ253" i="1"/>
  <c r="CP255" i="1"/>
  <c r="CJ282" i="1"/>
  <c r="CK284" i="1"/>
  <c r="CJ291" i="1"/>
  <c r="CQ292" i="1"/>
  <c r="CM199" i="1" l="1"/>
  <c r="CQ289" i="1"/>
  <c r="CP191" i="1"/>
  <c r="CP208" i="1"/>
  <c r="CP242" i="1"/>
  <c r="CP260" i="1"/>
  <c r="CO194" i="1"/>
  <c r="CO259" i="1"/>
  <c r="CN266" i="1"/>
  <c r="CL132" i="1"/>
  <c r="CL148" i="1"/>
  <c r="CL172" i="1"/>
  <c r="CP230" i="1"/>
  <c r="CP270" i="1"/>
  <c r="CP236" i="1"/>
  <c r="CP283" i="1"/>
  <c r="CP256" i="1"/>
  <c r="CP269" i="1"/>
  <c r="CO241" i="1"/>
  <c r="CO285" i="1"/>
  <c r="CO292" i="1"/>
  <c r="CN165" i="1"/>
  <c r="CN221" i="1"/>
  <c r="CL35" i="1"/>
  <c r="CO10" i="1"/>
  <c r="CN235" i="1"/>
  <c r="CL191" i="1"/>
  <c r="CL264" i="1"/>
  <c r="CL256" i="1"/>
  <c r="CK182" i="1"/>
  <c r="CL203" i="1"/>
  <c r="CL251" i="1"/>
  <c r="CL170" i="1"/>
  <c r="CL244" i="1"/>
  <c r="CL192" i="1"/>
  <c r="CL248" i="1"/>
  <c r="CL280" i="1"/>
  <c r="CK135" i="1"/>
  <c r="CK143" i="1"/>
  <c r="CJ166" i="1"/>
  <c r="CL89" i="1"/>
  <c r="CL136" i="1"/>
  <c r="CL113" i="1"/>
  <c r="CR242" i="1"/>
  <c r="CR266" i="1"/>
  <c r="CR281" i="1"/>
  <c r="CQ174" i="1"/>
  <c r="CQ272" i="1"/>
  <c r="CQ280" i="1"/>
  <c r="CQ262" i="1"/>
  <c r="CQ293" i="1"/>
  <c r="CQ255" i="1"/>
  <c r="CQ279" i="1"/>
  <c r="CQ290" i="1"/>
  <c r="CP222" i="1"/>
  <c r="CP194" i="1"/>
  <c r="CP210" i="1"/>
  <c r="CP240" i="1"/>
  <c r="CP274" i="1"/>
  <c r="CP245" i="1"/>
  <c r="CP252" i="1"/>
  <c r="CP267" i="1"/>
  <c r="CP271" i="1"/>
  <c r="CP286" i="1"/>
  <c r="CO160" i="1"/>
  <c r="CO216" i="1"/>
  <c r="CO253" i="1"/>
  <c r="CO240" i="1"/>
  <c r="CO269" i="1"/>
  <c r="CO277" i="1"/>
  <c r="CO294" i="1"/>
  <c r="CO266" i="1"/>
  <c r="CO274" i="1"/>
  <c r="CO291" i="1"/>
  <c r="CN106" i="1"/>
  <c r="CN122" i="1"/>
  <c r="CN175" i="1"/>
  <c r="CN167" i="1"/>
  <c r="CN219" i="1"/>
  <c r="CN188" i="1"/>
  <c r="CM158" i="1"/>
  <c r="CM207" i="1"/>
  <c r="CM149" i="1"/>
  <c r="CM178" i="1"/>
  <c r="CM136" i="1"/>
  <c r="CM152" i="1"/>
  <c r="CM226" i="1"/>
  <c r="CM280" i="1"/>
  <c r="CM180" i="1"/>
  <c r="CM225" i="1"/>
  <c r="CM233" i="1"/>
  <c r="CM241" i="1"/>
  <c r="CM249" i="1"/>
  <c r="CM274" i="1"/>
  <c r="CM232" i="1"/>
  <c r="CM240" i="1"/>
  <c r="CM271" i="1"/>
  <c r="CM215" i="1"/>
  <c r="CM239" i="1"/>
  <c r="CM261" i="1"/>
  <c r="CM278" i="1"/>
  <c r="CM292" i="1"/>
  <c r="CM294" i="1"/>
  <c r="CL175" i="1"/>
  <c r="CL155" i="1"/>
  <c r="CL146" i="1"/>
  <c r="CL154" i="1"/>
  <c r="CL162" i="1"/>
  <c r="CL212" i="1"/>
  <c r="CL145" i="1"/>
  <c r="CL161" i="1"/>
  <c r="CL215" i="1"/>
  <c r="CL209" i="1"/>
  <c r="CL219" i="1"/>
  <c r="CL228" i="1"/>
  <c r="CL255" i="1"/>
  <c r="CL242" i="1"/>
  <c r="CL250" i="1"/>
  <c r="CL272" i="1"/>
  <c r="CL233" i="1"/>
  <c r="CL294" i="1"/>
  <c r="CJ224" i="1"/>
  <c r="CJ255" i="1"/>
  <c r="CN123" i="1"/>
  <c r="CM18" i="1"/>
  <c r="CM78" i="1"/>
  <c r="CO74" i="1"/>
  <c r="CI241" i="1"/>
  <c r="CI249" i="1"/>
  <c r="CI258" i="1"/>
  <c r="CI135" i="1"/>
  <c r="CI137" i="1"/>
  <c r="CI213" i="1"/>
  <c r="CI283" i="1"/>
  <c r="CL65" i="1"/>
  <c r="CJ250" i="1"/>
  <c r="CN69" i="1"/>
  <c r="CL125" i="1"/>
  <c r="CL81" i="1"/>
  <c r="CL97" i="1"/>
  <c r="CL121" i="1"/>
  <c r="CL118" i="1"/>
  <c r="CM130" i="1"/>
  <c r="CI9" i="1"/>
  <c r="CI124" i="1"/>
  <c r="CI250" i="1"/>
  <c r="CR92" i="1"/>
  <c r="CR124" i="1"/>
  <c r="CR283" i="1"/>
  <c r="CR254" i="1"/>
  <c r="CR59" i="1"/>
  <c r="CQ117" i="1"/>
  <c r="CQ269" i="1"/>
  <c r="CQ239" i="1"/>
  <c r="CQ278" i="1"/>
  <c r="CQ257" i="1"/>
  <c r="CQ287" i="1"/>
  <c r="CQ284" i="1"/>
  <c r="CQ75" i="1"/>
  <c r="CQ49" i="1"/>
  <c r="CQ186" i="1"/>
  <c r="CP56" i="1"/>
  <c r="CP94" i="1"/>
  <c r="CP49" i="1"/>
  <c r="CP148" i="1"/>
  <c r="CP162" i="1"/>
  <c r="CP231" i="1"/>
  <c r="CO158" i="1"/>
  <c r="CO122" i="1"/>
  <c r="CO201" i="1"/>
  <c r="CO262" i="1"/>
  <c r="CN210" i="1"/>
  <c r="CM129" i="1"/>
  <c r="CM137" i="1"/>
  <c r="CM169" i="1"/>
  <c r="CM94" i="1"/>
  <c r="CM102" i="1"/>
  <c r="CM106" i="1"/>
  <c r="CM139" i="1"/>
  <c r="CM254" i="1"/>
  <c r="CM189" i="1"/>
  <c r="CM197" i="1"/>
  <c r="CM205" i="1"/>
  <c r="CM213" i="1"/>
  <c r="CM201" i="1"/>
  <c r="CM209" i="1"/>
  <c r="CM211" i="1"/>
  <c r="CM224" i="1"/>
  <c r="CM238" i="1"/>
  <c r="CM263" i="1"/>
  <c r="CM275" i="1"/>
  <c r="CM89" i="1"/>
  <c r="CM97" i="1"/>
  <c r="CM121" i="1"/>
  <c r="CM138" i="1"/>
  <c r="CM52" i="1"/>
  <c r="CL63" i="1"/>
  <c r="CL178" i="1"/>
  <c r="CL190" i="1"/>
  <c r="CL226" i="1"/>
  <c r="CL284" i="1"/>
  <c r="CL229" i="1"/>
  <c r="CL237" i="1"/>
  <c r="CL269" i="1"/>
  <c r="CL279" i="1"/>
  <c r="CL265" i="1"/>
  <c r="CL290" i="1"/>
  <c r="CL14" i="1"/>
  <c r="CL30" i="1"/>
  <c r="CJ138" i="1"/>
  <c r="CJ237" i="1"/>
  <c r="CP45" i="1"/>
  <c r="CP144" i="1"/>
  <c r="CP186" i="1"/>
  <c r="CP203" i="1"/>
  <c r="CP262" i="1"/>
  <c r="CP65" i="1"/>
  <c r="CP23" i="1"/>
  <c r="CP48" i="1"/>
  <c r="CP57" i="1"/>
  <c r="CP53" i="1"/>
  <c r="CO95" i="1"/>
  <c r="CO206" i="1"/>
  <c r="CN97" i="1"/>
  <c r="CN182" i="1"/>
  <c r="CN198" i="1"/>
  <c r="CN225" i="1"/>
  <c r="CN226" i="1"/>
  <c r="CN292" i="1"/>
  <c r="CL117" i="1"/>
  <c r="CL59" i="1"/>
  <c r="CL153" i="1"/>
  <c r="CL195" i="1"/>
  <c r="CL201" i="1"/>
  <c r="CL86" i="1"/>
  <c r="CL101" i="1"/>
  <c r="CL160" i="1"/>
  <c r="CL266" i="1"/>
  <c r="CL270" i="1"/>
  <c r="CK289" i="1"/>
  <c r="CK58" i="1"/>
  <c r="CJ172" i="1"/>
  <c r="CJ280" i="1"/>
  <c r="CJ56" i="1"/>
  <c r="CJ96" i="1"/>
  <c r="CJ104" i="1"/>
  <c r="CJ120" i="1"/>
  <c r="CJ128" i="1"/>
  <c r="CJ151" i="1"/>
  <c r="CI37" i="1"/>
  <c r="CI32" i="1"/>
  <c r="CI48" i="1"/>
  <c r="CI81" i="1"/>
  <c r="CI140" i="1"/>
  <c r="CI75" i="1"/>
  <c r="CI54" i="1"/>
  <c r="CI109" i="1"/>
  <c r="CI126" i="1"/>
  <c r="CI185" i="1"/>
  <c r="CI256" i="1"/>
  <c r="CI229" i="1"/>
  <c r="CI209" i="1"/>
  <c r="CI233" i="1"/>
  <c r="CI97" i="1"/>
  <c r="CI82" i="1"/>
  <c r="CI111" i="1"/>
  <c r="CI53" i="1"/>
  <c r="CI188" i="1"/>
  <c r="CI40" i="1"/>
  <c r="CI11" i="1"/>
  <c r="CI35" i="1"/>
  <c r="CI51" i="1"/>
  <c r="CI91" i="1"/>
  <c r="CR88" i="1"/>
  <c r="CM21" i="1"/>
  <c r="CP67" i="1"/>
  <c r="CR83" i="1"/>
  <c r="CR99" i="1"/>
  <c r="CR115" i="1"/>
  <c r="CR100" i="1"/>
  <c r="CL95" i="1"/>
  <c r="CR66" i="1"/>
  <c r="CJ23" i="1"/>
  <c r="CI107" i="1"/>
  <c r="CI115" i="1"/>
  <c r="CI130" i="1"/>
  <c r="CI147" i="1"/>
  <c r="CI133" i="1"/>
  <c r="CI141" i="1"/>
  <c r="CI167" i="1"/>
  <c r="CI174" i="1"/>
  <c r="CI277" i="1"/>
  <c r="CI142" i="1"/>
  <c r="CI219" i="1"/>
  <c r="CI227" i="1"/>
  <c r="CI235" i="1"/>
  <c r="CI186" i="1"/>
  <c r="CI266" i="1"/>
  <c r="CI196" i="1"/>
  <c r="CI244" i="1"/>
  <c r="CI259" i="1"/>
  <c r="CI275" i="1"/>
  <c r="CR142" i="1"/>
  <c r="CR251" i="1"/>
  <c r="CR259" i="1"/>
  <c r="CQ112" i="1"/>
  <c r="CP109" i="1"/>
  <c r="CP117" i="1"/>
  <c r="CP136" i="1"/>
  <c r="CP152" i="1"/>
  <c r="CP173" i="1"/>
  <c r="CP167" i="1"/>
  <c r="CP133" i="1"/>
  <c r="CP157" i="1"/>
  <c r="CP183" i="1"/>
  <c r="CP193" i="1"/>
  <c r="CP201" i="1"/>
  <c r="CP224" i="1"/>
  <c r="CP259" i="1"/>
  <c r="CP243" i="1"/>
  <c r="CP292" i="1"/>
  <c r="CP294" i="1"/>
  <c r="CP284" i="1"/>
  <c r="CO182" i="1"/>
  <c r="CO276" i="1"/>
  <c r="CM108" i="1"/>
  <c r="CM154" i="1"/>
  <c r="CM177" i="1"/>
  <c r="CM273" i="1"/>
  <c r="CM286" i="1"/>
  <c r="CM290" i="1"/>
  <c r="CM284" i="1"/>
  <c r="CL91" i="1"/>
  <c r="CL123" i="1"/>
  <c r="CL114" i="1"/>
  <c r="CL122" i="1"/>
  <c r="CL137" i="1"/>
  <c r="CL211" i="1"/>
  <c r="CL179" i="1"/>
  <c r="CL194" i="1"/>
  <c r="CL206" i="1"/>
  <c r="CL214" i="1"/>
  <c r="CL225" i="1"/>
  <c r="CL193" i="1"/>
  <c r="CL213" i="1"/>
  <c r="CL223" i="1"/>
  <c r="CL184" i="1"/>
  <c r="CL247" i="1"/>
  <c r="CL254" i="1"/>
  <c r="CL240" i="1"/>
  <c r="CL271" i="1"/>
  <c r="CL263" i="1"/>
  <c r="CL273" i="1"/>
  <c r="CL282" i="1"/>
  <c r="CL293" i="1"/>
  <c r="CL276" i="1"/>
  <c r="CK147" i="1"/>
  <c r="CK155" i="1"/>
  <c r="CK247" i="1"/>
  <c r="CK279" i="1"/>
  <c r="CM43" i="1"/>
  <c r="CJ21" i="1"/>
  <c r="CK73" i="1"/>
  <c r="CR71" i="1"/>
  <c r="CJ8" i="1"/>
  <c r="CI116" i="1"/>
  <c r="CI173" i="1"/>
  <c r="CI181" i="1"/>
  <c r="CI242" i="1"/>
  <c r="CR186" i="1"/>
  <c r="CQ247" i="1"/>
  <c r="CO221" i="1"/>
  <c r="CM166" i="1"/>
  <c r="CM259" i="1"/>
  <c r="CL176" i="1"/>
  <c r="CL200" i="1"/>
  <c r="CL208" i="1"/>
  <c r="CL216" i="1"/>
  <c r="CL224" i="1"/>
  <c r="CL232" i="1"/>
  <c r="CL258" i="1"/>
  <c r="CL260" i="1"/>
  <c r="CL268" i="1"/>
  <c r="CK163" i="1"/>
  <c r="CK177" i="1"/>
  <c r="CJ43" i="1"/>
  <c r="CI50" i="1"/>
  <c r="CI57" i="1"/>
  <c r="CI73" i="1"/>
  <c r="CI33" i="1"/>
  <c r="CI117" i="1"/>
  <c r="CI218" i="1"/>
  <c r="CI197" i="1"/>
  <c r="CI205" i="1"/>
  <c r="CI237" i="1"/>
  <c r="CI245" i="1"/>
  <c r="CI253" i="1"/>
  <c r="CI269" i="1"/>
  <c r="CI285" i="1"/>
  <c r="CI268" i="1"/>
  <c r="CQ172" i="1"/>
  <c r="CP188" i="1"/>
  <c r="CP216" i="1"/>
  <c r="CP244" i="1"/>
  <c r="CP278" i="1"/>
  <c r="CP265" i="1"/>
  <c r="CO183" i="1"/>
  <c r="CM214" i="1"/>
  <c r="CM276" i="1"/>
  <c r="CL217" i="1"/>
  <c r="CP33" i="1"/>
  <c r="CP68" i="1"/>
  <c r="CL49" i="1"/>
  <c r="CM19" i="1"/>
  <c r="CM76" i="1"/>
  <c r="CM75" i="1"/>
  <c r="CJ59" i="1"/>
  <c r="CL7" i="1"/>
  <c r="CL15" i="1"/>
  <c r="CP214" i="1"/>
  <c r="CP264" i="1"/>
  <c r="CI156" i="1"/>
  <c r="CI166" i="1"/>
  <c r="CI189" i="1"/>
  <c r="CI221" i="1"/>
  <c r="CR234" i="1"/>
  <c r="CI119" i="1"/>
  <c r="CI151" i="1"/>
  <c r="CI122" i="1"/>
  <c r="CI13" i="1"/>
  <c r="CI204" i="1"/>
  <c r="CI274" i="1"/>
  <c r="CI288" i="1"/>
  <c r="CI101" i="1"/>
  <c r="CI19" i="1"/>
  <c r="CI127" i="1"/>
  <c r="CI49" i="1"/>
  <c r="CI66" i="1"/>
  <c r="CI160" i="1"/>
  <c r="CI65" i="1"/>
  <c r="CI157" i="1"/>
  <c r="CI260" i="1"/>
  <c r="CI67" i="1"/>
  <c r="CI83" i="1"/>
  <c r="CQ132" i="1"/>
  <c r="CQ203" i="1"/>
  <c r="CQ231" i="1"/>
  <c r="CI195" i="1"/>
  <c r="CI165" i="1"/>
  <c r="CI228" i="1"/>
  <c r="CI261" i="1"/>
  <c r="CI293" i="1"/>
  <c r="CI59" i="1"/>
  <c r="CI104" i="1"/>
  <c r="CI134" i="1"/>
  <c r="CI236" i="1"/>
  <c r="CR145" i="1"/>
  <c r="CM191" i="1"/>
  <c r="CI234" i="1"/>
  <c r="CI251" i="1"/>
  <c r="CI162" i="1"/>
  <c r="CI290" i="1"/>
  <c r="CI193" i="1"/>
  <c r="CI289" i="1"/>
  <c r="CI243" i="1"/>
  <c r="CI280" i="1"/>
  <c r="CR85" i="1"/>
  <c r="CR109" i="1"/>
  <c r="CR220" i="1"/>
  <c r="CR156" i="1"/>
  <c r="CR164" i="1"/>
  <c r="CR173" i="1"/>
  <c r="CR163" i="1"/>
  <c r="CR185" i="1"/>
  <c r="CR204" i="1"/>
  <c r="CR222" i="1"/>
  <c r="CR240" i="1"/>
  <c r="CR248" i="1"/>
  <c r="CR257" i="1"/>
  <c r="CR276" i="1"/>
  <c r="CR247" i="1"/>
  <c r="CR218" i="1"/>
  <c r="CR238" i="1"/>
  <c r="CR285" i="1"/>
  <c r="CR274" i="1"/>
  <c r="CR288" i="1"/>
  <c r="CQ159" i="1"/>
  <c r="CQ154" i="1"/>
  <c r="CQ162" i="1"/>
  <c r="CQ179" i="1"/>
  <c r="CQ195" i="1"/>
  <c r="CQ184" i="1"/>
  <c r="CQ214" i="1"/>
  <c r="CQ246" i="1"/>
  <c r="CQ266" i="1"/>
  <c r="CQ264" i="1"/>
  <c r="CQ230" i="1"/>
  <c r="CQ236" i="1"/>
  <c r="CQ270" i="1"/>
  <c r="CQ254" i="1"/>
  <c r="CQ265" i="1"/>
  <c r="CQ274" i="1"/>
  <c r="CQ282" i="1"/>
  <c r="CQ275" i="1"/>
  <c r="CQ283" i="1"/>
  <c r="CQ294" i="1"/>
  <c r="CP149" i="1"/>
  <c r="CP165" i="1"/>
  <c r="CP195" i="1"/>
  <c r="CP150" i="1"/>
  <c r="CP166" i="1"/>
  <c r="CP196" i="1"/>
  <c r="CP130" i="1"/>
  <c r="CP138" i="1"/>
  <c r="CP146" i="1"/>
  <c r="CP154" i="1"/>
  <c r="CP190" i="1"/>
  <c r="CP206" i="1"/>
  <c r="CP213" i="1"/>
  <c r="CP223" i="1"/>
  <c r="CP189" i="1"/>
  <c r="CP215" i="1"/>
  <c r="CP232" i="1"/>
  <c r="CP277" i="1"/>
  <c r="CP171" i="1"/>
  <c r="CP177" i="1"/>
  <c r="CP200" i="1"/>
  <c r="CP218" i="1"/>
  <c r="CP239" i="1"/>
  <c r="CP227" i="1"/>
  <c r="CP263" i="1"/>
  <c r="CP225" i="1"/>
  <c r="CP233" i="1"/>
  <c r="CP249" i="1"/>
  <c r="CP254" i="1"/>
  <c r="CP276" i="1"/>
  <c r="CP220" i="1"/>
  <c r="CP228" i="1"/>
  <c r="CP248" i="1"/>
  <c r="CP279" i="1"/>
  <c r="CP272" i="1"/>
  <c r="CP257" i="1"/>
  <c r="CP266" i="1"/>
  <c r="CM44" i="1"/>
  <c r="CO49" i="1"/>
  <c r="CQ12" i="1"/>
  <c r="CM5" i="1"/>
  <c r="CL17" i="1"/>
  <c r="CL48" i="1"/>
  <c r="CL33" i="1"/>
  <c r="CL73" i="1"/>
  <c r="CL110" i="1"/>
  <c r="CL126" i="1"/>
  <c r="CM48" i="1"/>
  <c r="CJ20" i="1"/>
  <c r="CL34" i="1"/>
  <c r="CL42" i="1"/>
  <c r="CP280" i="1"/>
  <c r="CP282" i="1"/>
  <c r="CP289" i="1"/>
  <c r="CP253" i="1"/>
  <c r="CP261" i="1"/>
  <c r="CP268" i="1"/>
  <c r="CP275" i="1"/>
  <c r="CP281" i="1"/>
  <c r="CP288" i="1"/>
  <c r="CP290" i="1"/>
  <c r="CO139" i="1"/>
  <c r="CO156" i="1"/>
  <c r="CO170" i="1"/>
  <c r="CO209" i="1"/>
  <c r="CO220" i="1"/>
  <c r="CO207" i="1"/>
  <c r="CO219" i="1"/>
  <c r="CO233" i="1"/>
  <c r="CO165" i="1"/>
  <c r="CO228" i="1"/>
  <c r="CO247" i="1"/>
  <c r="CO284" i="1"/>
  <c r="CO263" i="1"/>
  <c r="CO264" i="1"/>
  <c r="CO279" i="1"/>
  <c r="CO254" i="1"/>
  <c r="CO270" i="1"/>
  <c r="CO287" i="1"/>
  <c r="CN159" i="1"/>
  <c r="CN129" i="1"/>
  <c r="CN183" i="1"/>
  <c r="CN152" i="1"/>
  <c r="CN245" i="1"/>
  <c r="CN243" i="1"/>
  <c r="CN230" i="1"/>
  <c r="CN255" i="1"/>
  <c r="CN286" i="1"/>
  <c r="CM122" i="1"/>
  <c r="CM165" i="1"/>
  <c r="CM82" i="1"/>
  <c r="CM110" i="1"/>
  <c r="CM118" i="1"/>
  <c r="CM127" i="1"/>
  <c r="CM143" i="1"/>
  <c r="CM155" i="1"/>
  <c r="CM195" i="1"/>
  <c r="CM171" i="1"/>
  <c r="CM185" i="1"/>
  <c r="CM234" i="1"/>
  <c r="CM145" i="1"/>
  <c r="CM153" i="1"/>
  <c r="CM161" i="1"/>
  <c r="CM175" i="1"/>
  <c r="CM148" i="1"/>
  <c r="CM156" i="1"/>
  <c r="CM164" i="1"/>
  <c r="CM182" i="1"/>
  <c r="CM218" i="1"/>
  <c r="CM186" i="1"/>
  <c r="CM210" i="1"/>
  <c r="CM217" i="1"/>
  <c r="CM229" i="1"/>
  <c r="CM237" i="1"/>
  <c r="CM245" i="1"/>
  <c r="CM257" i="1"/>
  <c r="CM228" i="1"/>
  <c r="CM236" i="1"/>
  <c r="CM244" i="1"/>
  <c r="CM252" i="1"/>
  <c r="CM283" i="1"/>
  <c r="CM219" i="1"/>
  <c r="CL105" i="1"/>
  <c r="CL149" i="1"/>
  <c r="CK254" i="1"/>
  <c r="CP11" i="1"/>
  <c r="CP8" i="1"/>
  <c r="CN7" i="1"/>
  <c r="CM56" i="1"/>
  <c r="CO42" i="1"/>
  <c r="CR42" i="1"/>
  <c r="CJ45" i="1"/>
  <c r="CJ186" i="1"/>
  <c r="CQ140" i="1"/>
  <c r="CR134" i="1"/>
  <c r="CR172" i="1"/>
  <c r="CR178" i="1"/>
  <c r="CR206" i="1"/>
  <c r="CR192" i="1"/>
  <c r="CR241" i="1"/>
  <c r="CR219" i="1"/>
  <c r="CQ211" i="1"/>
  <c r="CP172" i="1"/>
  <c r="CP221" i="1"/>
  <c r="CO225" i="1"/>
  <c r="CM98" i="1"/>
  <c r="CL166" i="1"/>
  <c r="CL235" i="1"/>
  <c r="CL188" i="1"/>
  <c r="CL186" i="1"/>
  <c r="CQ146" i="1"/>
  <c r="CR267" i="1"/>
  <c r="CR265" i="1"/>
  <c r="CR286" i="1"/>
  <c r="CR292" i="1"/>
  <c r="CQ96" i="1"/>
  <c r="CQ110" i="1"/>
  <c r="CQ118" i="1"/>
  <c r="CQ126" i="1"/>
  <c r="CQ170" i="1"/>
  <c r="CQ198" i="1"/>
  <c r="CQ252" i="1"/>
  <c r="CQ268" i="1"/>
  <c r="CQ180" i="1"/>
  <c r="CQ222" i="1"/>
  <c r="CQ238" i="1"/>
  <c r="CQ232" i="1"/>
  <c r="CQ240" i="1"/>
  <c r="CQ248" i="1"/>
  <c r="CQ261" i="1"/>
  <c r="CP141" i="1"/>
  <c r="CP185" i="1"/>
  <c r="CP229" i="1"/>
  <c r="CP293" i="1"/>
  <c r="CM83" i="1"/>
  <c r="CM90" i="1"/>
  <c r="CM119" i="1"/>
  <c r="CM173" i="1"/>
  <c r="CM203" i="1"/>
  <c r="CM114" i="1"/>
  <c r="CM141" i="1"/>
  <c r="CM174" i="1"/>
  <c r="CM179" i="1"/>
  <c r="CM157" i="1"/>
  <c r="CM220" i="1"/>
  <c r="CM190" i="1"/>
  <c r="CM198" i="1"/>
  <c r="CM221" i="1"/>
  <c r="CM223" i="1"/>
  <c r="CM231" i="1"/>
  <c r="CM265" i="1"/>
  <c r="CM258" i="1"/>
  <c r="CM269" i="1"/>
  <c r="CM285" i="1"/>
  <c r="CM268" i="1"/>
  <c r="CM293" i="1"/>
  <c r="CL92" i="1"/>
  <c r="CL83" i="1"/>
  <c r="CL99" i="1"/>
  <c r="CL107" i="1"/>
  <c r="CL115" i="1"/>
  <c r="CL129" i="1"/>
  <c r="CL227" i="1"/>
  <c r="CJ131" i="1"/>
  <c r="CQ120" i="1"/>
  <c r="CL82" i="1"/>
  <c r="CL144" i="1"/>
  <c r="CM25" i="1"/>
  <c r="CM159" i="1"/>
  <c r="CM151" i="1"/>
  <c r="CM96" i="1"/>
  <c r="CM125" i="1"/>
  <c r="CR19" i="1"/>
  <c r="CQ36" i="1"/>
  <c r="CJ12" i="1"/>
  <c r="CJ83" i="1"/>
  <c r="CJ115" i="1"/>
  <c r="CJ24" i="1"/>
  <c r="CP29" i="1"/>
  <c r="CP61" i="1"/>
  <c r="CP85" i="1"/>
  <c r="CP132" i="1"/>
  <c r="CP98" i="1"/>
  <c r="CP114" i="1"/>
  <c r="CP143" i="1"/>
  <c r="CL77" i="1"/>
  <c r="CM84" i="1"/>
  <c r="CM116" i="1"/>
  <c r="CK20" i="1"/>
  <c r="CK18" i="1"/>
  <c r="CR35" i="1"/>
  <c r="CR9" i="1"/>
  <c r="CJ79" i="1"/>
  <c r="CJ87" i="1"/>
  <c r="CJ95" i="1"/>
  <c r="CJ103" i="1"/>
  <c r="CJ111" i="1"/>
  <c r="CJ119" i="1"/>
  <c r="CJ127" i="1"/>
  <c r="CJ213" i="1"/>
  <c r="CJ133" i="1"/>
  <c r="CJ154" i="1"/>
  <c r="CJ146" i="1"/>
  <c r="CM235" i="1"/>
  <c r="CM287" i="1"/>
  <c r="CM267" i="1"/>
  <c r="CM255" i="1"/>
  <c r="CM256" i="1"/>
  <c r="CM264" i="1"/>
  <c r="CM272" i="1"/>
  <c r="CL138" i="1"/>
  <c r="CL164" i="1"/>
  <c r="CL187" i="1"/>
  <c r="CL103" i="1"/>
  <c r="CL111" i="1"/>
  <c r="CL119" i="1"/>
  <c r="CL134" i="1"/>
  <c r="CL199" i="1"/>
  <c r="CL151" i="1"/>
  <c r="CL159" i="1"/>
  <c r="CL142" i="1"/>
  <c r="CL150" i="1"/>
  <c r="CL158" i="1"/>
  <c r="CL171" i="1"/>
  <c r="CL157" i="1"/>
  <c r="CL168" i="1"/>
  <c r="CL204" i="1"/>
  <c r="CL198" i="1"/>
  <c r="CL218" i="1"/>
  <c r="CL239" i="1"/>
  <c r="CL222" i="1"/>
  <c r="CL181" i="1"/>
  <c r="CL189" i="1"/>
  <c r="CL197" i="1"/>
  <c r="CL243" i="1"/>
  <c r="CL231" i="1"/>
  <c r="CL238" i="1"/>
  <c r="CL246" i="1"/>
  <c r="CL253" i="1"/>
  <c r="CL291" i="1"/>
  <c r="CL234" i="1"/>
  <c r="CL262" i="1"/>
  <c r="CL278" i="1"/>
  <c r="CK175" i="1"/>
  <c r="CK233" i="1"/>
  <c r="CK228" i="1"/>
  <c r="CK246" i="1"/>
  <c r="CK275" i="1"/>
  <c r="CK263" i="1"/>
  <c r="CK252" i="1"/>
  <c r="CJ136" i="1"/>
  <c r="CJ161" i="1"/>
  <c r="CJ144" i="1"/>
  <c r="CJ168" i="1"/>
  <c r="CJ180" i="1"/>
  <c r="CJ188" i="1"/>
  <c r="CJ143" i="1"/>
  <c r="CJ211" i="1"/>
  <c r="CJ182" i="1"/>
  <c r="CJ245" i="1"/>
  <c r="CJ227" i="1"/>
  <c r="CJ260" i="1"/>
  <c r="CJ269" i="1"/>
  <c r="CJ284" i="1"/>
  <c r="CJ254" i="1"/>
  <c r="CJ262" i="1"/>
  <c r="CJ293" i="1"/>
  <c r="CO21" i="1"/>
  <c r="CN14" i="1"/>
  <c r="CL37" i="1"/>
  <c r="CL90" i="1"/>
  <c r="CM59" i="1"/>
  <c r="CM68" i="1"/>
  <c r="CQ14" i="1"/>
  <c r="CQ46" i="1"/>
  <c r="CQ67" i="1"/>
  <c r="CL52" i="1"/>
  <c r="CI192" i="1"/>
  <c r="CI201" i="1"/>
  <c r="CI225" i="1"/>
  <c r="CR246" i="1"/>
  <c r="CQ93" i="1"/>
  <c r="CQ259" i="1"/>
  <c r="CP192" i="1"/>
  <c r="CP235" i="1"/>
  <c r="CM65" i="1"/>
  <c r="CM73" i="1"/>
  <c r="CM81" i="1"/>
  <c r="CM105" i="1"/>
  <c r="CM113" i="1"/>
  <c r="CM227" i="1"/>
  <c r="CM243" i="1"/>
  <c r="CM251" i="1"/>
  <c r="CI89" i="1"/>
  <c r="CI125" i="1"/>
  <c r="CI172" i="1"/>
  <c r="CR154" i="1"/>
  <c r="CR147" i="1"/>
  <c r="CR169" i="1"/>
  <c r="CR198" i="1"/>
  <c r="CR180" i="1"/>
  <c r="CR194" i="1"/>
  <c r="CR166" i="1"/>
  <c r="CQ258" i="1"/>
  <c r="CQ253" i="1"/>
  <c r="CQ285" i="1"/>
  <c r="CQ288" i="1"/>
  <c r="CQ286" i="1"/>
  <c r="CP87" i="1"/>
  <c r="CP180" i="1"/>
  <c r="CP95" i="1"/>
  <c r="CP103" i="1"/>
  <c r="CP115" i="1"/>
  <c r="CP170" i="1"/>
  <c r="CP142" i="1"/>
  <c r="CO187" i="1"/>
  <c r="CO191" i="1"/>
  <c r="CO286" i="1"/>
  <c r="CN172" i="1"/>
  <c r="CN81" i="1"/>
  <c r="CN89" i="1"/>
  <c r="CN113" i="1"/>
  <c r="CN121" i="1"/>
  <c r="CN61" i="1"/>
  <c r="CN109" i="1"/>
  <c r="CN117" i="1"/>
  <c r="CN125" i="1"/>
  <c r="CN168" i="1"/>
  <c r="CN202" i="1"/>
  <c r="CN178" i="1"/>
  <c r="CN181" i="1"/>
  <c r="CN192" i="1"/>
  <c r="CN185" i="1"/>
  <c r="CN220" i="1"/>
  <c r="CN174" i="1"/>
  <c r="CN214" i="1"/>
  <c r="CN234" i="1"/>
  <c r="CN291" i="1"/>
  <c r="CN288" i="1"/>
  <c r="CN263" i="1"/>
  <c r="CN271" i="1"/>
  <c r="CN279" i="1"/>
  <c r="CM104" i="1"/>
  <c r="CM93" i="1"/>
  <c r="CM262" i="1"/>
  <c r="CM170" i="1"/>
  <c r="CM194" i="1"/>
  <c r="CM160" i="1"/>
  <c r="CM222" i="1"/>
  <c r="CM188" i="1"/>
  <c r="CM247" i="1"/>
  <c r="CM270" i="1"/>
  <c r="CM282" i="1"/>
  <c r="CL51" i="1"/>
  <c r="CL131" i="1"/>
  <c r="CK282" i="1"/>
  <c r="CJ214" i="1"/>
  <c r="CL20" i="1"/>
  <c r="CM100" i="1"/>
  <c r="CR45" i="1"/>
  <c r="CR203" i="1"/>
  <c r="CM168" i="1"/>
  <c r="CL102" i="1"/>
  <c r="CP164" i="1"/>
  <c r="CL26" i="1"/>
  <c r="CL45" i="1"/>
  <c r="CM29" i="1"/>
  <c r="CM51" i="1"/>
  <c r="CK45" i="1"/>
  <c r="CK61" i="1"/>
  <c r="CJ159" i="1"/>
  <c r="CN119" i="1"/>
  <c r="CN76" i="1"/>
  <c r="CN92" i="1"/>
  <c r="CN163" i="1"/>
  <c r="CN169" i="1"/>
  <c r="CN228" i="1"/>
  <c r="CN236" i="1"/>
  <c r="CN244" i="1"/>
  <c r="CM66" i="1"/>
  <c r="CP82" i="1"/>
  <c r="CP125" i="1"/>
  <c r="CN99" i="1"/>
  <c r="CN63" i="1"/>
  <c r="CN59" i="1"/>
  <c r="CN67" i="1"/>
  <c r="CN115" i="1"/>
  <c r="CN158" i="1"/>
  <c r="CQ18" i="1"/>
  <c r="CQ88" i="1"/>
  <c r="CQ104" i="1"/>
  <c r="CQ125" i="1"/>
  <c r="CL36" i="1"/>
  <c r="CL29" i="1"/>
  <c r="CL13" i="1"/>
  <c r="CL106" i="1"/>
  <c r="CJ36" i="1"/>
  <c r="CR24" i="1"/>
  <c r="CR40" i="1"/>
  <c r="CP97" i="1"/>
  <c r="CP105" i="1"/>
  <c r="CP113" i="1"/>
  <c r="CP86" i="1"/>
  <c r="CM54" i="1"/>
  <c r="CM70" i="1"/>
  <c r="CL54" i="1"/>
  <c r="CL78" i="1"/>
  <c r="CL28" i="1"/>
  <c r="CP69" i="1"/>
  <c r="CP76" i="1"/>
  <c r="CP101" i="1"/>
  <c r="CQ41" i="1"/>
  <c r="CL24" i="1"/>
  <c r="CL5" i="1"/>
  <c r="CL9" i="1"/>
  <c r="CL25" i="1"/>
  <c r="CL47" i="1"/>
  <c r="CL46" i="1"/>
  <c r="CM28" i="1"/>
  <c r="CM40" i="1"/>
  <c r="CM47" i="1"/>
  <c r="CM72" i="1"/>
  <c r="CM80" i="1"/>
  <c r="CM120" i="1"/>
  <c r="CR133" i="1"/>
  <c r="CR50" i="1"/>
  <c r="CR43" i="1"/>
  <c r="CJ55" i="1"/>
  <c r="CJ71" i="1"/>
  <c r="CR14" i="1"/>
  <c r="CR27" i="1"/>
  <c r="CR22" i="1"/>
  <c r="CR60" i="1"/>
  <c r="CR76" i="1"/>
  <c r="CR116" i="1"/>
  <c r="CQ151" i="1"/>
  <c r="CQ57" i="1"/>
  <c r="CQ65" i="1"/>
  <c r="CQ70" i="1"/>
  <c r="CQ85" i="1"/>
  <c r="CQ137" i="1"/>
  <c r="CQ171" i="1"/>
  <c r="CP84" i="1"/>
  <c r="CP92" i="1"/>
  <c r="CP100" i="1"/>
  <c r="CP124" i="1"/>
  <c r="CO208" i="1"/>
  <c r="CO203" i="1"/>
  <c r="CO197" i="1"/>
  <c r="CO226" i="1"/>
  <c r="CO255" i="1"/>
  <c r="CN65" i="1"/>
  <c r="CN73" i="1"/>
  <c r="CM79" i="1"/>
  <c r="CM107" i="1"/>
  <c r="CM162" i="1"/>
  <c r="CL130" i="1"/>
  <c r="CL55" i="1"/>
  <c r="CL71" i="1"/>
  <c r="CJ114" i="1"/>
  <c r="CJ142" i="1"/>
  <c r="CJ163" i="1"/>
  <c r="CJ48" i="1"/>
  <c r="CJ64" i="1"/>
  <c r="CJ80" i="1"/>
  <c r="CJ88" i="1"/>
  <c r="CJ112" i="1"/>
  <c r="CJ155" i="1"/>
  <c r="CJ152" i="1"/>
  <c r="CJ160" i="1"/>
  <c r="CJ217" i="1"/>
  <c r="CJ167" i="1"/>
  <c r="CJ184" i="1"/>
  <c r="CJ192" i="1"/>
  <c r="CJ208" i="1"/>
  <c r="CJ223" i="1"/>
  <c r="CJ196" i="1"/>
  <c r="CJ204" i="1"/>
  <c r="CJ231" i="1"/>
  <c r="CJ251" i="1"/>
  <c r="CJ235" i="1"/>
  <c r="CJ246" i="1"/>
  <c r="CJ273" i="1"/>
  <c r="CJ270" i="1"/>
  <c r="CP72" i="1"/>
  <c r="CJ7" i="1"/>
  <c r="CN46" i="1"/>
  <c r="CM34" i="1"/>
  <c r="CM128" i="1"/>
  <c r="CI100" i="1"/>
  <c r="CI24" i="1"/>
  <c r="CJ40" i="1"/>
  <c r="CR11" i="1"/>
  <c r="CR12" i="1"/>
  <c r="CR51" i="1"/>
  <c r="CR25" i="1"/>
  <c r="CR34" i="1"/>
  <c r="CR38" i="1"/>
  <c r="CK102" i="1"/>
  <c r="CR87" i="1"/>
  <c r="CR103" i="1"/>
  <c r="CR119" i="1"/>
  <c r="CR72" i="1"/>
  <c r="CR104" i="1"/>
  <c r="CR120" i="1"/>
  <c r="CR143" i="1"/>
  <c r="CR151" i="1"/>
  <c r="CR159" i="1"/>
  <c r="CQ138" i="1"/>
  <c r="CQ53" i="1"/>
  <c r="CQ81" i="1"/>
  <c r="CQ89" i="1"/>
  <c r="CQ102" i="1"/>
  <c r="CQ134" i="1"/>
  <c r="CQ147" i="1"/>
  <c r="CQ182" i="1"/>
  <c r="CQ206" i="1"/>
  <c r="CQ160" i="1"/>
  <c r="CQ234" i="1"/>
  <c r="CQ277" i="1"/>
  <c r="CP111" i="1"/>
  <c r="CP119" i="1"/>
  <c r="CP127" i="1"/>
  <c r="CP83" i="1"/>
  <c r="CP99" i="1"/>
  <c r="CP107" i="1"/>
  <c r="CP123" i="1"/>
  <c r="CP158" i="1"/>
  <c r="CO152" i="1"/>
  <c r="CO175" i="1"/>
  <c r="CO244" i="1"/>
  <c r="CO238" i="1"/>
  <c r="CO260" i="1"/>
  <c r="CO293" i="1"/>
  <c r="CN114" i="1"/>
  <c r="CN105" i="1"/>
  <c r="CN93" i="1"/>
  <c r="CN101" i="1"/>
  <c r="CN166" i="1"/>
  <c r="CN242" i="1"/>
  <c r="CM111" i="1"/>
  <c r="CM86" i="1"/>
  <c r="CM176" i="1"/>
  <c r="CM77" i="1"/>
  <c r="CM101" i="1"/>
  <c r="CM109" i="1"/>
  <c r="CM117" i="1"/>
  <c r="CM133" i="1"/>
  <c r="CM144" i="1"/>
  <c r="CM167" i="1"/>
  <c r="CM212" i="1"/>
  <c r="CM172" i="1"/>
  <c r="CM253" i="1"/>
  <c r="CL135" i="1"/>
  <c r="CL163" i="1"/>
  <c r="CL202" i="1"/>
  <c r="CK75" i="1"/>
  <c r="CK161" i="1"/>
  <c r="CJ76" i="1"/>
  <c r="CJ13" i="1"/>
  <c r="CQ15" i="1"/>
  <c r="CN29" i="1"/>
  <c r="CN28" i="1"/>
  <c r="CN39" i="1"/>
  <c r="CN134" i="1"/>
  <c r="CN75" i="1"/>
  <c r="CN51" i="1"/>
  <c r="CQ64" i="1"/>
  <c r="CQ109" i="1"/>
  <c r="CP43" i="1"/>
  <c r="CL21" i="1"/>
  <c r="CL8" i="1"/>
  <c r="CL16" i="1"/>
  <c r="CL27" i="1"/>
  <c r="CL76" i="1"/>
  <c r="CM63" i="1"/>
  <c r="CM92" i="1"/>
  <c r="CM142" i="1"/>
  <c r="CM124" i="1"/>
  <c r="CM135" i="1"/>
  <c r="CI70" i="1"/>
  <c r="CI22" i="1"/>
  <c r="CI6" i="1"/>
  <c r="CI92" i="1"/>
  <c r="CI72" i="1"/>
  <c r="CO147" i="1"/>
  <c r="CL109" i="1"/>
  <c r="CL93" i="1"/>
  <c r="CL85" i="1"/>
  <c r="CL61" i="1"/>
  <c r="CK115" i="1"/>
  <c r="CL127" i="1"/>
  <c r="CR86" i="1"/>
  <c r="CR94" i="1"/>
  <c r="CR102" i="1"/>
  <c r="CR118" i="1"/>
  <c r="CR217" i="1"/>
  <c r="CR155" i="1"/>
  <c r="CR193" i="1"/>
  <c r="CR141" i="1"/>
  <c r="CR175" i="1"/>
  <c r="CR188" i="1"/>
  <c r="CR212" i="1"/>
  <c r="CR224" i="1"/>
  <c r="CR227" i="1"/>
  <c r="CR291" i="1"/>
  <c r="CR255" i="1"/>
  <c r="CP66" i="1"/>
  <c r="CP74" i="1"/>
  <c r="CP159" i="1"/>
  <c r="CO149" i="1"/>
  <c r="CO204" i="1"/>
  <c r="CO227" i="1"/>
  <c r="CN95" i="1"/>
  <c r="CN194" i="1"/>
  <c r="CN162" i="1"/>
  <c r="CN100" i="1"/>
  <c r="CN108" i="1"/>
  <c r="CN116" i="1"/>
  <c r="CN124" i="1"/>
  <c r="CN138" i="1"/>
  <c r="CN146" i="1"/>
  <c r="CN154" i="1"/>
  <c r="CN176" i="1"/>
  <c r="CN186" i="1"/>
  <c r="CN189" i="1"/>
  <c r="CN233" i="1"/>
  <c r="CN201" i="1"/>
  <c r="CN209" i="1"/>
  <c r="CN237" i="1"/>
  <c r="CN187" i="1"/>
  <c r="CN238" i="1"/>
  <c r="CN294" i="1"/>
  <c r="CN249" i="1"/>
  <c r="CN272" i="1"/>
  <c r="CN261" i="1"/>
  <c r="CN275" i="1"/>
  <c r="CN276" i="1"/>
  <c r="CN253" i="1"/>
  <c r="CN262" i="1"/>
  <c r="CN270" i="1"/>
  <c r="CN289" i="1"/>
  <c r="CM74" i="1"/>
  <c r="CL108" i="1"/>
  <c r="CL116" i="1"/>
  <c r="CL58" i="1"/>
  <c r="CL66" i="1"/>
  <c r="CL74" i="1"/>
  <c r="CK239" i="1"/>
  <c r="CK267" i="1"/>
  <c r="CK241" i="1"/>
  <c r="CK276" i="1"/>
  <c r="CK293" i="1"/>
  <c r="CJ91" i="1"/>
  <c r="CJ99" i="1"/>
  <c r="CJ107" i="1"/>
  <c r="CJ97" i="1"/>
  <c r="CJ147" i="1"/>
  <c r="CJ49" i="1"/>
  <c r="CJ57" i="1"/>
  <c r="CJ65" i="1"/>
  <c r="CJ73" i="1"/>
  <c r="CJ139" i="1"/>
  <c r="CJ181" i="1"/>
  <c r="CJ185" i="1"/>
  <c r="CJ216" i="1"/>
  <c r="CJ212" i="1"/>
  <c r="CJ174" i="1"/>
  <c r="CJ183" i="1"/>
  <c r="CJ194" i="1"/>
  <c r="CJ232" i="1"/>
  <c r="CJ240" i="1"/>
  <c r="CJ286" i="1"/>
  <c r="CJ222" i="1"/>
  <c r="CJ230" i="1"/>
  <c r="CJ289" i="1"/>
  <c r="CJ263" i="1"/>
  <c r="CJ288" i="1"/>
  <c r="CP41" i="1"/>
  <c r="CJ32" i="1"/>
  <c r="CP22" i="1"/>
  <c r="CM10" i="1"/>
  <c r="CM16" i="1"/>
  <c r="CP9" i="1"/>
  <c r="CN42" i="1"/>
  <c r="CN41" i="1"/>
  <c r="CN47" i="1"/>
  <c r="CN74" i="1"/>
  <c r="CM13" i="1"/>
  <c r="CI170" i="1"/>
  <c r="CI46" i="1"/>
  <c r="CI76" i="1"/>
  <c r="CI56" i="1"/>
  <c r="CI20" i="1"/>
  <c r="CL68" i="1"/>
  <c r="CL40" i="1"/>
  <c r="CL32" i="1"/>
  <c r="CJ16" i="1"/>
  <c r="CK13" i="1"/>
  <c r="CR7" i="1"/>
  <c r="CR70" i="1"/>
  <c r="CR54" i="1"/>
  <c r="CK12" i="1"/>
  <c r="CK5" i="1"/>
  <c r="CM35" i="1"/>
  <c r="CR18" i="1"/>
  <c r="CQ48" i="1"/>
  <c r="CL79" i="1"/>
  <c r="CI143" i="1"/>
  <c r="CI17" i="1"/>
  <c r="CI131" i="1"/>
  <c r="CI85" i="1"/>
  <c r="CI178" i="1"/>
  <c r="CI26" i="1"/>
  <c r="CI42" i="1"/>
  <c r="CI58" i="1"/>
  <c r="CI74" i="1"/>
  <c r="CI149" i="1"/>
  <c r="CI29" i="1"/>
  <c r="CI45" i="1"/>
  <c r="CI78" i="1"/>
  <c r="CI120" i="1"/>
  <c r="CI10" i="1"/>
  <c r="CI18" i="1"/>
  <c r="CI112" i="1"/>
  <c r="CI145" i="1"/>
  <c r="CI183" i="1"/>
  <c r="CI28" i="1"/>
  <c r="CI36" i="1"/>
  <c r="CI44" i="1"/>
  <c r="CI69" i="1"/>
  <c r="CI88" i="1"/>
  <c r="CI96" i="1"/>
  <c r="CI108" i="1"/>
  <c r="CI121" i="1"/>
  <c r="CI168" i="1"/>
  <c r="CI184" i="1"/>
  <c r="CI7" i="1"/>
  <c r="CI15" i="1"/>
  <c r="CI23" i="1"/>
  <c r="CI39" i="1"/>
  <c r="CI47" i="1"/>
  <c r="CI55" i="1"/>
  <c r="CI63" i="1"/>
  <c r="CI79" i="1"/>
  <c r="CI87" i="1"/>
  <c r="CI95" i="1"/>
  <c r="CI102" i="1"/>
  <c r="CI123" i="1"/>
  <c r="CI139" i="1"/>
  <c r="CI154" i="1"/>
  <c r="CI105" i="1"/>
  <c r="CI113" i="1"/>
  <c r="CI118" i="1"/>
  <c r="CI128" i="1"/>
  <c r="CI136" i="1"/>
  <c r="CI159" i="1"/>
  <c r="CI175" i="1"/>
  <c r="CI163" i="1"/>
  <c r="CI179" i="1"/>
  <c r="CI191" i="1"/>
  <c r="CI226" i="1"/>
  <c r="CI264" i="1"/>
  <c r="CI291" i="1"/>
  <c r="CI257" i="1"/>
  <c r="CI265" i="1"/>
  <c r="CI273" i="1"/>
  <c r="CI281" i="1"/>
  <c r="CI132" i="1"/>
  <c r="CI138" i="1"/>
  <c r="CI146" i="1"/>
  <c r="CI153" i="1"/>
  <c r="CI161" i="1"/>
  <c r="CI169" i="1"/>
  <c r="CI177" i="1"/>
  <c r="CI199" i="1"/>
  <c r="CI207" i="1"/>
  <c r="CI215" i="1"/>
  <c r="CI223" i="1"/>
  <c r="CI231" i="1"/>
  <c r="CI239" i="1"/>
  <c r="CI247" i="1"/>
  <c r="CI182" i="1"/>
  <c r="CI206" i="1"/>
  <c r="CI214" i="1"/>
  <c r="CI222" i="1"/>
  <c r="CI230" i="1"/>
  <c r="CI254" i="1"/>
  <c r="CI262" i="1"/>
  <c r="CI278" i="1"/>
  <c r="CI286" i="1"/>
  <c r="CI294" i="1"/>
  <c r="CI200" i="1"/>
  <c r="CI208" i="1"/>
  <c r="CI232" i="1"/>
  <c r="CI240" i="1"/>
  <c r="CI248" i="1"/>
  <c r="CI255" i="1"/>
  <c r="CI263" i="1"/>
  <c r="CI271" i="1"/>
  <c r="CI279" i="1"/>
  <c r="CI284" i="1"/>
  <c r="CI292" i="1"/>
  <c r="CR106" i="1"/>
  <c r="CR114" i="1"/>
  <c r="CR137" i="1"/>
  <c r="CR49" i="1"/>
  <c r="CR65" i="1"/>
  <c r="CR73" i="1"/>
  <c r="CR131" i="1"/>
  <c r="CR139" i="1"/>
  <c r="CR161" i="1"/>
  <c r="CR167" i="1"/>
  <c r="CR211" i="1"/>
  <c r="CR282" i="1"/>
  <c r="CR245" i="1"/>
  <c r="CR277" i="1"/>
  <c r="CR261" i="1"/>
  <c r="CR271" i="1"/>
  <c r="CQ92" i="1"/>
  <c r="CQ131" i="1"/>
  <c r="CQ90" i="1"/>
  <c r="CQ62" i="1"/>
  <c r="CQ77" i="1"/>
  <c r="CQ97" i="1"/>
  <c r="CQ113" i="1"/>
  <c r="CQ153" i="1"/>
  <c r="CP81" i="1"/>
  <c r="CP89" i="1"/>
  <c r="CP121" i="1"/>
  <c r="CP102" i="1"/>
  <c r="CP126" i="1"/>
  <c r="CP135" i="1"/>
  <c r="CP179" i="1"/>
  <c r="CP155" i="1"/>
  <c r="CP163" i="1"/>
  <c r="CP175" i="1"/>
  <c r="CP145" i="1"/>
  <c r="CP153" i="1"/>
  <c r="CP161" i="1"/>
  <c r="CP187" i="1"/>
  <c r="CP217" i="1"/>
  <c r="CP226" i="1"/>
  <c r="CP234" i="1"/>
  <c r="CP250" i="1"/>
  <c r="CO145" i="1"/>
  <c r="CO178" i="1"/>
  <c r="CN83" i="1"/>
  <c r="CN56" i="1"/>
  <c r="CN96" i="1"/>
  <c r="CN128" i="1"/>
  <c r="CM62" i="1"/>
  <c r="CM193" i="1"/>
  <c r="CL70" i="1"/>
  <c r="CK162" i="1"/>
  <c r="CK165" i="1"/>
  <c r="CK205" i="1"/>
  <c r="CK260" i="1"/>
  <c r="CP64" i="1"/>
  <c r="CP52" i="1"/>
  <c r="CP12" i="1"/>
  <c r="CO40" i="1"/>
  <c r="CJ22" i="1"/>
  <c r="CP44" i="1"/>
  <c r="CN24" i="1"/>
  <c r="CN35" i="1"/>
  <c r="CN19" i="1"/>
  <c r="CN32" i="1"/>
  <c r="CN55" i="1"/>
  <c r="CN150" i="1"/>
  <c r="CL12" i="1"/>
  <c r="CQ42" i="1"/>
  <c r="CQ56" i="1"/>
  <c r="CR123" i="1"/>
  <c r="CR107" i="1"/>
  <c r="CR91" i="1"/>
  <c r="CR8" i="1"/>
  <c r="CJ10" i="1"/>
  <c r="CR31" i="1"/>
  <c r="CR39" i="1"/>
  <c r="CR5" i="1"/>
  <c r="CR41" i="1"/>
  <c r="CR28" i="1"/>
  <c r="CR36" i="1"/>
  <c r="CR46" i="1"/>
  <c r="CR108" i="1"/>
  <c r="CR138" i="1"/>
  <c r="CR75" i="1"/>
  <c r="CR130" i="1"/>
  <c r="CR111" i="1"/>
  <c r="CR79" i="1"/>
  <c r="CR63" i="1"/>
  <c r="CR47" i="1"/>
  <c r="CJ54" i="1"/>
  <c r="CJ62" i="1"/>
  <c r="CJ92" i="1"/>
  <c r="CJ108" i="1"/>
  <c r="CJ124" i="1"/>
  <c r="CJ162" i="1"/>
  <c r="CJ35" i="1"/>
  <c r="CJ67" i="1"/>
  <c r="CJ75" i="1"/>
  <c r="CN84" i="1"/>
  <c r="CL50" i="1"/>
  <c r="CQ11" i="1"/>
  <c r="CL18" i="1"/>
  <c r="CI38" i="1"/>
  <c r="CI8" i="1"/>
  <c r="CI16" i="1"/>
  <c r="CI62" i="1"/>
  <c r="CI52" i="1"/>
  <c r="CI110" i="1"/>
  <c r="CI190" i="1"/>
  <c r="CN13" i="1"/>
  <c r="CK48" i="1"/>
  <c r="CL44" i="1"/>
  <c r="CL60" i="1"/>
  <c r="CM88" i="1"/>
  <c r="CJ18" i="1"/>
  <c r="CR56" i="1"/>
  <c r="CQ68" i="1"/>
  <c r="CN85" i="1"/>
  <c r="CQ19" i="1"/>
  <c r="CK64" i="1"/>
  <c r="CM71" i="1"/>
  <c r="CR57" i="1"/>
  <c r="CL62" i="1"/>
  <c r="CK109" i="1"/>
  <c r="CM20" i="1"/>
  <c r="CM67" i="1"/>
  <c r="CK6" i="1"/>
  <c r="CR17" i="1"/>
  <c r="CR20" i="1"/>
  <c r="CR10" i="1"/>
  <c r="CJ70" i="1"/>
  <c r="CJ84" i="1"/>
  <c r="CJ100" i="1"/>
  <c r="CJ41" i="1"/>
  <c r="CJ27" i="1"/>
  <c r="CJ51" i="1"/>
  <c r="CO272" i="1"/>
  <c r="CO234" i="1"/>
  <c r="CO218" i="1"/>
  <c r="CO180" i="1"/>
  <c r="CO133" i="1"/>
  <c r="CO211" i="1"/>
  <c r="CO141" i="1"/>
  <c r="CO92" i="1"/>
  <c r="CO232" i="1"/>
  <c r="CO164" i="1"/>
  <c r="CO181" i="1"/>
  <c r="CO163" i="1"/>
  <c r="CO212" i="1"/>
  <c r="CO215" i="1"/>
  <c r="CO278" i="1"/>
  <c r="CO271" i="1"/>
  <c r="CO235" i="1"/>
  <c r="CO243" i="1"/>
  <c r="CO229" i="1"/>
  <c r="CO237" i="1"/>
  <c r="CO245" i="1"/>
  <c r="CO267" i="1"/>
  <c r="CO290" i="1"/>
  <c r="CO257" i="1"/>
  <c r="CO265" i="1"/>
  <c r="CO281" i="1"/>
  <c r="CO289" i="1"/>
  <c r="CO65" i="1"/>
  <c r="CO44" i="1"/>
  <c r="CO34" i="1"/>
  <c r="CO23" i="1"/>
  <c r="CO282" i="1"/>
  <c r="CO162" i="1"/>
  <c r="CO205" i="1"/>
  <c r="CO214" i="1"/>
  <c r="CO251" i="1"/>
  <c r="CO159" i="1"/>
  <c r="CO94" i="1"/>
  <c r="CO87" i="1"/>
  <c r="CO171" i="1"/>
  <c r="CO128" i="1"/>
  <c r="CO19" i="1"/>
  <c r="CK277" i="1"/>
  <c r="CK249" i="1"/>
  <c r="CK196" i="1"/>
  <c r="CK172" i="1"/>
  <c r="CK213" i="1"/>
  <c r="CK221" i="1"/>
  <c r="CK141" i="1"/>
  <c r="CK187" i="1"/>
  <c r="CK166" i="1"/>
  <c r="CK138" i="1"/>
  <c r="CK107" i="1"/>
  <c r="CK92" i="1"/>
  <c r="CK131" i="1"/>
  <c r="CK139" i="1"/>
  <c r="CK81" i="1"/>
  <c r="CK59" i="1"/>
  <c r="CK67" i="1"/>
  <c r="CK197" i="1"/>
  <c r="CK160" i="1"/>
  <c r="CK178" i="1"/>
  <c r="CK186" i="1"/>
  <c r="CK258" i="1"/>
  <c r="CK227" i="1"/>
  <c r="CK243" i="1"/>
  <c r="CK273" i="1"/>
  <c r="CK226" i="1"/>
  <c r="CK242" i="1"/>
  <c r="CK292" i="1"/>
  <c r="CK266" i="1"/>
  <c r="CK272" i="1"/>
  <c r="CK259" i="1"/>
  <c r="CK268" i="1"/>
  <c r="CK281" i="1"/>
  <c r="CK283" i="1"/>
  <c r="CK294" i="1"/>
  <c r="CK261" i="1"/>
  <c r="CK286" i="1"/>
  <c r="CK287" i="1"/>
  <c r="CK47" i="1"/>
  <c r="CK26" i="1"/>
  <c r="CK11" i="1"/>
  <c r="CK33" i="1"/>
  <c r="CK41" i="1"/>
  <c r="CK23" i="1"/>
  <c r="CK31" i="1"/>
  <c r="CK39" i="1"/>
  <c r="CK53" i="1"/>
  <c r="CK225" i="1"/>
  <c r="CK209" i="1"/>
  <c r="CK206" i="1"/>
  <c r="CK183" i="1"/>
  <c r="CK173" i="1"/>
  <c r="CK137" i="1"/>
  <c r="CK159" i="1"/>
  <c r="CK151" i="1"/>
  <c r="CK50" i="1"/>
  <c r="CK215" i="1"/>
  <c r="CK128" i="1"/>
  <c r="CK120" i="1"/>
  <c r="CK96" i="1"/>
  <c r="CK79" i="1"/>
  <c r="CK285" i="1"/>
  <c r="CK245" i="1"/>
  <c r="CK280" i="1"/>
  <c r="CK256" i="1"/>
  <c r="CK230" i="1"/>
  <c r="CK262" i="1"/>
  <c r="CK288" i="1"/>
  <c r="CK77" i="1"/>
  <c r="CK38" i="1"/>
  <c r="CK30" i="1"/>
  <c r="CN155" i="1"/>
  <c r="CN256" i="1"/>
  <c r="CN70" i="1"/>
  <c r="CN147" i="1"/>
  <c r="CN280" i="1"/>
  <c r="CN103" i="1"/>
  <c r="CN79" i="1"/>
  <c r="CN31" i="1"/>
  <c r="CN98" i="1"/>
  <c r="CN130" i="1"/>
  <c r="CN177" i="1"/>
  <c r="CN193" i="1"/>
  <c r="CN148" i="1"/>
  <c r="CN156" i="1"/>
  <c r="CN164" i="1"/>
  <c r="CN171" i="1"/>
  <c r="CN190" i="1"/>
  <c r="CN206" i="1"/>
  <c r="CN252" i="1"/>
  <c r="CN265" i="1"/>
  <c r="CN231" i="1"/>
  <c r="CN239" i="1"/>
  <c r="CN247" i="1"/>
  <c r="CN218" i="1"/>
  <c r="CN250" i="1"/>
  <c r="CN278" i="1"/>
  <c r="CN273" i="1"/>
  <c r="CN287" i="1"/>
  <c r="CN54" i="1"/>
  <c r="CN91" i="1"/>
  <c r="CN107" i="1"/>
  <c r="CN64" i="1"/>
  <c r="CN104" i="1"/>
  <c r="CN112" i="1"/>
  <c r="CN120" i="1"/>
  <c r="CN142" i="1"/>
  <c r="CN144" i="1"/>
  <c r="CN160" i="1"/>
  <c r="CN222" i="1"/>
  <c r="CN143" i="1"/>
  <c r="CN184" i="1"/>
  <c r="CN197" i="1"/>
  <c r="CN213" i="1"/>
  <c r="CN216" i="1"/>
  <c r="CN191" i="1"/>
  <c r="CN217" i="1"/>
  <c r="CN246" i="1"/>
  <c r="CN232" i="1"/>
  <c r="CN240" i="1"/>
  <c r="CN248" i="1"/>
  <c r="CN254" i="1"/>
  <c r="CN227" i="1"/>
  <c r="CN251" i="1"/>
  <c r="CN283" i="1"/>
  <c r="CN259" i="1"/>
  <c r="CN258" i="1"/>
  <c r="CN274" i="1"/>
  <c r="CN44" i="1"/>
  <c r="CN77" i="1"/>
  <c r="CN94" i="1"/>
  <c r="CN110" i="1"/>
  <c r="CN118" i="1"/>
  <c r="CN126" i="1"/>
  <c r="CN215" i="1"/>
  <c r="CN26" i="1"/>
  <c r="CN34" i="1"/>
  <c r="CN71" i="1"/>
  <c r="CN33" i="1"/>
  <c r="CN36" i="1"/>
  <c r="CN62" i="1"/>
  <c r="CN50" i="1"/>
  <c r="CN66" i="1"/>
  <c r="CN137" i="1"/>
  <c r="CN111" i="1"/>
  <c r="CN127" i="1"/>
  <c r="CQ271" i="1"/>
  <c r="CQ69" i="1"/>
  <c r="CQ105" i="1"/>
  <c r="CQ121" i="1"/>
  <c r="CQ7" i="1"/>
  <c r="CQ40" i="1"/>
  <c r="CQ72" i="1"/>
  <c r="CQ63" i="1"/>
  <c r="CQ76" i="1"/>
  <c r="CQ142" i="1"/>
  <c r="CQ13" i="1"/>
  <c r="CQ143" i="1"/>
  <c r="CQ190" i="1"/>
  <c r="CQ188" i="1"/>
  <c r="CQ192" i="1"/>
  <c r="CQ21" i="1"/>
  <c r="CQ29" i="1"/>
  <c r="CQ227" i="1"/>
  <c r="CQ44" i="1"/>
  <c r="CQ52" i="1"/>
  <c r="CQ101" i="1"/>
  <c r="CR6" i="1"/>
  <c r="CR78" i="1"/>
  <c r="CR53" i="1"/>
  <c r="CR61" i="1"/>
  <c r="CR69" i="1"/>
  <c r="CR77" i="1"/>
  <c r="CR93" i="1"/>
  <c r="CR101" i="1"/>
  <c r="CR117" i="1"/>
  <c r="CR125" i="1"/>
  <c r="CR165" i="1"/>
  <c r="CR148" i="1"/>
  <c r="CR170" i="1"/>
  <c r="CR231" i="1"/>
  <c r="CR239" i="1"/>
  <c r="CR280" i="1"/>
  <c r="CR287" i="1"/>
  <c r="CR258" i="1"/>
  <c r="CR275" i="1"/>
  <c r="CR33" i="1"/>
  <c r="CR21" i="1"/>
  <c r="CR16" i="1"/>
  <c r="CR32" i="1"/>
  <c r="CR80" i="1"/>
  <c r="CR162" i="1"/>
  <c r="CR55" i="1"/>
  <c r="CR23" i="1"/>
  <c r="CR44" i="1"/>
  <c r="CR158" i="1"/>
  <c r="CR179" i="1"/>
  <c r="CR187" i="1"/>
  <c r="CR74" i="1"/>
  <c r="CN88" i="1"/>
  <c r="CN12" i="1"/>
  <c r="CN48" i="1"/>
  <c r="CN49" i="1"/>
  <c r="CN57" i="1"/>
  <c r="CN5" i="1"/>
  <c r="CN6" i="1"/>
  <c r="CN80" i="1"/>
  <c r="CN52" i="1"/>
  <c r="CN60" i="1"/>
  <c r="CN68" i="1"/>
  <c r="CN18" i="1"/>
  <c r="CN8" i="1"/>
  <c r="CN10" i="1"/>
  <c r="CM26" i="1"/>
  <c r="CM103" i="1"/>
  <c r="CM123" i="1"/>
  <c r="CM36" i="1"/>
  <c r="CM24" i="1"/>
  <c r="CM11" i="1"/>
  <c r="CJ116" i="1"/>
  <c r="CJ72" i="1"/>
  <c r="CJ277" i="1"/>
  <c r="CJ130" i="1"/>
  <c r="CJ30" i="1"/>
  <c r="CJ171" i="1"/>
  <c r="CJ145" i="1"/>
  <c r="CJ153" i="1"/>
  <c r="CJ191" i="1"/>
  <c r="CJ199" i="1"/>
  <c r="CJ238" i="1"/>
  <c r="CJ257" i="1"/>
  <c r="CJ19" i="1"/>
  <c r="CJ15" i="1"/>
  <c r="CJ44" i="1"/>
  <c r="CJ9" i="1"/>
  <c r="CJ39" i="1"/>
  <c r="CJ78" i="1"/>
  <c r="CJ86" i="1"/>
  <c r="CJ94" i="1"/>
  <c r="CJ102" i="1"/>
  <c r="CJ110" i="1"/>
  <c r="CJ118" i="1"/>
  <c r="CJ126" i="1"/>
  <c r="CJ132" i="1"/>
  <c r="CJ140" i="1"/>
  <c r="CJ68" i="1"/>
  <c r="CJ149" i="1"/>
  <c r="CJ165" i="1"/>
  <c r="CJ46" i="1"/>
  <c r="CJ42" i="1"/>
  <c r="CJ28" i="1"/>
  <c r="CJ17" i="1"/>
  <c r="CJ37" i="1"/>
  <c r="CJ29" i="1"/>
  <c r="CJ25" i="1"/>
  <c r="CJ63" i="1"/>
  <c r="CJ53" i="1"/>
  <c r="CJ61" i="1"/>
  <c r="CJ69" i="1"/>
  <c r="CJ77" i="1"/>
  <c r="CJ38" i="1"/>
  <c r="CJ34" i="1"/>
  <c r="CJ33" i="1"/>
  <c r="CQ200" i="1"/>
  <c r="CQ78" i="1"/>
  <c r="CQ281" i="1"/>
  <c r="CQ215" i="1"/>
  <c r="CQ50" i="1"/>
  <c r="CQ58" i="1"/>
  <c r="CQ66" i="1"/>
  <c r="CQ73" i="1"/>
  <c r="CQ9" i="1"/>
  <c r="CQ6" i="1"/>
  <c r="CQ83" i="1"/>
  <c r="CQ91" i="1"/>
  <c r="CQ99" i="1"/>
  <c r="CQ107" i="1"/>
  <c r="CQ115" i="1"/>
  <c r="CQ123" i="1"/>
  <c r="CQ177" i="1"/>
  <c r="CQ164" i="1"/>
  <c r="CQ156" i="1"/>
  <c r="CQ155" i="1"/>
  <c r="CQ141" i="1"/>
  <c r="CQ168" i="1"/>
  <c r="CQ208" i="1"/>
  <c r="CQ196" i="1"/>
  <c r="CQ204" i="1"/>
  <c r="CQ212" i="1"/>
  <c r="CQ84" i="1"/>
  <c r="CQ100" i="1"/>
  <c r="CQ108" i="1"/>
  <c r="CQ116" i="1"/>
  <c r="CQ124" i="1"/>
  <c r="CQ139" i="1"/>
  <c r="CQ178" i="1"/>
  <c r="CQ98" i="1"/>
  <c r="CQ106" i="1"/>
  <c r="CQ114" i="1"/>
  <c r="CQ122" i="1"/>
  <c r="CQ148" i="1"/>
  <c r="CQ54" i="1"/>
  <c r="CQ128" i="1"/>
  <c r="CQ202" i="1"/>
  <c r="CQ221" i="1"/>
  <c r="CQ169" i="1"/>
  <c r="CQ176" i="1"/>
  <c r="CQ187" i="1"/>
  <c r="CQ173" i="1"/>
  <c r="CQ251" i="1"/>
  <c r="CQ235" i="1"/>
  <c r="CQ10" i="1"/>
  <c r="CQ27" i="1"/>
  <c r="CQ16" i="1"/>
  <c r="CQ28" i="1"/>
  <c r="CQ43" i="1"/>
  <c r="CQ5" i="1"/>
  <c r="CQ20" i="1"/>
  <c r="CQ47" i="1"/>
  <c r="CQ23" i="1"/>
  <c r="CQ31" i="1"/>
  <c r="CQ39" i="1"/>
  <c r="CQ25" i="1"/>
  <c r="CQ33" i="1"/>
  <c r="CQ38" i="1"/>
  <c r="CQ55" i="1"/>
  <c r="CQ37" i="1"/>
  <c r="CQ51" i="1"/>
  <c r="CQ59" i="1"/>
  <c r="CQ71" i="1"/>
  <c r="CR182" i="1"/>
  <c r="CR221" i="1"/>
  <c r="CR229" i="1"/>
  <c r="CR279" i="1"/>
  <c r="CR52" i="1"/>
  <c r="CR68" i="1"/>
  <c r="CR232" i="1"/>
  <c r="CR29" i="1"/>
  <c r="CR37" i="1"/>
  <c r="CR95" i="1"/>
  <c r="CR81" i="1"/>
  <c r="CR48" i="1"/>
  <c r="CR64" i="1"/>
  <c r="CR96" i="1"/>
  <c r="CR112" i="1"/>
  <c r="CR189" i="1"/>
  <c r="CR195" i="1"/>
  <c r="CR249" i="1"/>
  <c r="CR199" i="1"/>
  <c r="CR207" i="1"/>
  <c r="CR225" i="1"/>
  <c r="CR243" i="1"/>
  <c r="CR214" i="1"/>
  <c r="CR250" i="1"/>
  <c r="CR13" i="1"/>
  <c r="CO248" i="1"/>
  <c r="CO196" i="1"/>
  <c r="CO190" i="1"/>
  <c r="CO173" i="1"/>
  <c r="CO82" i="1"/>
  <c r="CO69" i="1"/>
  <c r="CO12" i="1"/>
  <c r="CO256" i="1"/>
  <c r="CO188" i="1"/>
  <c r="CO189" i="1"/>
  <c r="CO150" i="1"/>
  <c r="CO142" i="1"/>
  <c r="CO106" i="1"/>
  <c r="CO102" i="1"/>
  <c r="CO98" i="1"/>
  <c r="CO70" i="1"/>
  <c r="CO66" i="1"/>
  <c r="CO199" i="1"/>
  <c r="CO119" i="1"/>
  <c r="CO103" i="1"/>
  <c r="CO93" i="1"/>
  <c r="CO91" i="1"/>
  <c r="CO57" i="1"/>
  <c r="CO41" i="1"/>
  <c r="CO38" i="1"/>
  <c r="CO17" i="1"/>
  <c r="CO24" i="1"/>
  <c r="CO249" i="1"/>
  <c r="CO200" i="1"/>
  <c r="CO172" i="1"/>
  <c r="CO210" i="1"/>
  <c r="CO148" i="1"/>
  <c r="CO111" i="1"/>
  <c r="CO185" i="1"/>
  <c r="CO61" i="1"/>
  <c r="CO26" i="1"/>
  <c r="CO18" i="1"/>
  <c r="CO14" i="1"/>
  <c r="CO273" i="1"/>
  <c r="CO252" i="1"/>
  <c r="CO224" i="1"/>
  <c r="CO184" i="1"/>
  <c r="CO231" i="1"/>
  <c r="CO213" i="1"/>
  <c r="CO193" i="1"/>
  <c r="CO239" i="1"/>
  <c r="CO202" i="1"/>
  <c r="CO198" i="1"/>
  <c r="CO177" i="1"/>
  <c r="CO166" i="1"/>
  <c r="CO195" i="1"/>
  <c r="CO167" i="1"/>
  <c r="CO169" i="1"/>
  <c r="CO126" i="1"/>
  <c r="CO118" i="1"/>
  <c r="CO110" i="1"/>
  <c r="CO90" i="1"/>
  <c r="CO62" i="1"/>
  <c r="CO136" i="1"/>
  <c r="CO134" i="1"/>
  <c r="CO127" i="1"/>
  <c r="CO109" i="1"/>
  <c r="CO73" i="1"/>
  <c r="CO33" i="1"/>
  <c r="CO46" i="1"/>
  <c r="CO25" i="1"/>
  <c r="CO32" i="1"/>
  <c r="CK234" i="1"/>
  <c r="CK255" i="1"/>
  <c r="CK142" i="1"/>
  <c r="CK106" i="1"/>
  <c r="CK98" i="1"/>
  <c r="CK86" i="1"/>
  <c r="CK70" i="1"/>
  <c r="CK66" i="1"/>
  <c r="CK132" i="1"/>
  <c r="CK63" i="1"/>
  <c r="CK146" i="1"/>
  <c r="CK290" i="1"/>
  <c r="CK291" i="1"/>
  <c r="CK49" i="1"/>
  <c r="CK34" i="1"/>
  <c r="CK10" i="1"/>
  <c r="CK42" i="1"/>
  <c r="CK72" i="1"/>
  <c r="CK69" i="1"/>
  <c r="CK46" i="1"/>
  <c r="CK169" i="1"/>
  <c r="CK8" i="1"/>
  <c r="CK238" i="1"/>
  <c r="CK204" i="1"/>
  <c r="CK188" i="1"/>
  <c r="CK176" i="1"/>
  <c r="CK210" i="1"/>
  <c r="CK190" i="1"/>
  <c r="CK211" i="1"/>
  <c r="CK207" i="1"/>
  <c r="CK174" i="1"/>
  <c r="CK126" i="1"/>
  <c r="CK118" i="1"/>
  <c r="CK110" i="1"/>
  <c r="CK123" i="1"/>
  <c r="CK56" i="1"/>
  <c r="CK65" i="1"/>
  <c r="CK57" i="1"/>
  <c r="CK43" i="1"/>
  <c r="CK25" i="1"/>
  <c r="CK17" i="1"/>
  <c r="CK15" i="1"/>
  <c r="CK149" i="1"/>
  <c r="CK171" i="1"/>
  <c r="CK94" i="1"/>
  <c r="CK130" i="1"/>
  <c r="CK116" i="1"/>
  <c r="CK134" i="1"/>
  <c r="CK265" i="1"/>
  <c r="CK191" i="1"/>
  <c r="CK140" i="1"/>
  <c r="CK51" i="1"/>
  <c r="CK257" i="1"/>
  <c r="CK201" i="1"/>
  <c r="CK193" i="1"/>
  <c r="CK198" i="1"/>
  <c r="CK199" i="1"/>
  <c r="CK74" i="1"/>
  <c r="CK54" i="1"/>
  <c r="CK111" i="1"/>
  <c r="CK99" i="1"/>
  <c r="CK156" i="1"/>
  <c r="CK117" i="1"/>
  <c r="CK52" i="1"/>
  <c r="CK68" i="1"/>
  <c r="CK44" i="1"/>
  <c r="CK269" i="1"/>
  <c r="CK278" i="1"/>
  <c r="CK224" i="1"/>
  <c r="CK200" i="1"/>
  <c r="CK157" i="1"/>
  <c r="CK145" i="1"/>
  <c r="CK133" i="1"/>
  <c r="CK129" i="1"/>
  <c r="CK154" i="1"/>
  <c r="CK122" i="1"/>
  <c r="CK114" i="1"/>
  <c r="CK103" i="1"/>
  <c r="CK90" i="1"/>
  <c r="CK62" i="1"/>
  <c r="CK203" i="1"/>
  <c r="CK60" i="1"/>
  <c r="CK76" i="1"/>
  <c r="CK37" i="1"/>
  <c r="CK35" i="1"/>
  <c r="CK27" i="1"/>
  <c r="CK9" i="1"/>
  <c r="CK16" i="1"/>
  <c r="CK14" i="1"/>
  <c r="CK270" i="1"/>
  <c r="CK220" i="1"/>
  <c r="CK250" i="1"/>
  <c r="CK222" i="1"/>
  <c r="CK219" i="1"/>
  <c r="CK208" i="1"/>
  <c r="CK192" i="1"/>
  <c r="CK235" i="1"/>
  <c r="CK218" i="1"/>
  <c r="CK202" i="1"/>
  <c r="CK153" i="1"/>
  <c r="CK179" i="1"/>
  <c r="CK158" i="1"/>
  <c r="CK119" i="1"/>
  <c r="CK78" i="1"/>
  <c r="CK144" i="1"/>
  <c r="CK127" i="1"/>
  <c r="CK112" i="1"/>
  <c r="CK108" i="1"/>
  <c r="CK55" i="1"/>
  <c r="CK71" i="1"/>
  <c r="CK19" i="1"/>
  <c r="CK253" i="1"/>
  <c r="CK248" i="1"/>
  <c r="CK240" i="1"/>
  <c r="CK236" i="1"/>
  <c r="CK232" i="1"/>
  <c r="CK216" i="1"/>
  <c r="CK237" i="1"/>
  <c r="CK184" i="1"/>
  <c r="CK180" i="1"/>
  <c r="CK251" i="1"/>
  <c r="CK189" i="1"/>
  <c r="CK194" i="1"/>
  <c r="CK181" i="1"/>
  <c r="CK150" i="1"/>
  <c r="CK167" i="1"/>
  <c r="CK82" i="1"/>
  <c r="CK152" i="1"/>
  <c r="CK95" i="1"/>
  <c r="CK91" i="1"/>
  <c r="CK87" i="1"/>
  <c r="CK83" i="1"/>
  <c r="CK104" i="1"/>
  <c r="CK113" i="1"/>
  <c r="CK121" i="1"/>
  <c r="CK231" i="1"/>
  <c r="CK21" i="1"/>
  <c r="CK36" i="1"/>
  <c r="CO120" i="1"/>
  <c r="CO112" i="1"/>
  <c r="CO104" i="1"/>
  <c r="CO96" i="1"/>
  <c r="CP91" i="1"/>
  <c r="CO88" i="1"/>
  <c r="CR149" i="1"/>
  <c r="CR157" i="1"/>
  <c r="CR135" i="1"/>
  <c r="CR129" i="1"/>
  <c r="CR176" i="1"/>
  <c r="CR150" i="1"/>
  <c r="CR89" i="1"/>
  <c r="CR97" i="1"/>
  <c r="CR105" i="1"/>
  <c r="CR113" i="1"/>
  <c r="CR121" i="1"/>
  <c r="CR177" i="1"/>
  <c r="CR168" i="1"/>
  <c r="CR197" i="1"/>
  <c r="CR128" i="1"/>
  <c r="CR136" i="1"/>
  <c r="CR144" i="1"/>
  <c r="CR152" i="1"/>
  <c r="CR160" i="1"/>
  <c r="CR184" i="1"/>
  <c r="CR200" i="1"/>
  <c r="CR208" i="1"/>
  <c r="CR216" i="1"/>
  <c r="CR223" i="1"/>
  <c r="CR190" i="1"/>
  <c r="CR191" i="1"/>
  <c r="CR202" i="1"/>
  <c r="CR210" i="1"/>
  <c r="CR256" i="1"/>
  <c r="CR230" i="1"/>
  <c r="CR236" i="1"/>
  <c r="CR244" i="1"/>
  <c r="CR268" i="1"/>
  <c r="CR215" i="1"/>
  <c r="CR226" i="1"/>
  <c r="CR235" i="1"/>
  <c r="CR270" i="1"/>
  <c r="CR278" i="1"/>
  <c r="CR252" i="1"/>
  <c r="CR260" i="1"/>
  <c r="CR269" i="1"/>
  <c r="CP168" i="1"/>
  <c r="CP79" i="1"/>
  <c r="CQ79" i="1"/>
  <c r="CQ80" i="1"/>
  <c r="CP184" i="1"/>
  <c r="CO157" i="1"/>
  <c r="CN136" i="1"/>
  <c r="CN86" i="1"/>
  <c r="CN102" i="1"/>
  <c r="CN131" i="1"/>
  <c r="CN139" i="1"/>
  <c r="CM95" i="1"/>
  <c r="CL84" i="1"/>
  <c r="CL100" i="1"/>
  <c r="CL124" i="1"/>
  <c r="CK89" i="1"/>
  <c r="CK97" i="1"/>
  <c r="CK185" i="1"/>
  <c r="CJ129" i="1"/>
  <c r="CO117" i="1"/>
  <c r="CN78" i="1"/>
  <c r="CM49" i="1"/>
  <c r="CJ52" i="1"/>
  <c r="CN43" i="1"/>
  <c r="CO22" i="1"/>
  <c r="CP34" i="1"/>
  <c r="CP28" i="1"/>
  <c r="CN17" i="1"/>
  <c r="CN25" i="1"/>
  <c r="CM22" i="1"/>
  <c r="CN16" i="1"/>
  <c r="CL10" i="1"/>
  <c r="CL41" i="1"/>
  <c r="CK32" i="1"/>
  <c r="CJ6" i="1"/>
  <c r="CO135" i="1"/>
  <c r="CL19" i="1"/>
  <c r="CL43" i="1"/>
  <c r="CM58" i="1"/>
  <c r="CR290" i="1"/>
  <c r="CR263" i="1"/>
  <c r="CQ135" i="1"/>
  <c r="CQ150" i="1"/>
  <c r="CQ158" i="1"/>
  <c r="CQ166" i="1"/>
  <c r="CQ219" i="1"/>
  <c r="CQ136" i="1"/>
  <c r="CQ167" i="1"/>
  <c r="CQ175" i="1"/>
  <c r="CQ183" i="1"/>
  <c r="CQ191" i="1"/>
  <c r="CQ199" i="1"/>
  <c r="CQ213" i="1"/>
  <c r="CQ223" i="1"/>
  <c r="CQ226" i="1"/>
  <c r="CQ242" i="1"/>
  <c r="CQ244" i="1"/>
  <c r="CQ220" i="1"/>
  <c r="CQ263" i="1"/>
  <c r="CQ273" i="1"/>
  <c r="CP156" i="1"/>
  <c r="CP160" i="1"/>
  <c r="CP178" i="1"/>
  <c r="CP202" i="1"/>
  <c r="CP176" i="1"/>
  <c r="CP197" i="1"/>
  <c r="CP204" i="1"/>
  <c r="CP238" i="1"/>
  <c r="CP246" i="1"/>
  <c r="CO132" i="1"/>
  <c r="CO140" i="1"/>
  <c r="CO153" i="1"/>
  <c r="CO154" i="1"/>
  <c r="CO217" i="1"/>
  <c r="CN141" i="1"/>
  <c r="CN90" i="1"/>
  <c r="CN170" i="1"/>
  <c r="CM91" i="1"/>
  <c r="CM99" i="1"/>
  <c r="CM134" i="1"/>
  <c r="CL80" i="1"/>
  <c r="CL88" i="1"/>
  <c r="CL96" i="1"/>
  <c r="CL104" i="1"/>
  <c r="CL112" i="1"/>
  <c r="CL120" i="1"/>
  <c r="CL128" i="1"/>
  <c r="CL147" i="1"/>
  <c r="CK85" i="1"/>
  <c r="CK93" i="1"/>
  <c r="CK101" i="1"/>
  <c r="CK125" i="1"/>
  <c r="CK105" i="1"/>
  <c r="CK148" i="1"/>
  <c r="CK164" i="1"/>
  <c r="CK195" i="1"/>
  <c r="CJ137" i="1"/>
  <c r="CP36" i="1"/>
  <c r="CP25" i="1"/>
  <c r="CN23" i="1"/>
  <c r="CP21" i="1"/>
  <c r="CM6" i="1"/>
  <c r="CJ14" i="1"/>
  <c r="CP46" i="1"/>
  <c r="CJ26" i="1"/>
  <c r="CJ11" i="1"/>
  <c r="CN20" i="1"/>
  <c r="CK29" i="1"/>
  <c r="CK40" i="1"/>
  <c r="CK24" i="1"/>
  <c r="CQ87" i="1"/>
  <c r="CQ95" i="1"/>
  <c r="CQ103" i="1"/>
  <c r="CQ111" i="1"/>
  <c r="CQ119" i="1"/>
  <c r="CQ127" i="1"/>
  <c r="CQ133" i="1"/>
  <c r="CP139" i="1"/>
  <c r="CM132" i="1"/>
  <c r="CM140" i="1"/>
  <c r="CL133" i="1"/>
  <c r="CL141" i="1"/>
  <c r="CK136" i="1"/>
  <c r="CJ82" i="1"/>
  <c r="CJ90" i="1"/>
  <c r="CJ98" i="1"/>
  <c r="CJ106" i="1"/>
  <c r="CJ122" i="1"/>
  <c r="CJ135" i="1"/>
  <c r="CO56" i="1"/>
  <c r="CO37" i="1"/>
  <c r="CP37" i="1"/>
  <c r="CM7" i="1"/>
  <c r="CM27" i="1"/>
  <c r="CO15" i="1"/>
  <c r="CL11" i="1"/>
  <c r="CP40" i="1"/>
  <c r="CN30" i="1"/>
  <c r="CN38" i="1"/>
  <c r="CN45" i="1"/>
  <c r="CN21" i="1"/>
  <c r="CN37" i="1"/>
  <c r="CN58" i="1"/>
  <c r="CN53" i="1"/>
  <c r="CL22" i="1"/>
  <c r="CK28" i="1"/>
  <c r="CK7" i="1"/>
  <c r="CI31" i="1"/>
  <c r="CI171" i="1"/>
  <c r="CI71" i="1"/>
  <c r="CP110" i="1"/>
  <c r="CQ130" i="1"/>
  <c r="CP88" i="1"/>
  <c r="CP96" i="1"/>
  <c r="CP104" i="1"/>
  <c r="CP120" i="1"/>
  <c r="CR174" i="1"/>
  <c r="CQ185" i="1"/>
  <c r="CP129" i="1"/>
  <c r="CP137" i="1"/>
  <c r="CP211" i="1"/>
  <c r="CR196" i="1"/>
  <c r="CP112" i="1"/>
  <c r="CP80" i="1"/>
  <c r="CP71" i="1"/>
  <c r="CP108" i="1"/>
  <c r="CP75" i="1"/>
  <c r="CP78" i="1"/>
  <c r="CP58" i="1"/>
  <c r="CP54" i="1"/>
  <c r="CO81" i="1"/>
  <c r="CO63" i="1"/>
  <c r="CO55" i="1"/>
  <c r="CO129" i="1"/>
  <c r="CO115" i="1"/>
  <c r="CO99" i="1"/>
  <c r="CM115" i="1"/>
  <c r="CO138" i="1"/>
  <c r="CP116" i="1"/>
  <c r="CO72" i="1"/>
  <c r="CM87" i="1"/>
  <c r="CO76" i="1"/>
  <c r="CP70" i="1"/>
  <c r="CO60" i="1"/>
  <c r="CO101" i="1"/>
  <c r="CP63" i="1"/>
  <c r="CO89" i="1"/>
  <c r="CO77" i="1"/>
  <c r="CP55" i="1"/>
  <c r="CN27" i="1"/>
  <c r="CO43" i="1"/>
  <c r="CO39" i="1"/>
  <c r="CP30" i="1"/>
  <c r="CO27" i="1"/>
  <c r="CP24" i="1"/>
  <c r="CP19" i="1"/>
  <c r="CN9" i="1"/>
  <c r="CP7" i="1"/>
  <c r="CP5" i="1"/>
  <c r="CO28" i="1"/>
  <c r="CN22" i="1"/>
  <c r="CM15" i="1"/>
  <c r="CO9" i="1"/>
  <c r="CO36" i="1"/>
  <c r="CP17" i="1"/>
  <c r="CM12" i="1"/>
  <c r="CP10" i="1"/>
  <c r="CP39" i="1"/>
  <c r="CM9" i="1"/>
  <c r="CO86" i="1"/>
  <c r="CO131" i="1"/>
  <c r="CP118" i="1"/>
  <c r="CO83" i="1"/>
  <c r="CP128" i="1"/>
  <c r="CO121" i="1"/>
  <c r="CO97" i="1"/>
  <c r="CO71" i="1"/>
  <c r="CN82" i="1"/>
  <c r="CO68" i="1"/>
  <c r="CP62" i="1"/>
  <c r="CM57" i="1"/>
  <c r="CP50" i="1"/>
  <c r="CO48" i="1"/>
  <c r="CM50" i="1"/>
  <c r="CP60" i="1"/>
  <c r="CM32" i="1"/>
  <c r="CO30" i="1"/>
  <c r="CO64" i="1"/>
  <c r="CP51" i="1"/>
  <c r="CP42" i="1"/>
  <c r="CO35" i="1"/>
  <c r="CM30" i="1"/>
  <c r="CM14" i="1"/>
  <c r="CO13" i="1"/>
  <c r="CN15" i="1"/>
  <c r="CO7" i="1"/>
  <c r="CP18" i="1"/>
  <c r="CP35" i="1"/>
  <c r="CO47" i="1"/>
  <c r="CO186" i="1"/>
  <c r="CO137" i="1"/>
  <c r="CO146" i="1"/>
  <c r="CO114" i="1"/>
  <c r="CO78" i="1"/>
  <c r="CO123" i="1"/>
  <c r="CO107" i="1"/>
  <c r="CO113" i="1"/>
  <c r="CO105" i="1"/>
  <c r="CO144" i="1"/>
  <c r="CO125" i="1"/>
  <c r="CO79" i="1"/>
  <c r="CO75" i="1"/>
  <c r="CP198" i="1"/>
  <c r="CO130" i="1"/>
  <c r="CO85" i="1"/>
  <c r="CN72" i="1"/>
  <c r="CO67" i="1"/>
  <c r="CO52" i="1"/>
  <c r="CO45" i="1"/>
  <c r="CP59" i="1"/>
  <c r="CM55" i="1"/>
  <c r="CJ60" i="1"/>
  <c r="CO59" i="1"/>
  <c r="CM31" i="1"/>
  <c r="CO53" i="1"/>
  <c r="CP47" i="1"/>
  <c r="CN40" i="1"/>
  <c r="CP38" i="1"/>
  <c r="CO31" i="1"/>
  <c r="CP26" i="1"/>
  <c r="CO29" i="1"/>
  <c r="CO20" i="1"/>
  <c r="CP15" i="1"/>
  <c r="CO51" i="1"/>
  <c r="CP20" i="1"/>
  <c r="CP16" i="1"/>
  <c r="CM46" i="1"/>
  <c r="CN11" i="1"/>
  <c r="CM8" i="1"/>
  <c r="CO6" i="1"/>
  <c r="CO5" i="1"/>
  <c r="CO11" i="1"/>
  <c r="CP14" i="1"/>
  <c r="CP6" i="1"/>
  <c r="CP31" i="1"/>
  <c r="CM23" i="1"/>
  <c r="CM17" i="1"/>
  <c r="CT284" i="1" l="1"/>
  <c r="CT266" i="1"/>
  <c r="CT276" i="1"/>
  <c r="CU229" i="1"/>
  <c r="CU95" i="1"/>
  <c r="CU291" i="1"/>
  <c r="CT262" i="1"/>
  <c r="CU294" i="1"/>
  <c r="CU182" i="1"/>
  <c r="CU271" i="1"/>
  <c r="CU245" i="1"/>
  <c r="CT151" i="1"/>
  <c r="CT293" i="1"/>
  <c r="CU228" i="1"/>
  <c r="CT192" i="1"/>
  <c r="CT173" i="1"/>
  <c r="CU255" i="1"/>
  <c r="CU247" i="1"/>
  <c r="CU285" i="1"/>
  <c r="CT163" i="1"/>
  <c r="CT259" i="1"/>
  <c r="CU161" i="1"/>
  <c r="CT286" i="1"/>
  <c r="CU284" i="1"/>
  <c r="CT136" i="1"/>
  <c r="CT241" i="1"/>
  <c r="CU274" i="1"/>
  <c r="CT285" i="1"/>
  <c r="CU266" i="1"/>
  <c r="CT274" i="1"/>
  <c r="CT288" i="1"/>
  <c r="CU282" i="1"/>
  <c r="CU264" i="1"/>
  <c r="CU241" i="1"/>
  <c r="CV241" i="1" s="1"/>
  <c r="CX241" i="1" s="1"/>
  <c r="CU233" i="1"/>
  <c r="CT254" i="1"/>
  <c r="CU267" i="1"/>
  <c r="CT228" i="1"/>
  <c r="CV228" i="1" s="1"/>
  <c r="CX228" i="1" s="1"/>
  <c r="CU279" i="1"/>
  <c r="CT65" i="1"/>
  <c r="CT275" i="1"/>
  <c r="CU254" i="1"/>
  <c r="CU244" i="1"/>
  <c r="CT291" i="1"/>
  <c r="CU204" i="1"/>
  <c r="CU286" i="1"/>
  <c r="CT247" i="1"/>
  <c r="CT217" i="1"/>
  <c r="CU237" i="1"/>
  <c r="CU209" i="1"/>
  <c r="CT282" i="1"/>
  <c r="CU169" i="1"/>
  <c r="CU159" i="1"/>
  <c r="CT209" i="1"/>
  <c r="CU206" i="1"/>
  <c r="CU73" i="1"/>
  <c r="CT264" i="1"/>
  <c r="CV264" i="1" s="1"/>
  <c r="CX264" i="1" s="1"/>
  <c r="CT233" i="1"/>
  <c r="CU246" i="1"/>
  <c r="CU283" i="1"/>
  <c r="CU163" i="1"/>
  <c r="CU180" i="1"/>
  <c r="CT271" i="1"/>
  <c r="CT206" i="1"/>
  <c r="CU276" i="1"/>
  <c r="CT73" i="1"/>
  <c r="CU146" i="1"/>
  <c r="CU192" i="1"/>
  <c r="CU293" i="1"/>
  <c r="CV293" i="1" s="1"/>
  <c r="CX293" i="1" s="1"/>
  <c r="CU194" i="1"/>
  <c r="CU90" i="1"/>
  <c r="CU65" i="1"/>
  <c r="CV65" i="1" s="1"/>
  <c r="CX65" i="1" s="1"/>
  <c r="CT292" i="1"/>
  <c r="CU175" i="1"/>
  <c r="CT149" i="1"/>
  <c r="CT277" i="1"/>
  <c r="CU131" i="1"/>
  <c r="CU275" i="1"/>
  <c r="CT161" i="1"/>
  <c r="CU140" i="1"/>
  <c r="CU134" i="1"/>
  <c r="CT153" i="1"/>
  <c r="CU242" i="1"/>
  <c r="CU168" i="1"/>
  <c r="CU179" i="1"/>
  <c r="CT203" i="1"/>
  <c r="CU249" i="1"/>
  <c r="CT289" i="1"/>
  <c r="CU227" i="1"/>
  <c r="CU217" i="1"/>
  <c r="CT279" i="1"/>
  <c r="CV279" i="1" s="1"/>
  <c r="CX279" i="1" s="1"/>
  <c r="CU13" i="1"/>
  <c r="CU42" i="1"/>
  <c r="CT138" i="1"/>
  <c r="CT108" i="1"/>
  <c r="CU185" i="1"/>
  <c r="CU96" i="1"/>
  <c r="CU260" i="1"/>
  <c r="CU223" i="1"/>
  <c r="CT180" i="1"/>
  <c r="CU253" i="1"/>
  <c r="CT145" i="1"/>
  <c r="CU201" i="1"/>
  <c r="CT142" i="1"/>
  <c r="CT109" i="1"/>
  <c r="CT239" i="1"/>
  <c r="CU273" i="1"/>
  <c r="CU277" i="1"/>
  <c r="CU165" i="1"/>
  <c r="CT132" i="1"/>
  <c r="CU240" i="1"/>
  <c r="CU155" i="1"/>
  <c r="CU261" i="1"/>
  <c r="CU243" i="1"/>
  <c r="CT92" i="1"/>
  <c r="CU172" i="1"/>
  <c r="CT205" i="1"/>
  <c r="CT234" i="1"/>
  <c r="CT194" i="1"/>
  <c r="CT122" i="1"/>
  <c r="CU191" i="1"/>
  <c r="CT53" i="1"/>
  <c r="CU18" i="1"/>
  <c r="CU92" i="1"/>
  <c r="CU127" i="1"/>
  <c r="CU257" i="1"/>
  <c r="CU132" i="1"/>
  <c r="CU151" i="1"/>
  <c r="CV151" i="1" s="1"/>
  <c r="CX151" i="1" s="1"/>
  <c r="CT257" i="1"/>
  <c r="CT223" i="1"/>
  <c r="CU236" i="1"/>
  <c r="CU160" i="1"/>
  <c r="CT235" i="1"/>
  <c r="CU56" i="1"/>
  <c r="CT268" i="1"/>
  <c r="CT188" i="1"/>
  <c r="CU177" i="1"/>
  <c r="CU74" i="1"/>
  <c r="CU162" i="1"/>
  <c r="CU79" i="1"/>
  <c r="CT260" i="1"/>
  <c r="CT103" i="1"/>
  <c r="CU170" i="1"/>
  <c r="CT244" i="1"/>
  <c r="CU166" i="1"/>
  <c r="CU263" i="1"/>
  <c r="CT294" i="1"/>
  <c r="CT178" i="1"/>
  <c r="CT137" i="1"/>
  <c r="CT243" i="1"/>
  <c r="CV243" i="1" s="1"/>
  <c r="CX243" i="1" s="1"/>
  <c r="CT155" i="1"/>
  <c r="CU288" i="1"/>
  <c r="CU292" i="1"/>
  <c r="CV292" i="1" s="1"/>
  <c r="CX292" i="1" s="1"/>
  <c r="CU268" i="1"/>
  <c r="CU167" i="1"/>
  <c r="CU153" i="1"/>
  <c r="CU122" i="1"/>
  <c r="CT134" i="1"/>
  <c r="CT204" i="1"/>
  <c r="CT69" i="1"/>
  <c r="CT227" i="1"/>
  <c r="CV227" i="1" s="1"/>
  <c r="CX227" i="1" s="1"/>
  <c r="CT147" i="1"/>
  <c r="CT75" i="1"/>
  <c r="CU78" i="1"/>
  <c r="CT170" i="1"/>
  <c r="CU188" i="1"/>
  <c r="CT245" i="1"/>
  <c r="CV245" i="1" s="1"/>
  <c r="CX245" i="1" s="1"/>
  <c r="CU262" i="1"/>
  <c r="CT175" i="1"/>
  <c r="CU178" i="1"/>
  <c r="CT162" i="1"/>
  <c r="CV162" i="1" s="1"/>
  <c r="CX162" i="1" s="1"/>
  <c r="CT267" i="1"/>
  <c r="CT261" i="1"/>
  <c r="CV261" i="1" s="1"/>
  <c r="CX261" i="1" s="1"/>
  <c r="CU190" i="1"/>
  <c r="CU259" i="1"/>
  <c r="CT240" i="1"/>
  <c r="CT140" i="1"/>
  <c r="CT238" i="1"/>
  <c r="CT124" i="1"/>
  <c r="CT156" i="1"/>
  <c r="CU238" i="1"/>
  <c r="CT187" i="1"/>
  <c r="CT165" i="1"/>
  <c r="CT21" i="1"/>
  <c r="CT159" i="1"/>
  <c r="CV159" i="1" s="1"/>
  <c r="CX159" i="1" s="1"/>
  <c r="CT283" i="1"/>
  <c r="CT272" i="1"/>
  <c r="CT258" i="1"/>
  <c r="CU221" i="1"/>
  <c r="CT225" i="1"/>
  <c r="CU187" i="1"/>
  <c r="CU195" i="1"/>
  <c r="CT90" i="1"/>
  <c r="CT215" i="1"/>
  <c r="CT190" i="1"/>
  <c r="CU8" i="1"/>
  <c r="CT177" i="1"/>
  <c r="CV177" i="1" s="1"/>
  <c r="CX177" i="1" s="1"/>
  <c r="CT56" i="1"/>
  <c r="CV56" i="1" s="1"/>
  <c r="CX56" i="1" s="1"/>
  <c r="CU111" i="1"/>
  <c r="CT183" i="1"/>
  <c r="CU100" i="1"/>
  <c r="CT231" i="1"/>
  <c r="CU152" i="1"/>
  <c r="CU219" i="1"/>
  <c r="CT248" i="1"/>
  <c r="CT212" i="1"/>
  <c r="CU290" i="1"/>
  <c r="CT229" i="1"/>
  <c r="CV229" i="1" s="1"/>
  <c r="CX229" i="1" s="1"/>
  <c r="CU289" i="1"/>
  <c r="CT172" i="1"/>
  <c r="CU98" i="1"/>
  <c r="CU248" i="1"/>
  <c r="CT224" i="1"/>
  <c r="CU205" i="1"/>
  <c r="CT214" i="1"/>
  <c r="CT169" i="1"/>
  <c r="CV169" i="1" s="1"/>
  <c r="CX169" i="1" s="1"/>
  <c r="CT281" i="1"/>
  <c r="CT290" i="1"/>
  <c r="CT164" i="1"/>
  <c r="CU141" i="1"/>
  <c r="CU256" i="1"/>
  <c r="CT181" i="1"/>
  <c r="CU210" i="1"/>
  <c r="CU234" i="1"/>
  <c r="CU61" i="1"/>
  <c r="CU225" i="1"/>
  <c r="CV225" i="1" s="1"/>
  <c r="CX225" i="1" s="1"/>
  <c r="CU224" i="1"/>
  <c r="CU139" i="1"/>
  <c r="CU136" i="1"/>
  <c r="CV136" i="1" s="1"/>
  <c r="CX136" i="1" s="1"/>
  <c r="CT278" i="1"/>
  <c r="CU230" i="1"/>
  <c r="CT255" i="1"/>
  <c r="CU272" i="1"/>
  <c r="CT74" i="1"/>
  <c r="CV74" i="1" s="1"/>
  <c r="CX74" i="1" s="1"/>
  <c r="CT44" i="1"/>
  <c r="CT280" i="1"/>
  <c r="CU94" i="1"/>
  <c r="CU258" i="1"/>
  <c r="CT232" i="1"/>
  <c r="CU142" i="1"/>
  <c r="CU287" i="1"/>
  <c r="CU265" i="1"/>
  <c r="CU59" i="1"/>
  <c r="CT10" i="1"/>
  <c r="CT195" i="1"/>
  <c r="CT133" i="1"/>
  <c r="CU154" i="1"/>
  <c r="CU126" i="1"/>
  <c r="CT221" i="1"/>
  <c r="CV221" i="1" s="1"/>
  <c r="CX221" i="1" s="1"/>
  <c r="CT287" i="1"/>
  <c r="CU193" i="1"/>
  <c r="CT66" i="1"/>
  <c r="CU143" i="1"/>
  <c r="CT94" i="1"/>
  <c r="CT139" i="1"/>
  <c r="CT265" i="1"/>
  <c r="CT246" i="1"/>
  <c r="CU213" i="1"/>
  <c r="CU218" i="1"/>
  <c r="CU164" i="1"/>
  <c r="CT58" i="1"/>
  <c r="CU147" i="1"/>
  <c r="CT273" i="1"/>
  <c r="CT216" i="1"/>
  <c r="CU232" i="1"/>
  <c r="CT222" i="1"/>
  <c r="CT127" i="1"/>
  <c r="CT219" i="1"/>
  <c r="CU21" i="1"/>
  <c r="CT143" i="1"/>
  <c r="CU156" i="1"/>
  <c r="CT52" i="1"/>
  <c r="CU183" i="1"/>
  <c r="CT191" i="1"/>
  <c r="CT33" i="1"/>
  <c r="CT182" i="1"/>
  <c r="CU44" i="1"/>
  <c r="CU215" i="1"/>
  <c r="CU280" i="1"/>
  <c r="CT230" i="1"/>
  <c r="CT93" i="1"/>
  <c r="CU197" i="1"/>
  <c r="CU207" i="1"/>
  <c r="CT168" i="1"/>
  <c r="CU101" i="1"/>
  <c r="CT160" i="1"/>
  <c r="CT61" i="1"/>
  <c r="CT81" i="1"/>
  <c r="CU216" i="1"/>
  <c r="CT150" i="1"/>
  <c r="CU250" i="1"/>
  <c r="CU33" i="1"/>
  <c r="CT80" i="1"/>
  <c r="CT17" i="1"/>
  <c r="CU45" i="1"/>
  <c r="CT141" i="1"/>
  <c r="CU49" i="1"/>
  <c r="CT23" i="1"/>
  <c r="CT102" i="1"/>
  <c r="CT49" i="1"/>
  <c r="CU106" i="1"/>
  <c r="CT34" i="1"/>
  <c r="CT98" i="1"/>
  <c r="CU55" i="1"/>
  <c r="CU212" i="1"/>
  <c r="CU124" i="1"/>
  <c r="CU119" i="1"/>
  <c r="CU220" i="1"/>
  <c r="CU133" i="1"/>
  <c r="CU66" i="1"/>
  <c r="CT166" i="1"/>
  <c r="CT106" i="1"/>
  <c r="CU281" i="1"/>
  <c r="CT213" i="1"/>
  <c r="CT95" i="1"/>
  <c r="CT251" i="1"/>
  <c r="CU103" i="1"/>
  <c r="CU149" i="1"/>
  <c r="CT263" i="1"/>
  <c r="CU226" i="1"/>
  <c r="CT152" i="1"/>
  <c r="CU200" i="1"/>
  <c r="CT269" i="1"/>
  <c r="CU176" i="1"/>
  <c r="CU202" i="1"/>
  <c r="CT208" i="1"/>
  <c r="CU214" i="1"/>
  <c r="CU199" i="1"/>
  <c r="CU128" i="1"/>
  <c r="CT236" i="1"/>
  <c r="CT270" i="1"/>
  <c r="CU278" i="1"/>
  <c r="CT252" i="1"/>
  <c r="CT26" i="1"/>
  <c r="CT126" i="1"/>
  <c r="CU239" i="1"/>
  <c r="CU69" i="1"/>
  <c r="CU184" i="1"/>
  <c r="CU117" i="1"/>
  <c r="CU173" i="1"/>
  <c r="CT154" i="1"/>
  <c r="CU102" i="1"/>
  <c r="CU252" i="1"/>
  <c r="CT189" i="1"/>
  <c r="CT37" i="1"/>
  <c r="CU109" i="1"/>
  <c r="CT31" i="1"/>
  <c r="CU120" i="1"/>
  <c r="CT199" i="1"/>
  <c r="CT91" i="1"/>
  <c r="CT249" i="1"/>
  <c r="CU72" i="1"/>
  <c r="CT176" i="1"/>
  <c r="CT117" i="1"/>
  <c r="CT193" i="1"/>
  <c r="CT237" i="1"/>
  <c r="CT184" i="1"/>
  <c r="CT119" i="1"/>
  <c r="CT36" i="1"/>
  <c r="CT19" i="1"/>
  <c r="CU145" i="1"/>
  <c r="CU37" i="1"/>
  <c r="CT220" i="1"/>
  <c r="CU208" i="1"/>
  <c r="CT207" i="1"/>
  <c r="CU189" i="1"/>
  <c r="CT167" i="1"/>
  <c r="CT158" i="1"/>
  <c r="CU198" i="1"/>
  <c r="CT123" i="1"/>
  <c r="CT87" i="1"/>
  <c r="CU174" i="1"/>
  <c r="CT202" i="1"/>
  <c r="CT253" i="1"/>
  <c r="CU62" i="1"/>
  <c r="CU28" i="1"/>
  <c r="CU93" i="1"/>
  <c r="CT29" i="1"/>
  <c r="CT85" i="1"/>
  <c r="CT113" i="1"/>
  <c r="CT89" i="1"/>
  <c r="CU116" i="1"/>
  <c r="CT201" i="1"/>
  <c r="CT218" i="1"/>
  <c r="CU150" i="1"/>
  <c r="CT210" i="1"/>
  <c r="CU222" i="1"/>
  <c r="CU251" i="1"/>
  <c r="CU181" i="1"/>
  <c r="CT179" i="1"/>
  <c r="CT200" i="1"/>
  <c r="CU231" i="1"/>
  <c r="CU270" i="1"/>
  <c r="CU269" i="1"/>
  <c r="CU203" i="1"/>
  <c r="CT250" i="1"/>
  <c r="CU235" i="1"/>
  <c r="CT7" i="1"/>
  <c r="CU39" i="1"/>
  <c r="CT226" i="1"/>
  <c r="CU158" i="1"/>
  <c r="CU47" i="1"/>
  <c r="CU91" i="1"/>
  <c r="CT256" i="1"/>
  <c r="CU15" i="1"/>
  <c r="CU148" i="1"/>
  <c r="CT148" i="1"/>
  <c r="CT157" i="1"/>
  <c r="CU157" i="1"/>
  <c r="CT242" i="1"/>
  <c r="CT100" i="1"/>
  <c r="CT111" i="1"/>
  <c r="CU14" i="1"/>
  <c r="CU9" i="1"/>
  <c r="CU135" i="1"/>
  <c r="CT135" i="1"/>
  <c r="CT41" i="1"/>
  <c r="CU41" i="1"/>
  <c r="CU25" i="1"/>
  <c r="CT25" i="1"/>
  <c r="CU84" i="1"/>
  <c r="CT84" i="1"/>
  <c r="CT197" i="1"/>
  <c r="CU34" i="1"/>
  <c r="CT5" i="1"/>
  <c r="CU5" i="1"/>
  <c r="CU6" i="1"/>
  <c r="CT6" i="1"/>
  <c r="CU186" i="1"/>
  <c r="CT186" i="1"/>
  <c r="CU30" i="1"/>
  <c r="CT30" i="1"/>
  <c r="CU64" i="1"/>
  <c r="CT64" i="1"/>
  <c r="CU50" i="1"/>
  <c r="CT50" i="1"/>
  <c r="CT97" i="1"/>
  <c r="CU97" i="1"/>
  <c r="CT99" i="1"/>
  <c r="CU99" i="1"/>
  <c r="CU123" i="1"/>
  <c r="CU52" i="1"/>
  <c r="CT77" i="1"/>
  <c r="CT62" i="1"/>
  <c r="CT131" i="1"/>
  <c r="CU87" i="1"/>
  <c r="CT55" i="1"/>
  <c r="CT88" i="1"/>
  <c r="CU36" i="1"/>
  <c r="CT112" i="1"/>
  <c r="CT18" i="1"/>
  <c r="CT13" i="1"/>
  <c r="CT42" i="1"/>
  <c r="CU105" i="1"/>
  <c r="CU29" i="1"/>
  <c r="CT104" i="1"/>
  <c r="CT38" i="1"/>
  <c r="CU19" i="1"/>
  <c r="CT20" i="1"/>
  <c r="CT16" i="1"/>
  <c r="CU80" i="1"/>
  <c r="CU31" i="1"/>
  <c r="CT144" i="1"/>
  <c r="CU108" i="1"/>
  <c r="CU10" i="1"/>
  <c r="CU26" i="1"/>
  <c r="CU211" i="1"/>
  <c r="CU40" i="1"/>
  <c r="CT40" i="1"/>
  <c r="CU35" i="1"/>
  <c r="CT35" i="1"/>
  <c r="CU48" i="1"/>
  <c r="CT48" i="1"/>
  <c r="CU68" i="1"/>
  <c r="CT68" i="1"/>
  <c r="CU24" i="1"/>
  <c r="CT24" i="1"/>
  <c r="CT70" i="1"/>
  <c r="CU70" i="1"/>
  <c r="CU71" i="1"/>
  <c r="CT71" i="1"/>
  <c r="CU75" i="1"/>
  <c r="CT63" i="1"/>
  <c r="CU88" i="1"/>
  <c r="CU112" i="1"/>
  <c r="CT171" i="1"/>
  <c r="CU171" i="1"/>
  <c r="CT105" i="1"/>
  <c r="CU23" i="1"/>
  <c r="CU7" i="1"/>
  <c r="CT96" i="1"/>
  <c r="CT28" i="1"/>
  <c r="CT78" i="1"/>
  <c r="CU104" i="1"/>
  <c r="CU38" i="1"/>
  <c r="CT116" i="1"/>
  <c r="CU20" i="1"/>
  <c r="CU16" i="1"/>
  <c r="CU137" i="1"/>
  <c r="CU118" i="1"/>
  <c r="CU113" i="1"/>
  <c r="CT39" i="1"/>
  <c r="CU144" i="1"/>
  <c r="CT198" i="1"/>
  <c r="CT59" i="1"/>
  <c r="CU43" i="1"/>
  <c r="CT43" i="1"/>
  <c r="CU11" i="1"/>
  <c r="CT11" i="1"/>
  <c r="CU51" i="1"/>
  <c r="CT51" i="1"/>
  <c r="CU60" i="1"/>
  <c r="CT60" i="1"/>
  <c r="CU130" i="1"/>
  <c r="CT130" i="1"/>
  <c r="CT125" i="1"/>
  <c r="CU125" i="1"/>
  <c r="CT107" i="1"/>
  <c r="CU107" i="1"/>
  <c r="CU32" i="1"/>
  <c r="CT32" i="1"/>
  <c r="CU82" i="1"/>
  <c r="CT82" i="1"/>
  <c r="CT86" i="1"/>
  <c r="CU86" i="1"/>
  <c r="CU12" i="1"/>
  <c r="CT12" i="1"/>
  <c r="CU27" i="1"/>
  <c r="CT27" i="1"/>
  <c r="CU76" i="1"/>
  <c r="CT76" i="1"/>
  <c r="CT129" i="1"/>
  <c r="CU129" i="1"/>
  <c r="CU54" i="1"/>
  <c r="CT54" i="1"/>
  <c r="CU196" i="1"/>
  <c r="CT196" i="1"/>
  <c r="CT72" i="1"/>
  <c r="CT211" i="1"/>
  <c r="CT120" i="1"/>
  <c r="CT8" i="1"/>
  <c r="CU17" i="1"/>
  <c r="CT185" i="1"/>
  <c r="CU63" i="1"/>
  <c r="CT45" i="1"/>
  <c r="CU85" i="1"/>
  <c r="CT47" i="1"/>
  <c r="CU138" i="1"/>
  <c r="CT128" i="1"/>
  <c r="CT110" i="1"/>
  <c r="CT79" i="1"/>
  <c r="CT15" i="1"/>
  <c r="CU121" i="1"/>
  <c r="CT114" i="1"/>
  <c r="CU81" i="1"/>
  <c r="CT146" i="1"/>
  <c r="CT118" i="1"/>
  <c r="CU46" i="1"/>
  <c r="CT46" i="1"/>
  <c r="CT67" i="1"/>
  <c r="CU67" i="1"/>
  <c r="CT14" i="1"/>
  <c r="CT57" i="1"/>
  <c r="CU57" i="1"/>
  <c r="CT83" i="1"/>
  <c r="CU83" i="1"/>
  <c r="CU22" i="1"/>
  <c r="CT22" i="1"/>
  <c r="CT115" i="1"/>
  <c r="CU115" i="1"/>
  <c r="CU89" i="1"/>
  <c r="CU53" i="1"/>
  <c r="CU110" i="1"/>
  <c r="CU77" i="1"/>
  <c r="CT101" i="1"/>
  <c r="CT9" i="1"/>
  <c r="CT121" i="1"/>
  <c r="CU58" i="1"/>
  <c r="CU114" i="1"/>
  <c r="CT174" i="1"/>
  <c r="CV284" i="1" l="1"/>
  <c r="CX284" i="1" s="1"/>
  <c r="CV266" i="1"/>
  <c r="CX266" i="1" s="1"/>
  <c r="CV146" i="1"/>
  <c r="CX146" i="1" s="1"/>
  <c r="CV108" i="1"/>
  <c r="CX108" i="1" s="1"/>
  <c r="CV276" i="1"/>
  <c r="CX276" i="1" s="1"/>
  <c r="CV73" i="1"/>
  <c r="CX73" i="1" s="1"/>
  <c r="CV291" i="1"/>
  <c r="CX291" i="1" s="1"/>
  <c r="CV161" i="1"/>
  <c r="CX161" i="1" s="1"/>
  <c r="CV271" i="1"/>
  <c r="CX271" i="1" s="1"/>
  <c r="CV95" i="1"/>
  <c r="CX95" i="1" s="1"/>
  <c r="CV280" i="1"/>
  <c r="CX280" i="1" s="1"/>
  <c r="CV139" i="1"/>
  <c r="CX139" i="1" s="1"/>
  <c r="CV294" i="1"/>
  <c r="CX294" i="1" s="1"/>
  <c r="CV274" i="1"/>
  <c r="CX274" i="1" s="1"/>
  <c r="CV256" i="1"/>
  <c r="CX256" i="1" s="1"/>
  <c r="CV259" i="1"/>
  <c r="CX259" i="1" s="1"/>
  <c r="CV182" i="1"/>
  <c r="CX182" i="1" s="1"/>
  <c r="CV255" i="1"/>
  <c r="CX255" i="1" s="1"/>
  <c r="CV156" i="1"/>
  <c r="CX156" i="1" s="1"/>
  <c r="CV262" i="1"/>
  <c r="CX262" i="1" s="1"/>
  <c r="CV192" i="1"/>
  <c r="CX192" i="1" s="1"/>
  <c r="CV285" i="1"/>
  <c r="CX285" i="1" s="1"/>
  <c r="CV173" i="1"/>
  <c r="CX173" i="1" s="1"/>
  <c r="CV79" i="1"/>
  <c r="CX79" i="1" s="1"/>
  <c r="CV249" i="1"/>
  <c r="CX249" i="1" s="1"/>
  <c r="CV283" i="1"/>
  <c r="CX283" i="1" s="1"/>
  <c r="CV217" i="1"/>
  <c r="CX217" i="1" s="1"/>
  <c r="CV286" i="1"/>
  <c r="CX286" i="1" s="1"/>
  <c r="CV282" i="1"/>
  <c r="CX282" i="1" s="1"/>
  <c r="CV247" i="1"/>
  <c r="CX247" i="1" s="1"/>
  <c r="CV254" i="1"/>
  <c r="CX254" i="1" s="1"/>
  <c r="CV13" i="1"/>
  <c r="CX13" i="1" s="1"/>
  <c r="CV163" i="1"/>
  <c r="CX163" i="1" s="1"/>
  <c r="CV197" i="1"/>
  <c r="CX197" i="1" s="1"/>
  <c r="CV233" i="1"/>
  <c r="CX233" i="1" s="1"/>
  <c r="CV90" i="1"/>
  <c r="CX90" i="1" s="1"/>
  <c r="CV170" i="1"/>
  <c r="CX170" i="1" s="1"/>
  <c r="CV236" i="1"/>
  <c r="CX236" i="1" s="1"/>
  <c r="CV242" i="1"/>
  <c r="CX242" i="1" s="1"/>
  <c r="CV288" i="1"/>
  <c r="CX288" i="1" s="1"/>
  <c r="CV206" i="1"/>
  <c r="CX206" i="1" s="1"/>
  <c r="CV267" i="1"/>
  <c r="CX267" i="1" s="1"/>
  <c r="CV204" i="1"/>
  <c r="CX204" i="1" s="1"/>
  <c r="CV150" i="1"/>
  <c r="CX150" i="1" s="1"/>
  <c r="CV273" i="1"/>
  <c r="CX273" i="1" s="1"/>
  <c r="CV244" i="1"/>
  <c r="CX244" i="1" s="1"/>
  <c r="CV18" i="1"/>
  <c r="CX18" i="1" s="1"/>
  <c r="CV201" i="1"/>
  <c r="CX201" i="1" s="1"/>
  <c r="CV149" i="1"/>
  <c r="CX149" i="1" s="1"/>
  <c r="CV246" i="1"/>
  <c r="CX246" i="1" s="1"/>
  <c r="CV268" i="1"/>
  <c r="CX268" i="1" s="1"/>
  <c r="CV223" i="1"/>
  <c r="CX223" i="1" s="1"/>
  <c r="CV132" i="1"/>
  <c r="CX132" i="1" s="1"/>
  <c r="CV275" i="1"/>
  <c r="CX275" i="1" s="1"/>
  <c r="CV194" i="1"/>
  <c r="CX194" i="1" s="1"/>
  <c r="CV180" i="1"/>
  <c r="CX180" i="1" s="1"/>
  <c r="CV209" i="1"/>
  <c r="CX209" i="1" s="1"/>
  <c r="CV237" i="1"/>
  <c r="CX237" i="1" s="1"/>
  <c r="CV240" i="1"/>
  <c r="CX240" i="1" s="1"/>
  <c r="CV92" i="1"/>
  <c r="CX92" i="1" s="1"/>
  <c r="CV122" i="1"/>
  <c r="CX122" i="1" s="1"/>
  <c r="CV142" i="1"/>
  <c r="CX142" i="1" s="1"/>
  <c r="CV289" i="1"/>
  <c r="CX289" i="1" s="1"/>
  <c r="CV140" i="1"/>
  <c r="CX140" i="1" s="1"/>
  <c r="CV203" i="1"/>
  <c r="CX203" i="1" s="1"/>
  <c r="CV138" i="1"/>
  <c r="CX138" i="1" s="1"/>
  <c r="CV239" i="1"/>
  <c r="CX239" i="1" s="1"/>
  <c r="CV263" i="1"/>
  <c r="CX263" i="1" s="1"/>
  <c r="CV234" i="1"/>
  <c r="CX234" i="1" s="1"/>
  <c r="CV153" i="1"/>
  <c r="CX153" i="1" s="1"/>
  <c r="CV188" i="1"/>
  <c r="CX188" i="1" s="1"/>
  <c r="CV277" i="1"/>
  <c r="CX277" i="1" s="1"/>
  <c r="CV145" i="1"/>
  <c r="CX145" i="1" s="1"/>
  <c r="CV212" i="1"/>
  <c r="CX212" i="1" s="1"/>
  <c r="CV8" i="1"/>
  <c r="CX8" i="1" s="1"/>
  <c r="CV69" i="1"/>
  <c r="CX69" i="1" s="1"/>
  <c r="CV168" i="1"/>
  <c r="CX168" i="1" s="1"/>
  <c r="CV248" i="1"/>
  <c r="CX248" i="1" s="1"/>
  <c r="CV175" i="1"/>
  <c r="CX175" i="1" s="1"/>
  <c r="CV260" i="1"/>
  <c r="CX260" i="1" s="1"/>
  <c r="CV257" i="1"/>
  <c r="CX257" i="1" s="1"/>
  <c r="CV191" i="1"/>
  <c r="CX191" i="1" s="1"/>
  <c r="CV42" i="1"/>
  <c r="CX42" i="1" s="1"/>
  <c r="CV127" i="1"/>
  <c r="CX127" i="1" s="1"/>
  <c r="CV185" i="1"/>
  <c r="CX185" i="1" s="1"/>
  <c r="CV10" i="1"/>
  <c r="CX10" i="1" s="1"/>
  <c r="CV179" i="1"/>
  <c r="CX179" i="1" s="1"/>
  <c r="CV253" i="1"/>
  <c r="CX253" i="1" s="1"/>
  <c r="CV166" i="1"/>
  <c r="CX166" i="1" s="1"/>
  <c r="CV164" i="1"/>
  <c r="CX164" i="1" s="1"/>
  <c r="CV272" i="1"/>
  <c r="CX272" i="1" s="1"/>
  <c r="CV165" i="1"/>
  <c r="CX165" i="1" s="1"/>
  <c r="CV155" i="1"/>
  <c r="CX155" i="1" s="1"/>
  <c r="CV100" i="1"/>
  <c r="CX100" i="1" s="1"/>
  <c r="CV235" i="1"/>
  <c r="CX235" i="1" s="1"/>
  <c r="CV109" i="1"/>
  <c r="CX109" i="1" s="1"/>
  <c r="CV137" i="1"/>
  <c r="CX137" i="1" s="1"/>
  <c r="CV96" i="1"/>
  <c r="CX96" i="1" s="1"/>
  <c r="CV131" i="1"/>
  <c r="CX131" i="1" s="1"/>
  <c r="CV126" i="1"/>
  <c r="CX126" i="1" s="1"/>
  <c r="CV281" i="1"/>
  <c r="CX281" i="1" s="1"/>
  <c r="CV287" i="1"/>
  <c r="CX287" i="1" s="1"/>
  <c r="CV205" i="1"/>
  <c r="CX205" i="1" s="1"/>
  <c r="CV172" i="1"/>
  <c r="CX172" i="1" s="1"/>
  <c r="CV215" i="1"/>
  <c r="CX215" i="1" s="1"/>
  <c r="CV187" i="1"/>
  <c r="CX187" i="1" s="1"/>
  <c r="CV238" i="1"/>
  <c r="CX238" i="1" s="1"/>
  <c r="CV134" i="1"/>
  <c r="CX134" i="1" s="1"/>
  <c r="CV207" i="1"/>
  <c r="CX207" i="1" s="1"/>
  <c r="CV183" i="1"/>
  <c r="CX183" i="1" s="1"/>
  <c r="CV21" i="1"/>
  <c r="CX21" i="1" s="1"/>
  <c r="CV258" i="1"/>
  <c r="CX258" i="1" s="1"/>
  <c r="CV178" i="1"/>
  <c r="CX178" i="1" s="1"/>
  <c r="CV53" i="1"/>
  <c r="CX53" i="1" s="1"/>
  <c r="CV218" i="1"/>
  <c r="CX218" i="1" s="1"/>
  <c r="CV141" i="1"/>
  <c r="CX141" i="1" s="1"/>
  <c r="CV219" i="1"/>
  <c r="CX219" i="1" s="1"/>
  <c r="CV195" i="1"/>
  <c r="CX195" i="1" s="1"/>
  <c r="CV78" i="1"/>
  <c r="CX78" i="1" s="1"/>
  <c r="CV103" i="1"/>
  <c r="CX103" i="1" s="1"/>
  <c r="CV160" i="1"/>
  <c r="CX160" i="1" s="1"/>
  <c r="CV147" i="1"/>
  <c r="CX147" i="1" s="1"/>
  <c r="CV190" i="1"/>
  <c r="CX190" i="1" s="1"/>
  <c r="CV154" i="1"/>
  <c r="CX154" i="1" s="1"/>
  <c r="CV232" i="1"/>
  <c r="CX232" i="1" s="1"/>
  <c r="CV290" i="1"/>
  <c r="CX290" i="1" s="1"/>
  <c r="CV222" i="1"/>
  <c r="CX222" i="1" s="1"/>
  <c r="CV167" i="1"/>
  <c r="CX167" i="1" s="1"/>
  <c r="CV152" i="1"/>
  <c r="CX152" i="1" s="1"/>
  <c r="CV230" i="1"/>
  <c r="CX230" i="1" s="1"/>
  <c r="CV143" i="1"/>
  <c r="CX143" i="1" s="1"/>
  <c r="CV94" i="1"/>
  <c r="CX94" i="1" s="1"/>
  <c r="CV224" i="1"/>
  <c r="CX224" i="1" s="1"/>
  <c r="CV98" i="1"/>
  <c r="CX98" i="1" s="1"/>
  <c r="CV133" i="1"/>
  <c r="CX133" i="1" s="1"/>
  <c r="CV75" i="1"/>
  <c r="CX75" i="1" s="1"/>
  <c r="CV111" i="1"/>
  <c r="CX111" i="1" s="1"/>
  <c r="CV231" i="1"/>
  <c r="CX231" i="1" s="1"/>
  <c r="CV210" i="1"/>
  <c r="CX210" i="1" s="1"/>
  <c r="CV214" i="1"/>
  <c r="CX214" i="1" s="1"/>
  <c r="CV124" i="1"/>
  <c r="CX124" i="1" s="1"/>
  <c r="CV93" i="1"/>
  <c r="CX93" i="1" s="1"/>
  <c r="CV278" i="1"/>
  <c r="CX278" i="1" s="1"/>
  <c r="CV44" i="1"/>
  <c r="CX44" i="1" s="1"/>
  <c r="CV58" i="1"/>
  <c r="CX58" i="1" s="1"/>
  <c r="CV106" i="1"/>
  <c r="CX106" i="1" s="1"/>
  <c r="CV265" i="1"/>
  <c r="CX265" i="1" s="1"/>
  <c r="CV181" i="1"/>
  <c r="CX181" i="1" s="1"/>
  <c r="CV199" i="1"/>
  <c r="CX199" i="1" s="1"/>
  <c r="CV61" i="1"/>
  <c r="CX61" i="1" s="1"/>
  <c r="CV17" i="1"/>
  <c r="CX17" i="1" s="1"/>
  <c r="CV123" i="1"/>
  <c r="CX123" i="1" s="1"/>
  <c r="CV34" i="1"/>
  <c r="CX34" i="1" s="1"/>
  <c r="CV213" i="1"/>
  <c r="CX213" i="1" s="1"/>
  <c r="CV33" i="1"/>
  <c r="CX33" i="1" s="1"/>
  <c r="CV59" i="1"/>
  <c r="CX59" i="1" s="1"/>
  <c r="CV23" i="1"/>
  <c r="CX23" i="1" s="1"/>
  <c r="CV193" i="1"/>
  <c r="CX193" i="1" s="1"/>
  <c r="CV220" i="1"/>
  <c r="CX220" i="1" s="1"/>
  <c r="CV119" i="1"/>
  <c r="CX119" i="1" s="1"/>
  <c r="CV66" i="1"/>
  <c r="CX66" i="1" s="1"/>
  <c r="CV81" i="1"/>
  <c r="CX81" i="1" s="1"/>
  <c r="CV52" i="1"/>
  <c r="CX52" i="1" s="1"/>
  <c r="CV250" i="1"/>
  <c r="CX250" i="1" s="1"/>
  <c r="CV49" i="1"/>
  <c r="CX49" i="1" s="1"/>
  <c r="CV216" i="1"/>
  <c r="CX216" i="1" s="1"/>
  <c r="CV101" i="1"/>
  <c r="CX101" i="1" s="1"/>
  <c r="CV80" i="1"/>
  <c r="CX80" i="1" s="1"/>
  <c r="CV45" i="1"/>
  <c r="CX45" i="1" s="1"/>
  <c r="CV29" i="1"/>
  <c r="CX29" i="1" s="1"/>
  <c r="CV174" i="1"/>
  <c r="CX174" i="1" s="1"/>
  <c r="CV37" i="1"/>
  <c r="CX37" i="1" s="1"/>
  <c r="CV102" i="1"/>
  <c r="CX102" i="1" s="1"/>
  <c r="CV116" i="1"/>
  <c r="CX116" i="1" s="1"/>
  <c r="CV105" i="1"/>
  <c r="CX105" i="1" s="1"/>
  <c r="CV226" i="1"/>
  <c r="CX226" i="1" s="1"/>
  <c r="CV208" i="1"/>
  <c r="CX208" i="1" s="1"/>
  <c r="CV252" i="1"/>
  <c r="CX252" i="1" s="1"/>
  <c r="CV85" i="1"/>
  <c r="CX85" i="1" s="1"/>
  <c r="CV269" i="1"/>
  <c r="CX269" i="1" s="1"/>
  <c r="CV270" i="1"/>
  <c r="CX270" i="1" s="1"/>
  <c r="CV184" i="1"/>
  <c r="CX184" i="1" s="1"/>
  <c r="CV28" i="1"/>
  <c r="CX28" i="1" s="1"/>
  <c r="CV189" i="1"/>
  <c r="CX189" i="1" s="1"/>
  <c r="CV117" i="1"/>
  <c r="CX117" i="1" s="1"/>
  <c r="CV176" i="1"/>
  <c r="CX176" i="1" s="1"/>
  <c r="CV55" i="1"/>
  <c r="CX55" i="1" s="1"/>
  <c r="CV251" i="1"/>
  <c r="CX251" i="1" s="1"/>
  <c r="CV7" i="1"/>
  <c r="CX7" i="1" s="1"/>
  <c r="CV91" i="1"/>
  <c r="CX91" i="1" s="1"/>
  <c r="CV200" i="1"/>
  <c r="CX200" i="1" s="1"/>
  <c r="CV31" i="1"/>
  <c r="CX31" i="1" s="1"/>
  <c r="CV121" i="1"/>
  <c r="CX121" i="1" s="1"/>
  <c r="CV14" i="1"/>
  <c r="CX14" i="1" s="1"/>
  <c r="CV128" i="1"/>
  <c r="CX128" i="1" s="1"/>
  <c r="CV120" i="1"/>
  <c r="CX120" i="1" s="1"/>
  <c r="CV26" i="1"/>
  <c r="CX26" i="1" s="1"/>
  <c r="CV87" i="1"/>
  <c r="CX87" i="1" s="1"/>
  <c r="CV158" i="1"/>
  <c r="CX158" i="1" s="1"/>
  <c r="CV62" i="1"/>
  <c r="CX62" i="1" s="1"/>
  <c r="CV202" i="1"/>
  <c r="CX202" i="1" s="1"/>
  <c r="CV36" i="1"/>
  <c r="CX36" i="1" s="1"/>
  <c r="CV211" i="1"/>
  <c r="CX211" i="1" s="1"/>
  <c r="CV130" i="1"/>
  <c r="CX130" i="1" s="1"/>
  <c r="CV51" i="1"/>
  <c r="CX51" i="1" s="1"/>
  <c r="CV43" i="1"/>
  <c r="CX43" i="1" s="1"/>
  <c r="CV39" i="1"/>
  <c r="CX39" i="1" s="1"/>
  <c r="CV77" i="1"/>
  <c r="CX77" i="1" s="1"/>
  <c r="CV9" i="1"/>
  <c r="CX9" i="1" s="1"/>
  <c r="CV22" i="1"/>
  <c r="CX22" i="1" s="1"/>
  <c r="CV19" i="1"/>
  <c r="CX19" i="1" s="1"/>
  <c r="CV198" i="1"/>
  <c r="CX198" i="1" s="1"/>
  <c r="CV72" i="1"/>
  <c r="CX72" i="1" s="1"/>
  <c r="CV97" i="1"/>
  <c r="CX97" i="1" s="1"/>
  <c r="CV64" i="1"/>
  <c r="CX64" i="1" s="1"/>
  <c r="CV186" i="1"/>
  <c r="CX186" i="1" s="1"/>
  <c r="CV5" i="1"/>
  <c r="CX5" i="1" s="1"/>
  <c r="CV89" i="1"/>
  <c r="CX89" i="1" s="1"/>
  <c r="CV41" i="1"/>
  <c r="CX41" i="1" s="1"/>
  <c r="CV148" i="1"/>
  <c r="CX148" i="1" s="1"/>
  <c r="CV15" i="1"/>
  <c r="CX15" i="1" s="1"/>
  <c r="CV11" i="1"/>
  <c r="CX11" i="1" s="1"/>
  <c r="CV113" i="1"/>
  <c r="CX113" i="1" s="1"/>
  <c r="CV171" i="1"/>
  <c r="CX171" i="1" s="1"/>
  <c r="CV48" i="1"/>
  <c r="CX48" i="1" s="1"/>
  <c r="CV125" i="1"/>
  <c r="CX125" i="1" s="1"/>
  <c r="CV47" i="1"/>
  <c r="CX47" i="1" s="1"/>
  <c r="CV70" i="1"/>
  <c r="CX70" i="1" s="1"/>
  <c r="CV46" i="1"/>
  <c r="CX46" i="1" s="1"/>
  <c r="CV118" i="1"/>
  <c r="CX118" i="1" s="1"/>
  <c r="CV54" i="1"/>
  <c r="CX54" i="1" s="1"/>
  <c r="CV107" i="1"/>
  <c r="CX107" i="1" s="1"/>
  <c r="CV50" i="1"/>
  <c r="CX50" i="1" s="1"/>
  <c r="CV25" i="1"/>
  <c r="CX25" i="1" s="1"/>
  <c r="CV135" i="1"/>
  <c r="CX135" i="1" s="1"/>
  <c r="CV157" i="1"/>
  <c r="CX157" i="1" s="1"/>
  <c r="CV57" i="1"/>
  <c r="CX57" i="1" s="1"/>
  <c r="CV67" i="1"/>
  <c r="CX67" i="1" s="1"/>
  <c r="CV71" i="1"/>
  <c r="CX71" i="1" s="1"/>
  <c r="CV110" i="1"/>
  <c r="CX110" i="1" s="1"/>
  <c r="CV76" i="1"/>
  <c r="CX76" i="1" s="1"/>
  <c r="CV12" i="1"/>
  <c r="CX12" i="1" s="1"/>
  <c r="CV82" i="1"/>
  <c r="CX82" i="1" s="1"/>
  <c r="CV68" i="1"/>
  <c r="CX68" i="1" s="1"/>
  <c r="CV35" i="1"/>
  <c r="CX35" i="1" s="1"/>
  <c r="CV112" i="1"/>
  <c r="CX112" i="1" s="1"/>
  <c r="CV99" i="1"/>
  <c r="CX99" i="1" s="1"/>
  <c r="CV144" i="1"/>
  <c r="CX144" i="1" s="1"/>
  <c r="CV20" i="1"/>
  <c r="CX20" i="1" s="1"/>
  <c r="CV84" i="1"/>
  <c r="CX84" i="1" s="1"/>
  <c r="CV129" i="1"/>
  <c r="CX129" i="1" s="1"/>
  <c r="CV27" i="1"/>
  <c r="CX27" i="1" s="1"/>
  <c r="CV86" i="1"/>
  <c r="CX86" i="1" s="1"/>
  <c r="CV32" i="1"/>
  <c r="CX32" i="1" s="1"/>
  <c r="CV40" i="1"/>
  <c r="CX40" i="1" s="1"/>
  <c r="CV30" i="1"/>
  <c r="CX30" i="1" s="1"/>
  <c r="CV6" i="1"/>
  <c r="CX6" i="1" s="1"/>
  <c r="CV83" i="1"/>
  <c r="CX83" i="1" s="1"/>
  <c r="CV38" i="1"/>
  <c r="CX38" i="1" s="1"/>
  <c r="CV88" i="1"/>
  <c r="CX88" i="1" s="1"/>
  <c r="CV115" i="1"/>
  <c r="CX115" i="1" s="1"/>
  <c r="CV114" i="1"/>
  <c r="CX114" i="1" s="1"/>
  <c r="CV196" i="1"/>
  <c r="CX196" i="1" s="1"/>
  <c r="CV60" i="1"/>
  <c r="CX60" i="1" s="1"/>
  <c r="CV63" i="1"/>
  <c r="CX63" i="1" s="1"/>
  <c r="CV24" i="1"/>
  <c r="CX24" i="1" s="1"/>
  <c r="CV16" i="1"/>
  <c r="CX16" i="1" s="1"/>
  <c r="CV104" i="1"/>
  <c r="CX104" i="1" s="1"/>
</calcChain>
</file>

<file path=xl/sharedStrings.xml><?xml version="1.0" encoding="utf-8"?>
<sst xmlns="http://schemas.openxmlformats.org/spreadsheetml/2006/main" count="1208" uniqueCount="754">
  <si>
    <t>Rank</t>
  </si>
  <si>
    <t>Player</t>
  </si>
  <si>
    <t>Name</t>
  </si>
  <si>
    <t>Country</t>
  </si>
  <si>
    <t>Total Bonus*</t>
  </si>
  <si>
    <t>Puzzles</t>
  </si>
  <si>
    <t>Points</t>
  </si>
  <si>
    <t>Total Time</t>
  </si>
  <si>
    <t>EKBM</t>
  </si>
  <si>
    <t>Endo Ken</t>
  </si>
  <si>
    <t>Japan</t>
  </si>
  <si>
    <t>deu</t>
  </si>
  <si>
    <t>Hideaki Jo</t>
  </si>
  <si>
    <t>Para</t>
  </si>
  <si>
    <t>Bram de Laat</t>
  </si>
  <si>
    <t>Netherlands</t>
  </si>
  <si>
    <t>rob</t>
  </si>
  <si>
    <t>Robert Vollmert</t>
  </si>
  <si>
    <t>Germany</t>
  </si>
  <si>
    <t>9/9/9 + 1</t>
  </si>
  <si>
    <t>willwc</t>
  </si>
  <si>
    <t>William Blatt</t>
  </si>
  <si>
    <t>USA</t>
  </si>
  <si>
    <t>Kota</t>
  </si>
  <si>
    <t>Kota Morinishi</t>
  </si>
  <si>
    <t>MellowMelon</t>
  </si>
  <si>
    <t>Palmer Mebane</t>
  </si>
  <si>
    <t>kiwijam</t>
  </si>
  <si>
    <t>James McGowan</t>
  </si>
  <si>
    <t>United Kingdom</t>
  </si>
  <si>
    <t>8/9/9 + 1</t>
  </si>
  <si>
    <t>Nikola</t>
  </si>
  <si>
    <t>Serbia</t>
  </si>
  <si>
    <t>Nilz</t>
  </si>
  <si>
    <t>Neil Zussman</t>
  </si>
  <si>
    <t>martin</t>
  </si>
  <si>
    <t>Martin Merker</t>
  </si>
  <si>
    <t>takeya</t>
  </si>
  <si>
    <t>Takeya Saikachi</t>
  </si>
  <si>
    <t>Semax</t>
  </si>
  <si>
    <t>Sebastian Matschke</t>
  </si>
  <si>
    <t>nyuta</t>
  </si>
  <si>
    <t>NAGATA Yuta</t>
  </si>
  <si>
    <t>tomek_s</t>
  </si>
  <si>
    <t>Tomasz Strózak</t>
  </si>
  <si>
    <t>Poland</t>
  </si>
  <si>
    <t>nyoroppyi</t>
  </si>
  <si>
    <t>Yuki Kawabe</t>
  </si>
  <si>
    <t>Psyho</t>
  </si>
  <si>
    <t>abc</t>
  </si>
  <si>
    <t>anderson</t>
  </si>
  <si>
    <t>Anderson Wang</t>
  </si>
  <si>
    <t>Prasanna16391</t>
  </si>
  <si>
    <t>prasanna seshadri</t>
  </si>
  <si>
    <t>India</t>
  </si>
  <si>
    <t>6/9/9 + 1</t>
  </si>
  <si>
    <t>xevs</t>
  </si>
  <si>
    <t>Ko Okamoto</t>
  </si>
  <si>
    <t>7/9/9 + 1</t>
  </si>
  <si>
    <t>Hunsudoku</t>
  </si>
  <si>
    <t>Zoltan Gyimesi</t>
  </si>
  <si>
    <t>Hungary</t>
  </si>
  <si>
    <t>tamz29</t>
  </si>
  <si>
    <t>Tawan Sunathvanichkul</t>
  </si>
  <si>
    <t>Thailand</t>
  </si>
  <si>
    <t>TiiT</t>
  </si>
  <si>
    <t>Tiit Vunk</t>
  </si>
  <si>
    <t>Estonia</t>
  </si>
  <si>
    <t>jacoblance</t>
  </si>
  <si>
    <t>Jack Lance</t>
  </si>
  <si>
    <t>WA1729</t>
  </si>
  <si>
    <t>Walker Anderson</t>
  </si>
  <si>
    <t>Calavera</t>
  </si>
  <si>
    <t>Nils Miehe</t>
  </si>
  <si>
    <t>ppeetteerr</t>
  </si>
  <si>
    <t>Peter Hudak</t>
  </si>
  <si>
    <t>Slovakia</t>
  </si>
  <si>
    <t>EoHeongMat</t>
  </si>
  <si>
    <t>Choi yong seok</t>
  </si>
  <si>
    <t>South Korea</t>
  </si>
  <si>
    <t>misko</t>
  </si>
  <si>
    <t>Michael Ley</t>
  </si>
  <si>
    <t>jrivet</t>
  </si>
  <si>
    <t>Jonathan Rivet</t>
  </si>
  <si>
    <t>daisuke_t</t>
  </si>
  <si>
    <t>TAKEI Daisuke</t>
  </si>
  <si>
    <t>jaku111</t>
  </si>
  <si>
    <t>Czech Republic</t>
  </si>
  <si>
    <t>chaotic_iak</t>
  </si>
  <si>
    <t>Ivan Koswara</t>
  </si>
  <si>
    <t>Indonesia</t>
  </si>
  <si>
    <t>muhorka</t>
  </si>
  <si>
    <t>Matej Uher</t>
  </si>
  <si>
    <t>tojejedno</t>
  </si>
  <si>
    <t>Jana Brizova</t>
  </si>
  <si>
    <t>rubben</t>
  </si>
  <si>
    <t>Ruben Gafencu</t>
  </si>
  <si>
    <t>Romania</t>
  </si>
  <si>
    <t>sugitakukun</t>
  </si>
  <si>
    <t>Takuya Sugimoto</t>
  </si>
  <si>
    <t>AndreyBogdanov</t>
  </si>
  <si>
    <t>Andrey Bogdanov</t>
  </si>
  <si>
    <t>Russia</t>
  </si>
  <si>
    <t>gori.sh</t>
  </si>
  <si>
    <t>Tamekasa Aoki</t>
  </si>
  <si>
    <t>greenhorn</t>
  </si>
  <si>
    <t>Matus Demiger</t>
  </si>
  <si>
    <t>Janka1</t>
  </si>
  <si>
    <t>janoslaw</t>
  </si>
  <si>
    <t>ksun48</t>
  </si>
  <si>
    <t>Kevin Sun</t>
  </si>
  <si>
    <t>SilBer</t>
  </si>
  <si>
    <t>Silke Berendes</t>
  </si>
  <si>
    <t>achan1058</t>
  </si>
  <si>
    <t>Aaron Chun Shing Chan</t>
  </si>
  <si>
    <t>Canada</t>
  </si>
  <si>
    <t>auroux</t>
  </si>
  <si>
    <t>Denis Auroux</t>
  </si>
  <si>
    <t>France</t>
  </si>
  <si>
    <t>5/9/9 + 1</t>
  </si>
  <si>
    <t>tarotaro</t>
  </si>
  <si>
    <t>Taro Arimatsu</t>
  </si>
  <si>
    <t>skywalker</t>
  </si>
  <si>
    <t>Branko Ceranic</t>
  </si>
  <si>
    <t>Miskaaa</t>
  </si>
  <si>
    <t>null</t>
  </si>
  <si>
    <t>bskbri</t>
  </si>
  <si>
    <t>Salih Alan</t>
  </si>
  <si>
    <t>Turkey</t>
  </si>
  <si>
    <t>S_Aoki</t>
  </si>
  <si>
    <t>Shinichi Aoki</t>
  </si>
  <si>
    <t>volxa</t>
  </si>
  <si>
    <t>Godisdead</t>
  </si>
  <si>
    <t>olivier</t>
  </si>
  <si>
    <t>SP1</t>
  </si>
  <si>
    <t>Takuma Kitamura</t>
  </si>
  <si>
    <t>figonometry</t>
  </si>
  <si>
    <t>Terrence Newton</t>
  </si>
  <si>
    <t>SnapDragon</t>
  </si>
  <si>
    <t>Derek Kisman</t>
  </si>
  <si>
    <t>zorant</t>
  </si>
  <si>
    <t>ByronosaurusRex</t>
  </si>
  <si>
    <t>Byron Calver</t>
  </si>
  <si>
    <t>moss</t>
  </si>
  <si>
    <t>Michael Moßhammer</t>
  </si>
  <si>
    <t>Austria</t>
  </si>
  <si>
    <t>righthand</t>
  </si>
  <si>
    <t>China</t>
  </si>
  <si>
    <t>Eykir</t>
  </si>
  <si>
    <t>Brian Bauer</t>
  </si>
  <si>
    <t>forcolin</t>
  </si>
  <si>
    <t>stefano forcolin</t>
  </si>
  <si>
    <t>Italy</t>
  </si>
  <si>
    <t>karzym</t>
  </si>
  <si>
    <t>Krystian Swiderski</t>
  </si>
  <si>
    <t>Gotroch</t>
  </si>
  <si>
    <t>Jakub Hrazdira</t>
  </si>
  <si>
    <t>swaroop2011</t>
  </si>
  <si>
    <t>swaroop guggilam</t>
  </si>
  <si>
    <t>3/8/9 + 1</t>
  </si>
  <si>
    <t>Tiralmo</t>
  </si>
  <si>
    <t>Nick Brady</t>
  </si>
  <si>
    <t>furudo.erika</t>
  </si>
  <si>
    <t>Thomas Powell</t>
  </si>
  <si>
    <t>amitsowani</t>
  </si>
  <si>
    <t>Amit Sowani</t>
  </si>
  <si>
    <t>andrejko13</t>
  </si>
  <si>
    <t>Andrej Platiak</t>
  </si>
  <si>
    <t>huenthar</t>
  </si>
  <si>
    <t>jarett prouse</t>
  </si>
  <si>
    <t>omgitsgir</t>
  </si>
  <si>
    <t>David Scherzinger</t>
  </si>
  <si>
    <t>foxfirex</t>
  </si>
  <si>
    <t>Roger Strain</t>
  </si>
  <si>
    <t>ibon</t>
  </si>
  <si>
    <t>Ibon Arregui</t>
  </si>
  <si>
    <t>Spain</t>
  </si>
  <si>
    <t>brecher92</t>
  </si>
  <si>
    <t>Andrew Brecher</t>
  </si>
  <si>
    <t>stan</t>
  </si>
  <si>
    <t>Tomasz Stanczak</t>
  </si>
  <si>
    <t>Doctor E.Will</t>
  </si>
  <si>
    <t>Pavol Kollar</t>
  </si>
  <si>
    <t>lukasz6500</t>
  </si>
  <si>
    <t>Lukasz Kalinowski</t>
  </si>
  <si>
    <t>forsmarts</t>
  </si>
  <si>
    <t>Vladimir Portugalov</t>
  </si>
  <si>
    <t>Belarus</t>
  </si>
  <si>
    <t>David McNeill</t>
  </si>
  <si>
    <t>oe2</t>
  </si>
  <si>
    <t>Bjoern Roesel</t>
  </si>
  <si>
    <t>jaan</t>
  </si>
  <si>
    <t>Jaan Laks</t>
  </si>
  <si>
    <t>blivet</t>
  </si>
  <si>
    <t>Henna Perälä</t>
  </si>
  <si>
    <t>Finland</t>
  </si>
  <si>
    <t>rimodech</t>
  </si>
  <si>
    <t>Deyan</t>
  </si>
  <si>
    <t>Deyan Razsadov</t>
  </si>
  <si>
    <t>Bulgaria</t>
  </si>
  <si>
    <t>Realshaggy</t>
  </si>
  <si>
    <t>Christoph Seeliger</t>
  </si>
  <si>
    <t>marpla</t>
  </si>
  <si>
    <t>Marie PLATEL</t>
  </si>
  <si>
    <t>adamthrasher</t>
  </si>
  <si>
    <t>Adam Thrasher</t>
  </si>
  <si>
    <t>bram28</t>
  </si>
  <si>
    <t>Bram van Heuveln</t>
  </si>
  <si>
    <t>pinkagape</t>
  </si>
  <si>
    <t>Adam Bissett</t>
  </si>
  <si>
    <t>kousek-nebe</t>
  </si>
  <si>
    <t>Pavel Kadlecik</t>
  </si>
  <si>
    <t>martin31415926</t>
  </si>
  <si>
    <t>hypsugo</t>
  </si>
  <si>
    <t>markas999</t>
  </si>
  <si>
    <t>Marek Kasar</t>
  </si>
  <si>
    <t>smiken</t>
  </si>
  <si>
    <t>Sumigawa Kentaro</t>
  </si>
  <si>
    <t>ashaash11ash</t>
  </si>
  <si>
    <t>ashish</t>
  </si>
  <si>
    <t>HuDu</t>
  </si>
  <si>
    <t>Rainer Biegler</t>
  </si>
  <si>
    <t>Grizix</t>
  </si>
  <si>
    <t>CB</t>
  </si>
  <si>
    <t>bob</t>
  </si>
  <si>
    <t>Robert Herceg</t>
  </si>
  <si>
    <t>mackokajka</t>
  </si>
  <si>
    <t>Martin Kollar</t>
  </si>
  <si>
    <t>john_reid</t>
  </si>
  <si>
    <t>John Reid</t>
  </si>
  <si>
    <t>ancyna</t>
  </si>
  <si>
    <t>Anna Wasowska</t>
  </si>
  <si>
    <t>maksim</t>
  </si>
  <si>
    <t>Maksim Rutkovsky</t>
  </si>
  <si>
    <t>pali7</t>
  </si>
  <si>
    <t>Pavel Jaselský</t>
  </si>
  <si>
    <t>MrLiang</t>
  </si>
  <si>
    <t>Sumet Juariyamark</t>
  </si>
  <si>
    <t>puzzlemad</t>
  </si>
  <si>
    <t>Liane Robinson</t>
  </si>
  <si>
    <t>Valezius</t>
  </si>
  <si>
    <t>Zoltan Horvath</t>
  </si>
  <si>
    <t>kishy72</t>
  </si>
  <si>
    <t>kishore kumar</t>
  </si>
  <si>
    <t>flk</t>
  </si>
  <si>
    <t>Australia</t>
  </si>
  <si>
    <t>katarina</t>
  </si>
  <si>
    <t>Katarina Cvenic</t>
  </si>
  <si>
    <t>Croatia</t>
  </si>
  <si>
    <t>witty</t>
  </si>
  <si>
    <t>Jayant Ameta</t>
  </si>
  <si>
    <t>ghirsch</t>
  </si>
  <si>
    <t>Gavriel Hirsch</t>
  </si>
  <si>
    <t>detuned</t>
  </si>
  <si>
    <t>Tom Collyer</t>
  </si>
  <si>
    <t>thesubro</t>
  </si>
  <si>
    <t>Ken Levine</t>
  </si>
  <si>
    <t>PuzzlePanda</t>
  </si>
  <si>
    <t>Yin, Shaoqian</t>
  </si>
  <si>
    <t>Yason</t>
  </si>
  <si>
    <t>Ivan Laptiev</t>
  </si>
  <si>
    <t>UllaE</t>
  </si>
  <si>
    <t>Ulla Elsilä</t>
  </si>
  <si>
    <t>wiaterek105</t>
  </si>
  <si>
    <t>Piotr Gdowski</t>
  </si>
  <si>
    <t>RALehrer</t>
  </si>
  <si>
    <t>Raphael Lehrer</t>
  </si>
  <si>
    <t>kublai</t>
  </si>
  <si>
    <t>David Cohen</t>
  </si>
  <si>
    <t>LauLot57</t>
  </si>
  <si>
    <t>Laurent S</t>
  </si>
  <si>
    <t>Nola</t>
  </si>
  <si>
    <t>MauFirenze</t>
  </si>
  <si>
    <t>Maurizio Corti</t>
  </si>
  <si>
    <t>cyberx60</t>
  </si>
  <si>
    <t>AOZORA</t>
  </si>
  <si>
    <t>jbauerdlb</t>
  </si>
  <si>
    <t>Jim Bauer</t>
  </si>
  <si>
    <t>mtsd</t>
  </si>
  <si>
    <t>kotaro matsuda</t>
  </si>
  <si>
    <t>skrzypl1</t>
  </si>
  <si>
    <t>Lukasz Skrzypczynski</t>
  </si>
  <si>
    <t>prezensky</t>
  </si>
  <si>
    <t>Prezensky</t>
  </si>
  <si>
    <t>aclayton</t>
  </si>
  <si>
    <t>Andy Clayton</t>
  </si>
  <si>
    <t>peretic</t>
  </si>
  <si>
    <t>Manuel</t>
  </si>
  <si>
    <t>witia80</t>
  </si>
  <si>
    <t>majac</t>
  </si>
  <si>
    <t>Maja Jelkic</t>
  </si>
  <si>
    <t>Cordelia</t>
  </si>
  <si>
    <t>B Neumann</t>
  </si>
  <si>
    <t>bereolos</t>
  </si>
  <si>
    <t>Peter Bereolos</t>
  </si>
  <si>
    <t>aldentea</t>
  </si>
  <si>
    <t>Satoshi ANDO</t>
  </si>
  <si>
    <t>hisapon</t>
  </si>
  <si>
    <t>Hisao Kashiwabara</t>
  </si>
  <si>
    <t>dante1</t>
  </si>
  <si>
    <t>Alan Lemm</t>
  </si>
  <si>
    <t>eifel_mp</t>
  </si>
  <si>
    <t>Martina Prinerová</t>
  </si>
  <si>
    <t>lupo</t>
  </si>
  <si>
    <t>Juergen Blume</t>
  </si>
  <si>
    <t>-.ferchx.-</t>
  </si>
  <si>
    <t>Fernando Almazán</t>
  </si>
  <si>
    <t>Anaid</t>
  </si>
  <si>
    <t>Diana Skrhova</t>
  </si>
  <si>
    <t>jlmdlegrand</t>
  </si>
  <si>
    <t>Legrand Jean-Louis</t>
  </si>
  <si>
    <t>watermaximillion</t>
  </si>
  <si>
    <t>Max Chang</t>
  </si>
  <si>
    <t>Christian</t>
  </si>
  <si>
    <t>Romon</t>
  </si>
  <si>
    <t>HWHW</t>
  </si>
  <si>
    <t>Howard</t>
  </si>
  <si>
    <t>Puzlifouk</t>
  </si>
  <si>
    <t>N. Sigler</t>
  </si>
  <si>
    <t>pire.et.pire</t>
  </si>
  <si>
    <t>Daniel Robbins</t>
  </si>
  <si>
    <t>terroneamilano</t>
  </si>
  <si>
    <t>Vittorio Schiavone</t>
  </si>
  <si>
    <t>jalbert</t>
  </si>
  <si>
    <t>Jeanne Albert</t>
  </si>
  <si>
    <t>peluri</t>
  </si>
  <si>
    <t>Jouni J Särkijärvi</t>
  </si>
  <si>
    <t>sladjana</t>
  </si>
  <si>
    <t>CSteinhardt</t>
  </si>
  <si>
    <t>Charles Steinhardt</t>
  </si>
  <si>
    <t>elinman</t>
  </si>
  <si>
    <t>Elin</t>
  </si>
  <si>
    <t>annamanna</t>
  </si>
  <si>
    <t>Anna</t>
  </si>
  <si>
    <t>Igor_Aipkin</t>
  </si>
  <si>
    <t>Igor Aipkin</t>
  </si>
  <si>
    <t>Uzbekistan</t>
  </si>
  <si>
    <t>psl</t>
  </si>
  <si>
    <t>Podshivalov Sergey</t>
  </si>
  <si>
    <t>Ukraine</t>
  </si>
  <si>
    <t>0/8/9</t>
  </si>
  <si>
    <t>leoranger</t>
  </si>
  <si>
    <t>Jelena Balanova</t>
  </si>
  <si>
    <t>Latvia</t>
  </si>
  <si>
    <t>0/8/10</t>
  </si>
  <si>
    <t>macko</t>
  </si>
  <si>
    <t>Miroslav Salaga</t>
  </si>
  <si>
    <t>0/10/10</t>
  </si>
  <si>
    <t>zehendner</t>
  </si>
  <si>
    <t>Eberhard Zehendner</t>
  </si>
  <si>
    <t>Statistica</t>
  </si>
  <si>
    <t>Jörg Reitze</t>
  </si>
  <si>
    <t>runner92</t>
  </si>
  <si>
    <t>LAMPERRIERE</t>
  </si>
  <si>
    <t>fmserega</t>
  </si>
  <si>
    <t>Sergey Biryukov</t>
  </si>
  <si>
    <t>sknight</t>
  </si>
  <si>
    <t>Jack Bross</t>
  </si>
  <si>
    <t>fantom</t>
  </si>
  <si>
    <t>Antony Fandakis</t>
  </si>
  <si>
    <t>Greece</t>
  </si>
  <si>
    <t>puzzlescot</t>
  </si>
  <si>
    <t>Alan O'Donnell</t>
  </si>
  <si>
    <t>melvy</t>
  </si>
  <si>
    <t>Yuka SUGIMURA</t>
  </si>
  <si>
    <t>term</t>
  </si>
  <si>
    <t>A. Lalatsas</t>
  </si>
  <si>
    <t>LordKinbote</t>
  </si>
  <si>
    <t>Scott Handelman</t>
  </si>
  <si>
    <t>lmernik</t>
  </si>
  <si>
    <t>Luka Mernik</t>
  </si>
  <si>
    <t>Slovenia</t>
  </si>
  <si>
    <t>gaurav.kjain</t>
  </si>
  <si>
    <t>Gaurav Kumar Jain</t>
  </si>
  <si>
    <t>ausmunchkin</t>
  </si>
  <si>
    <t>Anthea McMillan</t>
  </si>
  <si>
    <t>Zadig</t>
  </si>
  <si>
    <t>Javier Cucalon</t>
  </si>
  <si>
    <t>gallisel</t>
  </si>
  <si>
    <t>Isabelle Gall</t>
  </si>
  <si>
    <t>JayV</t>
  </si>
  <si>
    <t>Jay van Zyl</t>
  </si>
  <si>
    <t>South Africa</t>
  </si>
  <si>
    <t>0/7/8</t>
  </si>
  <si>
    <t>Zormac</t>
  </si>
  <si>
    <t>Zoltan Nemeth</t>
  </si>
  <si>
    <t>aquamarinelink</t>
  </si>
  <si>
    <t>Brian Michalowski</t>
  </si>
  <si>
    <t>pista</t>
  </si>
  <si>
    <t>Stefan Gaspar</t>
  </si>
  <si>
    <t>OlgaShut</t>
  </si>
  <si>
    <t>Olga Shut</t>
  </si>
  <si>
    <t>Piet</t>
  </si>
  <si>
    <t>Pierre Billot</t>
  </si>
  <si>
    <t>Belgium</t>
  </si>
  <si>
    <t>chimp59</t>
  </si>
  <si>
    <t>Paul Slater</t>
  </si>
  <si>
    <t>Shiraoka</t>
  </si>
  <si>
    <t>Yuki Kajihara</t>
  </si>
  <si>
    <t>chrigi82</t>
  </si>
  <si>
    <t>devjoe</t>
  </si>
  <si>
    <t>Joseph DeVincentis</t>
  </si>
  <si>
    <t>ropeko</t>
  </si>
  <si>
    <t>Roger Kohler</t>
  </si>
  <si>
    <t>Switzerland</t>
  </si>
  <si>
    <t>bobbyliu</t>
  </si>
  <si>
    <t>Bobby Liu</t>
  </si>
  <si>
    <t>edderiofer</t>
  </si>
  <si>
    <t>Edderiofer H.</t>
  </si>
  <si>
    <t>Hong Kong</t>
  </si>
  <si>
    <t>Donimo</t>
  </si>
  <si>
    <t>J</t>
  </si>
  <si>
    <t>drsteve</t>
  </si>
  <si>
    <t>Steven Barge</t>
  </si>
  <si>
    <t>yureklis</t>
  </si>
  <si>
    <t>Serkan Yurekli</t>
  </si>
  <si>
    <t>Adam</t>
  </si>
  <si>
    <t>garganega</t>
  </si>
  <si>
    <t>Veronika Lengauer</t>
  </si>
  <si>
    <t>sinchai4547</t>
  </si>
  <si>
    <t>Sinchai Rungsangrattanakul</t>
  </si>
  <si>
    <t>Eisbaer</t>
  </si>
  <si>
    <t>Arvid Baars</t>
  </si>
  <si>
    <t>0/6/8</t>
  </si>
  <si>
    <t>Joo M.Y</t>
  </si>
  <si>
    <t>Minyoung Joo</t>
  </si>
  <si>
    <t>andozso</t>
  </si>
  <si>
    <t>Anikó Kozics</t>
  </si>
  <si>
    <t>masonjason</t>
  </si>
  <si>
    <t>Canuck</t>
  </si>
  <si>
    <t>Carolyn Duke</t>
  </si>
  <si>
    <t>snakeeyes</t>
  </si>
  <si>
    <t>Liao Ran</t>
  </si>
  <si>
    <t>Kollja</t>
  </si>
  <si>
    <t>Jiri Bursik</t>
  </si>
  <si>
    <t>RickiFerrara</t>
  </si>
  <si>
    <t>Ricardo García</t>
  </si>
  <si>
    <t>manetfan</t>
  </si>
  <si>
    <t>rvarun</t>
  </si>
  <si>
    <t>Varun R</t>
  </si>
  <si>
    <t>twgeldon</t>
  </si>
  <si>
    <t>Todd Geldon</t>
  </si>
  <si>
    <t>totya53</t>
  </si>
  <si>
    <t>boing</t>
  </si>
  <si>
    <t>Ben</t>
  </si>
  <si>
    <t>badfried</t>
  </si>
  <si>
    <t>Friedhelm Fricke</t>
  </si>
  <si>
    <t>Errabee</t>
  </si>
  <si>
    <t>Robert Bearda</t>
  </si>
  <si>
    <t>litleboy</t>
  </si>
  <si>
    <t>marko tanasic</t>
  </si>
  <si>
    <t>fleming14</t>
  </si>
  <si>
    <t>Elizabeth</t>
  </si>
  <si>
    <t>MichaelC999</t>
  </si>
  <si>
    <t>Michael Collins</t>
  </si>
  <si>
    <t>Juster</t>
  </si>
  <si>
    <t>Jens Mesarosch</t>
  </si>
  <si>
    <t>davep</t>
  </si>
  <si>
    <t>Dave Petranick</t>
  </si>
  <si>
    <t>Andy</t>
  </si>
  <si>
    <t>Andrzej Burek</t>
  </si>
  <si>
    <t>Ekaterin</t>
  </si>
  <si>
    <t>Eva Myers</t>
  </si>
  <si>
    <t>Reginald</t>
  </si>
  <si>
    <t>Reginald Stalon</t>
  </si>
  <si>
    <t>darksida</t>
  </si>
  <si>
    <t>Antal Tamas</t>
  </si>
  <si>
    <t>Akuma21</t>
  </si>
  <si>
    <t>Giovanni Frugoli</t>
  </si>
  <si>
    <t>mystic84</t>
  </si>
  <si>
    <t>???</t>
  </si>
  <si>
    <t>Sergey</t>
  </si>
  <si>
    <t>pin7guin</t>
  </si>
  <si>
    <t>Claudia Mueller</t>
  </si>
  <si>
    <t>mango</t>
  </si>
  <si>
    <t>PuzzleScott</t>
  </si>
  <si>
    <t>Scott Huddleston</t>
  </si>
  <si>
    <t>0/4/10</t>
  </si>
  <si>
    <t>tnv</t>
  </si>
  <si>
    <t>T. N. Venkatesh</t>
  </si>
  <si>
    <t>0/4/6</t>
  </si>
  <si>
    <t>maronko</t>
  </si>
  <si>
    <t>Marián Krá?</t>
  </si>
  <si>
    <t>golgot59</t>
  </si>
  <si>
    <t>toulgoat</t>
  </si>
  <si>
    <t>wjmmjw</t>
  </si>
  <si>
    <t>Mike Wilhelm</t>
  </si>
  <si>
    <t>brubakee</t>
  </si>
  <si>
    <t>Erik Brubaker</t>
  </si>
  <si>
    <t>agabum</t>
  </si>
  <si>
    <t>Agnieszka Buczma</t>
  </si>
  <si>
    <t>tyskhubi</t>
  </si>
  <si>
    <t>Hubert M. Wagner</t>
  </si>
  <si>
    <t>natapi</t>
  </si>
  <si>
    <t>Apichaya</t>
  </si>
  <si>
    <t>garconnet</t>
  </si>
  <si>
    <t>Garçonnet</t>
  </si>
  <si>
    <t>dahunor</t>
  </si>
  <si>
    <t>Daday Hunor</t>
  </si>
  <si>
    <t>zorko</t>
  </si>
  <si>
    <t>s.stefanov</t>
  </si>
  <si>
    <t>Mash</t>
  </si>
  <si>
    <t>AJ Moore</t>
  </si>
  <si>
    <t>soomin</t>
  </si>
  <si>
    <t>Soomin KIM</t>
  </si>
  <si>
    <t>mariam52742</t>
  </si>
  <si>
    <t>maria angel</t>
  </si>
  <si>
    <t>btroisi</t>
  </si>
  <si>
    <t>Brenda Troisi</t>
  </si>
  <si>
    <t>0/3/4</t>
  </si>
  <si>
    <t>sergi</t>
  </si>
  <si>
    <t>Sergey Buhanevich</t>
  </si>
  <si>
    <t>0/3/6</t>
  </si>
  <si>
    <t>hayam</t>
  </si>
  <si>
    <t>Makoto Hayashi</t>
  </si>
  <si>
    <t>0/3/5</t>
  </si>
  <si>
    <t>charlesqfleming</t>
  </si>
  <si>
    <t>Charles Fleming</t>
  </si>
  <si>
    <t>Raymond</t>
  </si>
  <si>
    <t>Raymond Silencieux</t>
  </si>
  <si>
    <t>ssalle</t>
  </si>
  <si>
    <t>Steve Salle</t>
  </si>
  <si>
    <t>0/3/10</t>
  </si>
  <si>
    <t>llitvin</t>
  </si>
  <si>
    <t>Laurie Litvin</t>
  </si>
  <si>
    <t>Mischa</t>
  </si>
  <si>
    <t>hosyu</t>
  </si>
  <si>
    <t>Yujiro Hoshi</t>
  </si>
  <si>
    <t>anurag</t>
  </si>
  <si>
    <t>Euex</t>
  </si>
  <si>
    <t>Yohei Yanagawa</t>
  </si>
  <si>
    <t>connect4</t>
  </si>
  <si>
    <t>Fred Coughlin</t>
  </si>
  <si>
    <t>1/2/4 + 1</t>
  </si>
  <si>
    <t>brianklimek</t>
  </si>
  <si>
    <t>Brian Klimek</t>
  </si>
  <si>
    <t>MarkFox</t>
  </si>
  <si>
    <t>Mark Fox</t>
  </si>
  <si>
    <t>ArtyC@aol.com</t>
  </si>
  <si>
    <t>William Beall</t>
  </si>
  <si>
    <t>Tamm</t>
  </si>
  <si>
    <t>Tammy</t>
  </si>
  <si>
    <t>fleschler.ian</t>
  </si>
  <si>
    <t>Ian Fleschler</t>
  </si>
  <si>
    <t>Argentina</t>
  </si>
  <si>
    <t>afu</t>
  </si>
  <si>
    <t>Nishiyama Haruyo</t>
  </si>
  <si>
    <t>0/2/2</t>
  </si>
  <si>
    <t>gpagano</t>
  </si>
  <si>
    <t>0/2/10</t>
  </si>
  <si>
    <t>unclejeff19</t>
  </si>
  <si>
    <t>Jeff Hauck</t>
  </si>
  <si>
    <t>0/2/5</t>
  </si>
  <si>
    <t>Elric</t>
  </si>
  <si>
    <t>Andreas Tsouvalas</t>
  </si>
  <si>
    <t>0/2/4</t>
  </si>
  <si>
    <t>Hongkong</t>
  </si>
  <si>
    <t>Kleinbrahm</t>
  </si>
  <si>
    <t>tarosan</t>
  </si>
  <si>
    <t>Hisashi Yamamoto</t>
  </si>
  <si>
    <t>dkj</t>
  </si>
  <si>
    <t>Dinesh K Jain</t>
  </si>
  <si>
    <t>0/2/6</t>
  </si>
  <si>
    <t>sbeck</t>
  </si>
  <si>
    <t>Stephen Beck</t>
  </si>
  <si>
    <t>0/2/7</t>
  </si>
  <si>
    <t>njwhitehead</t>
  </si>
  <si>
    <t>Nicholas Whitehead</t>
  </si>
  <si>
    <t>0/2/3</t>
  </si>
  <si>
    <t>ufo1965</t>
  </si>
  <si>
    <t>Lubos Hyzak</t>
  </si>
  <si>
    <t>HALDOBAU</t>
  </si>
  <si>
    <t>USEVALAD</t>
  </si>
  <si>
    <t>hopppe</t>
  </si>
  <si>
    <t>Jens Hoppe</t>
  </si>
  <si>
    <t>Laje6</t>
  </si>
  <si>
    <t>Tablesaw</t>
  </si>
  <si>
    <t>razapor</t>
  </si>
  <si>
    <t>Richard Zapor</t>
  </si>
  <si>
    <t>Yoshiap</t>
  </si>
  <si>
    <t>wielki_m</t>
  </si>
  <si>
    <t>mariusz</t>
  </si>
  <si>
    <t>cmd2do</t>
  </si>
  <si>
    <t>cnarrikkattu</t>
  </si>
  <si>
    <t>Chris Narrikkattu</t>
  </si>
  <si>
    <t>BohemianCoast</t>
  </si>
  <si>
    <t>Alison Scott</t>
  </si>
  <si>
    <t>elizabeta2</t>
  </si>
  <si>
    <t>elizabeta if</t>
  </si>
  <si>
    <t>Fred76</t>
  </si>
  <si>
    <t>Fred Stalder</t>
  </si>
  <si>
    <t>esther59</t>
  </si>
  <si>
    <t>Esther Naef</t>
  </si>
  <si>
    <t>0/1/1</t>
  </si>
  <si>
    <t>tatane</t>
  </si>
  <si>
    <t>0/1/3</t>
  </si>
  <si>
    <t>ticklerickle</t>
  </si>
  <si>
    <t>Rick</t>
  </si>
  <si>
    <t>swagatam</t>
  </si>
  <si>
    <t>Swagatam Islam Sarkar</t>
  </si>
  <si>
    <t>ekorre</t>
  </si>
  <si>
    <t>Natalia Sakowska</t>
  </si>
  <si>
    <t>0/1/10</t>
  </si>
  <si>
    <t>snuke</t>
  </si>
  <si>
    <t>Kento Nikaido</t>
  </si>
  <si>
    <t>alightcap</t>
  </si>
  <si>
    <t>andy</t>
  </si>
  <si>
    <t>0/1/4</t>
  </si>
  <si>
    <t>JellyBaby</t>
  </si>
  <si>
    <t>Andy Ofiesh</t>
  </si>
  <si>
    <t>cschlenker</t>
  </si>
  <si>
    <t>Carsten</t>
  </si>
  <si>
    <t>critical mess</t>
  </si>
  <si>
    <t>Allison</t>
  </si>
  <si>
    <t>0/1/5</t>
  </si>
  <si>
    <t>Veronika</t>
  </si>
  <si>
    <t>Veronika Kolvekova</t>
  </si>
  <si>
    <t>szinfolt</t>
  </si>
  <si>
    <t>Adrienne Horvath</t>
  </si>
  <si>
    <t>dev12</t>
  </si>
  <si>
    <t>Dev</t>
  </si>
  <si>
    <t>frst</t>
  </si>
  <si>
    <t>François STRICH</t>
  </si>
  <si>
    <t>0/1/2</t>
  </si>
  <si>
    <t>alex</t>
  </si>
  <si>
    <t>alexandr</t>
  </si>
  <si>
    <t>Reg Battleships</t>
  </si>
  <si>
    <t>Scrabble</t>
  </si>
  <si>
    <t>Fillomino</t>
  </si>
  <si>
    <t>Meand Nums</t>
  </si>
  <si>
    <t>Turning Fences</t>
  </si>
  <si>
    <t>RC Snake</t>
  </si>
  <si>
    <t>Statue Park</t>
  </si>
  <si>
    <t>Nurikabe</t>
  </si>
  <si>
    <t>Hidoku</t>
  </si>
  <si>
    <t>Summon</t>
  </si>
  <si>
    <t>Solving time in seconds</t>
  </si>
  <si>
    <t>9/10/10</t>
  </si>
  <si>
    <t>10/10/10</t>
  </si>
  <si>
    <t>8/10/10</t>
  </si>
  <si>
    <t>7/8/10</t>
  </si>
  <si>
    <t>6/10/10</t>
  </si>
  <si>
    <t>7/10/10</t>
  </si>
  <si>
    <t>8/8/10</t>
  </si>
  <si>
    <t>5/10/10</t>
  </si>
  <si>
    <t>7/8/9</t>
  </si>
  <si>
    <t>7/9/10</t>
  </si>
  <si>
    <t>6/9/10</t>
  </si>
  <si>
    <t>5/9/10</t>
  </si>
  <si>
    <t>4/10/10</t>
  </si>
  <si>
    <t>4/8/10</t>
  </si>
  <si>
    <t>6/7/8</t>
  </si>
  <si>
    <t>5/8/8</t>
  </si>
  <si>
    <t>6/7/9</t>
  </si>
  <si>
    <t>4/9/10</t>
  </si>
  <si>
    <t>3/8/10</t>
  </si>
  <si>
    <t>3/10/10</t>
  </si>
  <si>
    <t>3/9/10</t>
  </si>
  <si>
    <t>5/9/9</t>
  </si>
  <si>
    <t>5/8/10</t>
  </si>
  <si>
    <t>2/10/10</t>
  </si>
  <si>
    <t>3/9/9</t>
  </si>
  <si>
    <t>3/8/9</t>
  </si>
  <si>
    <t>2/8/10</t>
  </si>
  <si>
    <t>2/9/10</t>
  </si>
  <si>
    <t>2/8/8</t>
  </si>
  <si>
    <t>5/5/7</t>
  </si>
  <si>
    <t>3/7/7</t>
  </si>
  <si>
    <t>2/8/9</t>
  </si>
  <si>
    <t>1/10/10</t>
  </si>
  <si>
    <t>1/8/9</t>
  </si>
  <si>
    <t>1/9/10</t>
  </si>
  <si>
    <t>1/8/10</t>
  </si>
  <si>
    <t>3/7/8</t>
  </si>
  <si>
    <t>4/6/8</t>
  </si>
  <si>
    <t>3/7/9</t>
  </si>
  <si>
    <t>2/7/9</t>
  </si>
  <si>
    <t>3/6/9</t>
  </si>
  <si>
    <t>2/6/10</t>
  </si>
  <si>
    <t>2/6/8</t>
  </si>
  <si>
    <t>1/7/9</t>
  </si>
  <si>
    <t>3/5/6</t>
  </si>
  <si>
    <t>1/6/8</t>
  </si>
  <si>
    <t>2/6/9</t>
  </si>
  <si>
    <t>2/6/6</t>
  </si>
  <si>
    <t>1/6/9</t>
  </si>
  <si>
    <t>1/6/7</t>
  </si>
  <si>
    <t>3/5/7</t>
  </si>
  <si>
    <t>4/4/5</t>
  </si>
  <si>
    <t>4/4/7</t>
  </si>
  <si>
    <t>2/5/5</t>
  </si>
  <si>
    <t>4/4/8</t>
  </si>
  <si>
    <t>1/6/6</t>
  </si>
  <si>
    <t>2/5/7</t>
  </si>
  <si>
    <t>3/4/10</t>
  </si>
  <si>
    <t>3/5/8</t>
  </si>
  <si>
    <t>3/4/7</t>
  </si>
  <si>
    <t>1/5/5</t>
  </si>
  <si>
    <t>1/5/6</t>
  </si>
  <si>
    <t>1/5/9</t>
  </si>
  <si>
    <t>1/5/7</t>
  </si>
  <si>
    <t>3/4/6</t>
  </si>
  <si>
    <t>2/4/5</t>
  </si>
  <si>
    <t>1/4/4</t>
  </si>
  <si>
    <t>3/4/5</t>
  </si>
  <si>
    <t>2/4/4</t>
  </si>
  <si>
    <t>2/4/10</t>
  </si>
  <si>
    <t>3/3/3</t>
  </si>
  <si>
    <t>3/3/6</t>
  </si>
  <si>
    <t>1/4/6</t>
  </si>
  <si>
    <t>1/4/7</t>
  </si>
  <si>
    <t>2/3/4</t>
  </si>
  <si>
    <t>2/3/3</t>
  </si>
  <si>
    <t>2/2/3</t>
  </si>
  <si>
    <t>2/3/8</t>
  </si>
  <si>
    <t>1/3/7</t>
  </si>
  <si>
    <t>1/3/4</t>
  </si>
  <si>
    <t>1/3/5</t>
  </si>
  <si>
    <t>2/2/7</t>
  </si>
  <si>
    <t>1/2/5</t>
  </si>
  <si>
    <t>1/2/3</t>
  </si>
  <si>
    <t>1/2/4</t>
  </si>
  <si>
    <t>1/2/8</t>
  </si>
  <si>
    <t>1/1/2</t>
  </si>
  <si>
    <t>1/1/1</t>
  </si>
  <si>
    <t>1/1/3</t>
  </si>
  <si>
    <t>Solving time in seconds (within bonus period)</t>
  </si>
  <si>
    <t>Minimum Time</t>
  </si>
  <si>
    <t>Maximum Time within bonus</t>
  </si>
  <si>
    <t>Median Time (inside bonus holders)</t>
  </si>
  <si>
    <t>Solving Time Bonus (Solving Time &lt;= Median Time)</t>
  </si>
  <si>
    <t>Solving Time Bonus (Solving Time &gt; Median Time)</t>
  </si>
  <si>
    <t>Total Bonus</t>
  </si>
  <si>
    <t>Minimum 1</t>
  </si>
  <si>
    <t>Minimum 2</t>
  </si>
  <si>
    <t>Final Bonus</t>
  </si>
  <si>
    <t>Bonus Period (in minutes)</t>
  </si>
  <si>
    <t>Bonus Period (in seconds)</t>
  </si>
  <si>
    <t>Rank (for all players, ignoring bonus period)</t>
  </si>
  <si>
    <t>Number of total solvers</t>
  </si>
  <si>
    <t>See Stefano's post : http://logicmastersindia.com/forum/forums/thread-view.asp?pid=17996</t>
  </si>
  <si>
    <t>Linear distribution between 12.5 and 25</t>
  </si>
  <si>
    <t>Linear distribution between 0 and 12.5</t>
  </si>
  <si>
    <t>Final Score</t>
  </si>
  <si>
    <t>Puzzle Score</t>
  </si>
  <si>
    <t>Score</t>
  </si>
  <si>
    <t>Current</t>
  </si>
  <si>
    <t>Solving time in minutes</t>
  </si>
  <si>
    <t>Number of time bonus holders</t>
  </si>
  <si>
    <t>Number of rank bonus holders</t>
  </si>
  <si>
    <t>Rank Bonus (for top 100 players, best player gets 25, decrease linearly till 100th player)</t>
  </si>
  <si>
    <t>Used for rank bonus</t>
  </si>
  <si>
    <t>Used for solving time bonus</t>
  </si>
  <si>
    <t>There are two bonus parts for each puzzle.
1. Solving Time bonus : Players solving a puzzle within the specified bonus period will be eligible for this. Bonus period is different for different puzzles. See Row 2 above. This will be announced before the competition starts, so that players know when to "give up".
(This is a linear distribution between Best Time &amp; Median Time OR between Median Time &amp; Bonus Period
2. Rank bonus : Players with rank 1 to 100 for each puzzle will be eligible for this. Rank 1 gets 25 points. Rank 2 gets 24.75, so on, till Rank 100 gets .25
Total Bonus = Solving Time Bonus + Rank Bonus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</si>
</sst>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0" fontId="1" fillId="0" borderId="0" xfId="0" applyFont="1"/>
    <xf numFmtId="2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/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L7" sqref="L7"/>
    </sheetView>
  </sheetViews>
  <sheetFormatPr defaultRowHeight="12" x14ac:dyDescent="0.2"/>
  <cols>
    <col min="1" max="1" width="35.5" bestFit="1" customWidth="1"/>
    <col min="12" max="12" width="38" customWidth="1"/>
  </cols>
  <sheetData>
    <row r="1" spans="1:12" x14ac:dyDescent="0.2">
      <c r="B1" t="s">
        <v>632</v>
      </c>
      <c r="C1" t="s">
        <v>628</v>
      </c>
      <c r="D1" t="s">
        <v>633</v>
      </c>
      <c r="E1" t="s">
        <v>629</v>
      </c>
      <c r="F1" t="s">
        <v>630</v>
      </c>
      <c r="G1" t="s">
        <v>626</v>
      </c>
      <c r="H1" t="s">
        <v>631</v>
      </c>
      <c r="I1" t="s">
        <v>627</v>
      </c>
      <c r="J1" t="s">
        <v>634</v>
      </c>
      <c r="K1" t="s">
        <v>635</v>
      </c>
    </row>
    <row r="2" spans="1:12" x14ac:dyDescent="0.2">
      <c r="A2" t="s">
        <v>736</v>
      </c>
      <c r="B2" s="8">
        <v>60</v>
      </c>
      <c r="C2" s="8">
        <v>60</v>
      </c>
      <c r="D2" s="8">
        <v>60</v>
      </c>
      <c r="E2" s="8">
        <v>75</v>
      </c>
      <c r="F2" s="8">
        <v>75</v>
      </c>
      <c r="G2" s="8">
        <v>75</v>
      </c>
      <c r="H2" s="8">
        <v>90</v>
      </c>
      <c r="I2" s="8">
        <v>90</v>
      </c>
      <c r="J2" s="8">
        <v>90</v>
      </c>
      <c r="K2" s="8">
        <v>90</v>
      </c>
      <c r="L2" t="s">
        <v>752</v>
      </c>
    </row>
    <row r="3" spans="1:12" x14ac:dyDescent="0.2">
      <c r="A3" t="s">
        <v>737</v>
      </c>
      <c r="B3" s="6">
        <f>B2*60</f>
        <v>3600</v>
      </c>
      <c r="C3" s="6">
        <f t="shared" ref="C3:K3" si="0">C2*60</f>
        <v>3600</v>
      </c>
      <c r="D3" s="6">
        <f t="shared" si="0"/>
        <v>3600</v>
      </c>
      <c r="E3" s="6">
        <f t="shared" si="0"/>
        <v>4500</v>
      </c>
      <c r="F3" s="6">
        <f t="shared" si="0"/>
        <v>4500</v>
      </c>
      <c r="G3" s="6">
        <f t="shared" si="0"/>
        <v>4500</v>
      </c>
      <c r="H3" s="6">
        <f t="shared" si="0"/>
        <v>5400</v>
      </c>
      <c r="I3" s="6">
        <f t="shared" si="0"/>
        <v>5400</v>
      </c>
      <c r="J3" s="6">
        <f t="shared" si="0"/>
        <v>5400</v>
      </c>
      <c r="K3" s="6">
        <f t="shared" si="0"/>
        <v>5400</v>
      </c>
    </row>
    <row r="4" spans="1:12" x14ac:dyDescent="0.2">
      <c r="A4" t="s">
        <v>748</v>
      </c>
      <c r="B4" s="6">
        <f>COUNTIF(Data!U:U,"&gt;0")</f>
        <v>192</v>
      </c>
      <c r="C4" s="6">
        <f>COUNTIF(Data!V:V,"&gt;0")</f>
        <v>234</v>
      </c>
      <c r="D4" s="6">
        <f>COUNTIF(Data!W:W,"&gt;0")</f>
        <v>86</v>
      </c>
      <c r="E4" s="6">
        <f>COUNTIF(Data!X:X,"&gt;0")</f>
        <v>101</v>
      </c>
      <c r="F4" s="6">
        <f>COUNTIF(Data!Y:Y,"&gt;0")</f>
        <v>53</v>
      </c>
      <c r="G4" s="6">
        <f>COUNTIF(Data!Z:Z,"&gt;0")</f>
        <v>114</v>
      </c>
      <c r="H4" s="6">
        <f>COUNTIF(Data!AA:AA,"&gt;0")</f>
        <v>42</v>
      </c>
      <c r="I4" s="6">
        <f>COUNTIF(Data!AB:AB,"&gt;0")</f>
        <v>65</v>
      </c>
      <c r="J4" s="6">
        <f>COUNTIF(Data!AC:AC,"&gt;0")</f>
        <v>51</v>
      </c>
      <c r="K4" s="6">
        <f>COUNTIF(Data!AD:AD,"&gt;0")</f>
        <v>17</v>
      </c>
    </row>
    <row r="5" spans="1:12" x14ac:dyDescent="0.2">
      <c r="A5" t="s">
        <v>739</v>
      </c>
      <c r="B5" s="6">
        <f>COUNTIF(Data!J:J,"&gt;0")</f>
        <v>254</v>
      </c>
      <c r="C5" s="6">
        <f>COUNTIF(Data!K:K,"&gt;0")</f>
        <v>268</v>
      </c>
      <c r="D5" s="6">
        <f>COUNTIF(Data!L:L,"&gt;0")</f>
        <v>221</v>
      </c>
      <c r="E5" s="6">
        <f>COUNTIF(Data!M:M,"&gt;0")</f>
        <v>219</v>
      </c>
      <c r="F5" s="6">
        <f>COUNTIF(Data!N:N,"&gt;0")</f>
        <v>183</v>
      </c>
      <c r="G5" s="6">
        <f>COUNTIF(Data!O:O,"&gt;0")</f>
        <v>202</v>
      </c>
      <c r="H5" s="6">
        <f>COUNTIF(Data!P:P,"&gt;0")</f>
        <v>128</v>
      </c>
      <c r="I5" s="6">
        <f>COUNTIF(Data!Q:Q,"&gt;0")</f>
        <v>157</v>
      </c>
      <c r="J5" s="6">
        <f>COUNTIF(Data!R:R,"&gt;0")</f>
        <v>175</v>
      </c>
      <c r="K5" s="6">
        <f>COUNTIF(Data!S:S,"&gt;0")</f>
        <v>122</v>
      </c>
    </row>
    <row r="6" spans="1:12" x14ac:dyDescent="0.2">
      <c r="A6" t="s">
        <v>749</v>
      </c>
      <c r="B6" s="8">
        <v>100</v>
      </c>
      <c r="C6" s="8">
        <v>100</v>
      </c>
      <c r="D6" s="8">
        <v>100</v>
      </c>
      <c r="E6" s="8">
        <v>100</v>
      </c>
      <c r="F6" s="8">
        <v>100</v>
      </c>
      <c r="G6" s="8">
        <v>100</v>
      </c>
      <c r="H6" s="8">
        <v>100</v>
      </c>
      <c r="I6" s="8">
        <v>100</v>
      </c>
      <c r="J6" s="8">
        <v>100</v>
      </c>
      <c r="K6" s="8">
        <v>100</v>
      </c>
      <c r="L6" t="s">
        <v>751</v>
      </c>
    </row>
    <row r="7" spans="1:12" x14ac:dyDescent="0.2">
      <c r="A7" t="s">
        <v>727</v>
      </c>
      <c r="B7" s="6">
        <f>MIN(Data!J:J)</f>
        <v>477</v>
      </c>
      <c r="C7" s="6">
        <f>MIN(Data!K:K)</f>
        <v>626</v>
      </c>
      <c r="D7" s="6">
        <f>MIN(Data!L:L)</f>
        <v>832</v>
      </c>
      <c r="E7" s="6">
        <f>MIN(Data!M:M)</f>
        <v>1013</v>
      </c>
      <c r="F7" s="6">
        <f>MIN(Data!N:N)</f>
        <v>1693</v>
      </c>
      <c r="G7" s="6">
        <f>MIN(Data!O:O)</f>
        <v>1122</v>
      </c>
      <c r="H7" s="6">
        <f>MIN(Data!P:P)</f>
        <v>1928</v>
      </c>
      <c r="I7" s="6">
        <f>MIN(Data!Q:Q)</f>
        <v>2166</v>
      </c>
      <c r="J7" s="6">
        <f>MIN(Data!R:R)</f>
        <v>2221</v>
      </c>
      <c r="K7" s="6">
        <f>MIN(Data!S:S)</f>
        <v>2682</v>
      </c>
    </row>
    <row r="8" spans="1:12" x14ac:dyDescent="0.2">
      <c r="A8" t="s">
        <v>728</v>
      </c>
      <c r="B8" s="6">
        <f>MAX(Data!U:U)</f>
        <v>3462</v>
      </c>
      <c r="C8" s="6">
        <f>MAX(Data!V:V)</f>
        <v>3533</v>
      </c>
      <c r="D8" s="6">
        <f>MAX(Data!W:W)</f>
        <v>3531</v>
      </c>
      <c r="E8" s="6">
        <f>MAX(Data!X:X)</f>
        <v>4492</v>
      </c>
      <c r="F8" s="6">
        <f>MAX(Data!Y:Y)</f>
        <v>4479</v>
      </c>
      <c r="G8" s="6">
        <f>MAX(Data!Z:Z)</f>
        <v>4481</v>
      </c>
      <c r="H8" s="6">
        <f>MAX(Data!AA:AA)</f>
        <v>5284</v>
      </c>
      <c r="I8" s="6">
        <f>MAX(Data!AB:AB)</f>
        <v>5398</v>
      </c>
      <c r="J8" s="6">
        <f>MAX(Data!AC:AC)</f>
        <v>5378</v>
      </c>
      <c r="K8" s="6">
        <f>MAX(Data!AD:AD)</f>
        <v>5219</v>
      </c>
    </row>
    <row r="9" spans="1:12" x14ac:dyDescent="0.2">
      <c r="A9" t="s">
        <v>729</v>
      </c>
      <c r="B9" s="6">
        <f t="array" ref="B9">MEDIAN(IF(Data!U:U&gt;0,Data!U:U))</f>
        <v>1723</v>
      </c>
      <c r="C9" s="6">
        <f t="array" ref="C9">MEDIAN(IF(Data!V:V&gt;0,Data!V:V))</f>
        <v>1571.5</v>
      </c>
      <c r="D9" s="6">
        <f t="array" ref="D9">MEDIAN(IF(Data!W:W&gt;0,Data!W:W))</f>
        <v>2306.5</v>
      </c>
      <c r="E9" s="6">
        <f t="array" ref="E9">MEDIAN(IF(Data!X:X&gt;0,Data!X:X))</f>
        <v>2882</v>
      </c>
      <c r="F9" s="6">
        <f t="array" ref="F9">MEDIAN(IF(Data!Y:Y&gt;0,Data!Y:Y))</f>
        <v>2996</v>
      </c>
      <c r="G9" s="6">
        <f t="array" ref="G9">MEDIAN(IF(Data!Z:Z&gt;0,Data!Z:Z))</f>
        <v>2819.5</v>
      </c>
      <c r="H9" s="6">
        <f t="array" ref="H9">MEDIAN(IF(Data!AA:AA&gt;0,Data!AA:AA))</f>
        <v>3636.5</v>
      </c>
      <c r="I9" s="6">
        <f t="array" ref="I9">MEDIAN(IF(Data!AB:AB&gt;0,Data!AB:AB))</f>
        <v>3661</v>
      </c>
      <c r="J9" s="6">
        <f t="array" ref="J9">MEDIAN(IF(Data!AC:AC&gt;0,Data!AC:AC))</f>
        <v>4082</v>
      </c>
      <c r="K9" s="6">
        <f t="array" ref="K9">MEDIAN(IF(Data!AD:AD&gt;0,Data!AD:AD))</f>
        <v>4852</v>
      </c>
    </row>
    <row r="16" spans="1:12" x14ac:dyDescent="0.2">
      <c r="A16" s="10" t="s">
        <v>753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12" x14ac:dyDescent="0.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pans="1:12" x14ac:dyDescent="0.2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1:12" x14ac:dyDescent="0.2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 x14ac:dyDescent="0.2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1:12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pans="1:12" x14ac:dyDescent="0.2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12" x14ac:dyDescent="0.2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12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</sheetData>
  <mergeCells count="1">
    <mergeCell ref="A16:L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294"/>
  <sheetViews>
    <sheetView tabSelected="1" workbookViewId="0">
      <pane xSplit="2" ySplit="4" topLeftCell="BW5" activePane="bottomRight" state="frozen"/>
      <selection pane="topRight" activeCell="C1" sqref="C1"/>
      <selection pane="bottomLeft" activeCell="A5" sqref="A5"/>
      <selection pane="bottomRight" activeCell="CE7" sqref="CE7"/>
    </sheetView>
  </sheetViews>
  <sheetFormatPr defaultRowHeight="12" outlineLevelCol="1" x14ac:dyDescent="0.2"/>
  <cols>
    <col min="9" max="9" width="2.83203125" customWidth="1"/>
    <col min="10" max="19" width="7.83203125" customWidth="1"/>
    <col min="20" max="20" width="2.83203125" customWidth="1"/>
    <col min="21" max="30" width="7.83203125" customWidth="1" outlineLevel="1"/>
    <col min="31" max="31" width="2.83203125" customWidth="1"/>
    <col min="32" max="41" width="7.83203125" customWidth="1" outlineLevel="1"/>
    <col min="42" max="42" width="2.83203125" customWidth="1"/>
    <col min="43" max="52" width="7.83203125" customWidth="1" outlineLevel="1"/>
    <col min="53" max="53" width="2.83203125" customWidth="1"/>
    <col min="54" max="63" width="9.33203125" hidden="1" customWidth="1" outlineLevel="1"/>
    <col min="64" max="64" width="2.83203125" customWidth="1" collapsed="1"/>
    <col min="65" max="74" width="9.33203125" hidden="1" customWidth="1" outlineLevel="1"/>
    <col min="75" max="75" width="2.83203125" customWidth="1" collapsed="1"/>
    <col min="76" max="85" width="7.83203125" customWidth="1"/>
    <col min="86" max="86" width="2.83203125" customWidth="1"/>
    <col min="87" max="96" width="7.83203125" customWidth="1" outlineLevel="1"/>
    <col min="97" max="97" width="2.83203125" customWidth="1"/>
    <col min="98" max="102" width="7.83203125" customWidth="1"/>
    <col min="104" max="105" width="7.83203125" customWidth="1"/>
  </cols>
  <sheetData>
    <row r="1" spans="1:105" x14ac:dyDescent="0.2">
      <c r="J1" s="2" t="s">
        <v>636</v>
      </c>
      <c r="U1" s="12" t="s">
        <v>726</v>
      </c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 t="s">
        <v>738</v>
      </c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 t="s">
        <v>750</v>
      </c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 t="s">
        <v>730</v>
      </c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 t="s">
        <v>731</v>
      </c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2" t="s">
        <v>747</v>
      </c>
      <c r="CI1" s="12" t="s">
        <v>732</v>
      </c>
      <c r="CJ1" s="12"/>
      <c r="CK1" s="12"/>
      <c r="CL1" s="12"/>
      <c r="CM1" s="12"/>
      <c r="CN1" s="12"/>
      <c r="CO1" s="12"/>
      <c r="CP1" s="12"/>
      <c r="CQ1" s="12"/>
      <c r="CR1" s="12"/>
      <c r="CS1" s="12"/>
    </row>
    <row r="2" spans="1:105" x14ac:dyDescent="0.2">
      <c r="AQ2" t="s">
        <v>740</v>
      </c>
      <c r="BB2" t="s">
        <v>741</v>
      </c>
      <c r="BM2" t="s">
        <v>742</v>
      </c>
    </row>
    <row r="3" spans="1:105" x14ac:dyDescent="0.2">
      <c r="BX3" s="9">
        <f>Summary!B2</f>
        <v>60</v>
      </c>
      <c r="BY3" s="9">
        <f>Summary!C2</f>
        <v>60</v>
      </c>
      <c r="BZ3" s="9">
        <f>Summary!D2</f>
        <v>60</v>
      </c>
      <c r="CA3" s="9">
        <f>Summary!E2</f>
        <v>75</v>
      </c>
      <c r="CB3" s="9">
        <f>Summary!F2</f>
        <v>75</v>
      </c>
      <c r="CC3" s="9">
        <f>Summary!G2</f>
        <v>75</v>
      </c>
      <c r="CD3" s="9">
        <f>Summary!H2</f>
        <v>90</v>
      </c>
      <c r="CE3" s="9">
        <f>Summary!I2</f>
        <v>90</v>
      </c>
      <c r="CF3" s="9">
        <f>Summary!J2</f>
        <v>90</v>
      </c>
      <c r="CG3" s="9">
        <f>Summary!K2</f>
        <v>90</v>
      </c>
      <c r="CZ3" s="13" t="s">
        <v>746</v>
      </c>
      <c r="DA3" s="13"/>
    </row>
    <row r="4" spans="1:105" x14ac:dyDescent="0.2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J4" t="str">
        <f>Summary!B1</f>
        <v>Statue Park</v>
      </c>
      <c r="K4" t="str">
        <f>Summary!C1</f>
        <v>Fillomino</v>
      </c>
      <c r="L4" t="str">
        <f>Summary!D1</f>
        <v>Nurikabe</v>
      </c>
      <c r="M4" t="str">
        <f>Summary!E1</f>
        <v>Meand Nums</v>
      </c>
      <c r="N4" t="str">
        <f>Summary!F1</f>
        <v>Turning Fences</v>
      </c>
      <c r="O4" t="str">
        <f>Summary!G1</f>
        <v>Reg Battleships</v>
      </c>
      <c r="P4" t="str">
        <f>Summary!H1</f>
        <v>RC Snake</v>
      </c>
      <c r="Q4" t="str">
        <f>Summary!I1</f>
        <v>Scrabble</v>
      </c>
      <c r="R4" t="str">
        <f>Summary!J1</f>
        <v>Hidoku</v>
      </c>
      <c r="S4" t="str">
        <f>Summary!K1</f>
        <v>Summon</v>
      </c>
      <c r="U4" s="5" t="str">
        <f>J4</f>
        <v>Statue Park</v>
      </c>
      <c r="V4" s="5" t="str">
        <f t="shared" ref="V4:AD4" si="0">K4</f>
        <v>Fillomino</v>
      </c>
      <c r="W4" s="5" t="str">
        <f t="shared" si="0"/>
        <v>Nurikabe</v>
      </c>
      <c r="X4" s="5" t="str">
        <f t="shared" si="0"/>
        <v>Meand Nums</v>
      </c>
      <c r="Y4" s="5" t="str">
        <f t="shared" si="0"/>
        <v>Turning Fences</v>
      </c>
      <c r="Z4" s="5" t="str">
        <f t="shared" si="0"/>
        <v>Reg Battleships</v>
      </c>
      <c r="AA4" s="5" t="str">
        <f t="shared" si="0"/>
        <v>RC Snake</v>
      </c>
      <c r="AB4" s="5" t="str">
        <f t="shared" si="0"/>
        <v>Scrabble</v>
      </c>
      <c r="AC4" s="5" t="str">
        <f t="shared" si="0"/>
        <v>Hidoku</v>
      </c>
      <c r="AD4" s="5" t="str">
        <f t="shared" si="0"/>
        <v>Summon</v>
      </c>
      <c r="AF4" s="5" t="str">
        <f>U4</f>
        <v>Statue Park</v>
      </c>
      <c r="AG4" s="5" t="str">
        <f t="shared" ref="AG4" si="1">V4</f>
        <v>Fillomino</v>
      </c>
      <c r="AH4" s="5" t="str">
        <f t="shared" ref="AH4" si="2">W4</f>
        <v>Nurikabe</v>
      </c>
      <c r="AI4" s="5" t="str">
        <f t="shared" ref="AI4" si="3">X4</f>
        <v>Meand Nums</v>
      </c>
      <c r="AJ4" s="5" t="str">
        <f t="shared" ref="AJ4" si="4">Y4</f>
        <v>Turning Fences</v>
      </c>
      <c r="AK4" s="5" t="str">
        <f t="shared" ref="AK4" si="5">Z4</f>
        <v>Reg Battleships</v>
      </c>
      <c r="AL4" s="5" t="str">
        <f t="shared" ref="AL4" si="6">AA4</f>
        <v>RC Snake</v>
      </c>
      <c r="AM4" s="5" t="str">
        <f t="shared" ref="AM4" si="7">AB4</f>
        <v>Scrabble</v>
      </c>
      <c r="AN4" s="5" t="str">
        <f t="shared" ref="AN4" si="8">AC4</f>
        <v>Hidoku</v>
      </c>
      <c r="AO4" s="5" t="str">
        <f t="shared" ref="AO4" si="9">AD4</f>
        <v>Summon</v>
      </c>
      <c r="AQ4" s="5" t="str">
        <f>AF4</f>
        <v>Statue Park</v>
      </c>
      <c r="AR4" s="5" t="str">
        <f t="shared" ref="AR4" si="10">AG4</f>
        <v>Fillomino</v>
      </c>
      <c r="AS4" s="5" t="str">
        <f t="shared" ref="AS4" si="11">AH4</f>
        <v>Nurikabe</v>
      </c>
      <c r="AT4" s="5" t="str">
        <f t="shared" ref="AT4" si="12">AI4</f>
        <v>Meand Nums</v>
      </c>
      <c r="AU4" s="5" t="str">
        <f t="shared" ref="AU4" si="13">AJ4</f>
        <v>Turning Fences</v>
      </c>
      <c r="AV4" s="5" t="str">
        <f t="shared" ref="AV4" si="14">AK4</f>
        <v>Reg Battleships</v>
      </c>
      <c r="AW4" s="5" t="str">
        <f t="shared" ref="AW4" si="15">AL4</f>
        <v>RC Snake</v>
      </c>
      <c r="AX4" s="5" t="str">
        <f t="shared" ref="AX4" si="16">AM4</f>
        <v>Scrabble</v>
      </c>
      <c r="AY4" s="5" t="str">
        <f t="shared" ref="AY4" si="17">AN4</f>
        <v>Hidoku</v>
      </c>
      <c r="AZ4" s="5" t="str">
        <f t="shared" ref="AZ4" si="18">AO4</f>
        <v>Summon</v>
      </c>
      <c r="BB4" s="5" t="str">
        <f>AQ4</f>
        <v>Statue Park</v>
      </c>
      <c r="BC4" s="5" t="str">
        <f t="shared" ref="BC4" si="19">AR4</f>
        <v>Fillomino</v>
      </c>
      <c r="BD4" s="5" t="str">
        <f t="shared" ref="BD4" si="20">AS4</f>
        <v>Nurikabe</v>
      </c>
      <c r="BE4" s="5" t="str">
        <f t="shared" ref="BE4" si="21">AT4</f>
        <v>Meand Nums</v>
      </c>
      <c r="BF4" s="5" t="str">
        <f t="shared" ref="BF4" si="22">AU4</f>
        <v>Turning Fences</v>
      </c>
      <c r="BG4" s="5" t="str">
        <f t="shared" ref="BG4" si="23">AV4</f>
        <v>Reg Battleships</v>
      </c>
      <c r="BH4" s="5" t="str">
        <f t="shared" ref="BH4" si="24">AW4</f>
        <v>RC Snake</v>
      </c>
      <c r="BI4" s="5" t="str">
        <f t="shared" ref="BI4" si="25">AX4</f>
        <v>Scrabble</v>
      </c>
      <c r="BJ4" s="5" t="str">
        <f t="shared" ref="BJ4" si="26">AY4</f>
        <v>Hidoku</v>
      </c>
      <c r="BK4" s="5" t="str">
        <f t="shared" ref="BK4" si="27">AZ4</f>
        <v>Summon</v>
      </c>
      <c r="BM4" s="5" t="str">
        <f>BB4</f>
        <v>Statue Park</v>
      </c>
      <c r="BN4" s="5" t="str">
        <f t="shared" ref="BN4" si="28">BC4</f>
        <v>Fillomino</v>
      </c>
      <c r="BO4" s="5" t="str">
        <f t="shared" ref="BO4" si="29">BD4</f>
        <v>Nurikabe</v>
      </c>
      <c r="BP4" s="5" t="str">
        <f t="shared" ref="BP4" si="30">BE4</f>
        <v>Meand Nums</v>
      </c>
      <c r="BQ4" s="5" t="str">
        <f t="shared" ref="BQ4" si="31">BF4</f>
        <v>Turning Fences</v>
      </c>
      <c r="BR4" s="5" t="str">
        <f t="shared" ref="BR4" si="32">BG4</f>
        <v>Reg Battleships</v>
      </c>
      <c r="BS4" s="5" t="str">
        <f t="shared" ref="BS4" si="33">BH4</f>
        <v>RC Snake</v>
      </c>
      <c r="BT4" s="5" t="str">
        <f t="shared" ref="BT4" si="34">BI4</f>
        <v>Scrabble</v>
      </c>
      <c r="BU4" s="5" t="str">
        <f t="shared" ref="BU4" si="35">BJ4</f>
        <v>Hidoku</v>
      </c>
      <c r="BV4" s="5" t="str">
        <f t="shared" ref="BV4" si="36">BK4</f>
        <v>Summon</v>
      </c>
      <c r="BX4" s="5" t="str">
        <f>BM4</f>
        <v>Statue Park</v>
      </c>
      <c r="BY4" s="5" t="str">
        <f t="shared" ref="BY4" si="37">BN4</f>
        <v>Fillomino</v>
      </c>
      <c r="BZ4" s="5" t="str">
        <f t="shared" ref="BZ4" si="38">BO4</f>
        <v>Nurikabe</v>
      </c>
      <c r="CA4" s="5" t="str">
        <f t="shared" ref="CA4" si="39">BP4</f>
        <v>Meand Nums</v>
      </c>
      <c r="CB4" s="5" t="str">
        <f t="shared" ref="CB4" si="40">BQ4</f>
        <v>Turning Fences</v>
      </c>
      <c r="CC4" s="5" t="str">
        <f t="shared" ref="CC4" si="41">BR4</f>
        <v>Reg Battleships</v>
      </c>
      <c r="CD4" s="5" t="str">
        <f t="shared" ref="CD4" si="42">BS4</f>
        <v>RC Snake</v>
      </c>
      <c r="CE4" s="5" t="str">
        <f t="shared" ref="CE4" si="43">BT4</f>
        <v>Scrabble</v>
      </c>
      <c r="CF4" s="5" t="str">
        <f t="shared" ref="CF4" si="44">BU4</f>
        <v>Hidoku</v>
      </c>
      <c r="CG4" s="5" t="str">
        <f t="shared" ref="CG4" si="45">BV4</f>
        <v>Summon</v>
      </c>
      <c r="CI4" s="5" t="str">
        <f>BX4</f>
        <v>Statue Park</v>
      </c>
      <c r="CJ4" s="5" t="str">
        <f t="shared" ref="CJ4" si="46">BY4</f>
        <v>Fillomino</v>
      </c>
      <c r="CK4" s="5" t="str">
        <f t="shared" ref="CK4" si="47">BZ4</f>
        <v>Nurikabe</v>
      </c>
      <c r="CL4" s="5" t="str">
        <f t="shared" ref="CL4" si="48">CA4</f>
        <v>Meand Nums</v>
      </c>
      <c r="CM4" s="5" t="str">
        <f t="shared" ref="CM4" si="49">CB4</f>
        <v>Turning Fences</v>
      </c>
      <c r="CN4" s="5" t="str">
        <f t="shared" ref="CN4" si="50">CC4</f>
        <v>Reg Battleships</v>
      </c>
      <c r="CO4" s="5" t="str">
        <f t="shared" ref="CO4" si="51">CD4</f>
        <v>RC Snake</v>
      </c>
      <c r="CP4" s="5" t="str">
        <f t="shared" ref="CP4" si="52">CE4</f>
        <v>Scrabble</v>
      </c>
      <c r="CQ4" s="5" t="str">
        <f t="shared" ref="CQ4" si="53">CF4</f>
        <v>Hidoku</v>
      </c>
      <c r="CR4" s="5" t="str">
        <f t="shared" ref="CR4" si="54">CG4</f>
        <v>Summon</v>
      </c>
      <c r="CT4" s="4" t="s">
        <v>733</v>
      </c>
      <c r="CU4" s="7" t="s">
        <v>734</v>
      </c>
      <c r="CV4" t="s">
        <v>735</v>
      </c>
      <c r="CW4" t="s">
        <v>744</v>
      </c>
      <c r="CX4" t="s">
        <v>743</v>
      </c>
      <c r="CZ4" t="s">
        <v>745</v>
      </c>
      <c r="DA4" t="s">
        <v>0</v>
      </c>
    </row>
    <row r="5" spans="1:105" x14ac:dyDescent="0.2">
      <c r="A5">
        <v>1</v>
      </c>
      <c r="B5" t="s">
        <v>8</v>
      </c>
      <c r="C5" t="s">
        <v>9</v>
      </c>
      <c r="D5" t="s">
        <v>10</v>
      </c>
      <c r="E5">
        <v>385.59485863540402</v>
      </c>
      <c r="F5" s="1" t="s">
        <v>637</v>
      </c>
      <c r="G5">
        <v>757.09732283477194</v>
      </c>
      <c r="H5">
        <v>19333</v>
      </c>
      <c r="J5">
        <v>683</v>
      </c>
      <c r="K5">
        <v>735</v>
      </c>
      <c r="L5">
        <v>832</v>
      </c>
      <c r="M5">
        <v>1079</v>
      </c>
      <c r="N5">
        <v>2510</v>
      </c>
      <c r="O5">
        <v>1744</v>
      </c>
      <c r="P5">
        <v>2922</v>
      </c>
      <c r="Q5">
        <v>2574</v>
      </c>
      <c r="R5">
        <v>2291</v>
      </c>
      <c r="S5">
        <v>3963</v>
      </c>
      <c r="U5" s="5">
        <f>IF(J5&lt;=Summary!B$3,J5,0)</f>
        <v>683</v>
      </c>
      <c r="V5" s="5">
        <f>IF(K5&lt;=Summary!C$3,K5,0)</f>
        <v>735</v>
      </c>
      <c r="W5" s="5">
        <f>IF(L5&lt;=Summary!D$3,L5,0)</f>
        <v>832</v>
      </c>
      <c r="X5" s="5">
        <f>IF(M5&lt;=Summary!E$3,M5,0)</f>
        <v>1079</v>
      </c>
      <c r="Y5" s="5">
        <f>IF(N5&lt;=Summary!F$3,N5,0)</f>
        <v>2510</v>
      </c>
      <c r="Z5" s="5">
        <f>IF(O5&lt;=Summary!G$3,O5,0)</f>
        <v>1744</v>
      </c>
      <c r="AA5" s="5">
        <f>IF(P5&lt;=Summary!H$3,P5,0)</f>
        <v>2922</v>
      </c>
      <c r="AB5" s="5">
        <f>IF(Q5&lt;=Summary!I$3,Q5,0)</f>
        <v>2574</v>
      </c>
      <c r="AC5" s="5">
        <f>IF(R5&lt;=Summary!J$3,R5,0)</f>
        <v>2291</v>
      </c>
      <c r="AD5" s="5">
        <f>IF(S5&lt;=Summary!K$3,S5,0)</f>
        <v>3963</v>
      </c>
      <c r="AE5" s="3"/>
      <c r="AF5" s="5">
        <f>IF(J5&gt;0,RANK(J5,J:J,1),0)</f>
        <v>7</v>
      </c>
      <c r="AG5" s="5">
        <f t="shared" ref="AG5:AO5" si="55">IF(K5&gt;0,RANK(K5,K:K,1),0)</f>
        <v>6</v>
      </c>
      <c r="AH5" s="5">
        <f t="shared" si="55"/>
        <v>1</v>
      </c>
      <c r="AI5" s="5">
        <f t="shared" si="55"/>
        <v>2</v>
      </c>
      <c r="AJ5" s="5">
        <f t="shared" si="55"/>
        <v>10</v>
      </c>
      <c r="AK5" s="5">
        <f t="shared" si="55"/>
        <v>14</v>
      </c>
      <c r="AL5" s="5">
        <f t="shared" si="55"/>
        <v>9</v>
      </c>
      <c r="AM5" s="5">
        <f t="shared" si="55"/>
        <v>7</v>
      </c>
      <c r="AN5" s="5">
        <f t="shared" si="55"/>
        <v>2</v>
      </c>
      <c r="AO5" s="5">
        <f t="shared" si="55"/>
        <v>5</v>
      </c>
      <c r="AP5" s="3"/>
      <c r="AQ5" s="3">
        <f>IF(AND(AF5&lt;=Summary!B$6,AF5&gt;0),25*(Summary!B$6+1-AF5)/Summary!B$6,0)</f>
        <v>23.5</v>
      </c>
      <c r="AR5" s="3">
        <f>IF(AND(AG5&lt;=Summary!C$6,AG5&gt;0),25*(Summary!C$6+1-AG5)/Summary!C$6,0)</f>
        <v>23.75</v>
      </c>
      <c r="AS5" s="3">
        <f>IF(AND(AH5&lt;=Summary!D$6,AH5&gt;0),25*(Summary!D$6+1-AH5)/Summary!D$6,0)</f>
        <v>25</v>
      </c>
      <c r="AT5" s="3">
        <f>IF(AND(AI5&lt;=Summary!E$6,AI5&gt;0),25*(Summary!E$6+1-AI5)/Summary!E$6,0)</f>
        <v>24.75</v>
      </c>
      <c r="AU5" s="3">
        <f>IF(AND(AJ5&lt;=Summary!F$6,AJ5&gt;0),25*(Summary!F$6+1-AJ5)/Summary!F$6,0)</f>
        <v>22.75</v>
      </c>
      <c r="AV5" s="3">
        <f>IF(AND(AK5&lt;=Summary!G$6,AK5&gt;0),25*(Summary!G$6+1-AK5)/Summary!G$6,0)</f>
        <v>21.75</v>
      </c>
      <c r="AW5" s="3">
        <f>IF(AND(AL5&lt;=Summary!H$6,AL5&gt;0),25*(Summary!H$6+1-AL5)/Summary!H$6,0)</f>
        <v>23</v>
      </c>
      <c r="AX5" s="3">
        <f>IF(AND(AM5&lt;=Summary!I$6,AM5&gt;0),25*(Summary!I$6+1-AM5)/Summary!I$6,0)</f>
        <v>23.5</v>
      </c>
      <c r="AY5" s="3">
        <f>IF(AND(AN5&lt;=Summary!J$6,AN5&gt;0),25*(Summary!J$6+1-AN5)/Summary!J$6,0)</f>
        <v>24.75</v>
      </c>
      <c r="AZ5" s="3">
        <f>IF(AND(AO5&lt;=Summary!K$6,AO5&gt;0),25*(Summary!K$6+1-AO5)/Summary!K$6,0)</f>
        <v>24</v>
      </c>
      <c r="BA5" s="3"/>
      <c r="BB5" s="3">
        <f>IF(AND(U5&gt;0,U5&lt;=Summary!B$9),12.5 + 12.5 * (U5 - Summary!B$9) / (Summary!B$7 - Summary!B$9),0)</f>
        <v>22.933386837881219</v>
      </c>
      <c r="BC5" s="3">
        <f>IF(AND(V5&gt;0,V5&lt;=Summary!C$9),12.5 + 12.5 * (V5 - Summary!C$9) / (Summary!C$7 - Summary!C$9),0)</f>
        <v>23.558963511369647</v>
      </c>
      <c r="BD5" s="3">
        <f>IF(AND(W5&gt;0,W5&lt;=Summary!D$9),12.5 + 12.5 * (W5 - Summary!D$9) / (Summary!D$7 - Summary!D$9),0)</f>
        <v>25</v>
      </c>
      <c r="BE5" s="3">
        <f>IF(AND(X5&gt;0,X5&lt;=Summary!E$9),12.5 + 12.5 * (X5 - Summary!E$9) / (Summary!E$7 - Summary!E$9),0)</f>
        <v>24.558587479935795</v>
      </c>
      <c r="BF5" s="3">
        <f>IF(AND(Y5&gt;0,Y5&lt;=Summary!F$9),12.5 + 12.5 * (Y5 - Summary!F$9) / (Summary!F$7 - Summary!F$9),0)</f>
        <v>17.162317728319262</v>
      </c>
      <c r="BG5" s="3">
        <f>IF(AND(Z5&gt;0,Z5&lt;=Summary!G$9),12.5 + 12.5 * (Z5 - Summary!G$9) / (Summary!G$7 - Summary!G$9),0)</f>
        <v>20.419734904270989</v>
      </c>
      <c r="BH5" s="3">
        <f>IF(AND(AA5&gt;0,AA5&lt;=Summary!H$9),12.5 + 12.5 * (AA5 - Summary!H$9) / (Summary!H$7 - Summary!H$9),0)</f>
        <v>17.727538776704712</v>
      </c>
      <c r="BI5" s="3">
        <f>IF(AND(AB5&gt;0,AB5&lt;=Summary!I$9),12.5 + 12.5 * (AB5 - Summary!I$9) / (Summary!I$7 - Summary!I$9),0)</f>
        <v>21.588628762541806</v>
      </c>
      <c r="BJ5" s="3">
        <f>IF(AND(AC5&gt;0,AC5&lt;=Summary!J$9),12.5 + 12.5 * (AC5 - Summary!J$9) / (Summary!J$7 - Summary!J$9),0)</f>
        <v>24.529822675980654</v>
      </c>
      <c r="BK5" s="3">
        <f>IF(AND(AD5&gt;0,AD5&lt;=Summary!K$9),12.5 + 12.5 * (AD5 - Summary!K$9) / (Summary!K$7 - Summary!K$9),0)</f>
        <v>17.620967741935484</v>
      </c>
      <c r="BL5" s="3"/>
      <c r="BM5" s="3">
        <f>IF(AND(U5&gt;0,U5&gt;Summary!B$9),12.5 - 12.5 * (U5 - Summary!B$9) / (Summary!B$3 - Summary!B$9),0)</f>
        <v>0</v>
      </c>
      <c r="BN5" s="3">
        <f>IF(AND(V5&gt;0,V5&gt;Summary!C$9),12.5 - 12.5 * (V5 - Summary!C$9) / (Summary!C$3 - Summary!C$9),0)</f>
        <v>0</v>
      </c>
      <c r="BO5" s="3">
        <f>IF(AND(W5&gt;0,W5&gt;Summary!D$9),12.5 - 12.5 * (W5 - Summary!D$9) / (Summary!D$3 - Summary!D$9),0)</f>
        <v>0</v>
      </c>
      <c r="BP5" s="3">
        <f>IF(AND(X5&gt;0,X5&gt;Summary!E$9),12.5 - 12.5 * (X5 - Summary!E$9) / (Summary!E$3 - Summary!E$9),0)</f>
        <v>0</v>
      </c>
      <c r="BQ5" s="3">
        <f>IF(AND(Y5&gt;0,Y5&gt;Summary!F$9),12.5 - 12.5 * (Y5 - Summary!F$9) / (Summary!F$3 - Summary!F$9),0)</f>
        <v>0</v>
      </c>
      <c r="BR5" s="3">
        <f>IF(AND(Z5&gt;0,Z5&gt;Summary!G$9),12.5 - 12.5 * (Z5 - Summary!G$9) / (Summary!G$3 - Summary!G$9),0)</f>
        <v>0</v>
      </c>
      <c r="BS5" s="3">
        <f>IF(AND(AA5&gt;0,AA5&gt;Summary!H$9),12.5 - 12.5 * (AA5 - Summary!H$9) / (Summary!H$3 - Summary!H$9),0)</f>
        <v>0</v>
      </c>
      <c r="BT5" s="3">
        <f>IF(AND(AB5&gt;0,AB5&gt;Summary!I$9),12.5 - 12.5 * (AB5 - Summary!I$9) / (Summary!I$3 - Summary!I$9),0)</f>
        <v>0</v>
      </c>
      <c r="BU5" s="3">
        <f>IF(AND(AC5&gt;0,AC5&gt;Summary!J$9),12.5 - 12.5 * (AC5 - Summary!J$9) / (Summary!J$3 - Summary!J$9),0)</f>
        <v>0</v>
      </c>
      <c r="BV5" s="3">
        <f>IF(AND(AD5&gt;0,AD5&gt;Summary!K$9),12.5 - 12.5 * (AD5 - Summary!K$9) / (Summary!K$3 - Summary!K$9),0)</f>
        <v>0</v>
      </c>
      <c r="BW5" s="3"/>
      <c r="BX5" s="5">
        <f>J5/60</f>
        <v>11.383333333333333</v>
      </c>
      <c r="BY5" s="5">
        <f t="shared" ref="BY5:CG5" si="56">K5/60</f>
        <v>12.25</v>
      </c>
      <c r="BZ5" s="5">
        <f t="shared" si="56"/>
        <v>13.866666666666667</v>
      </c>
      <c r="CA5" s="5">
        <f t="shared" si="56"/>
        <v>17.983333333333334</v>
      </c>
      <c r="CB5" s="5">
        <f t="shared" si="56"/>
        <v>41.833333333333336</v>
      </c>
      <c r="CC5" s="5">
        <f t="shared" si="56"/>
        <v>29.066666666666666</v>
      </c>
      <c r="CD5" s="5">
        <f t="shared" si="56"/>
        <v>48.7</v>
      </c>
      <c r="CE5" s="5">
        <f t="shared" si="56"/>
        <v>42.9</v>
      </c>
      <c r="CF5" s="5">
        <f t="shared" si="56"/>
        <v>38.18333333333333</v>
      </c>
      <c r="CG5" s="5">
        <f t="shared" si="56"/>
        <v>66.05</v>
      </c>
      <c r="CI5" s="3">
        <f t="shared" ref="CI5:CR5" si="57">AQ5+BB5+BM5</f>
        <v>46.433386837881216</v>
      </c>
      <c r="CJ5" s="3">
        <f t="shared" si="57"/>
        <v>47.308963511369647</v>
      </c>
      <c r="CK5" s="3">
        <f t="shared" si="57"/>
        <v>50</v>
      </c>
      <c r="CL5" s="3">
        <f t="shared" si="57"/>
        <v>49.308587479935795</v>
      </c>
      <c r="CM5" s="3">
        <f t="shared" si="57"/>
        <v>39.912317728319266</v>
      </c>
      <c r="CN5" s="3">
        <f t="shared" si="57"/>
        <v>42.169734904270989</v>
      </c>
      <c r="CO5" s="3">
        <f t="shared" si="57"/>
        <v>40.727538776704712</v>
      </c>
      <c r="CP5" s="3">
        <f t="shared" si="57"/>
        <v>45.088628762541802</v>
      </c>
      <c r="CQ5" s="3">
        <f t="shared" si="57"/>
        <v>49.279822675980654</v>
      </c>
      <c r="CR5" s="3">
        <f t="shared" si="57"/>
        <v>41.620967741935488</v>
      </c>
      <c r="CT5" s="3">
        <f>MIN(CI5:CR5)</f>
        <v>39.912317728319266</v>
      </c>
      <c r="CU5" s="3">
        <f>SMALL(CI5:CR5,2)</f>
        <v>40.727538776704712</v>
      </c>
      <c r="CV5" s="3">
        <f>SUM(CI5:CR5)-CT5-CU5</f>
        <v>371.21009191391556</v>
      </c>
      <c r="CW5" s="5">
        <f>50*MIN(8,COUNTIF(J5:S5,"&gt;0"))</f>
        <v>400</v>
      </c>
      <c r="CX5" s="3">
        <f>CW5+CV5</f>
        <v>771.21009191391556</v>
      </c>
      <c r="CZ5" s="3">
        <f>G5</f>
        <v>757.09732283477194</v>
      </c>
      <c r="DA5">
        <f>A5</f>
        <v>1</v>
      </c>
    </row>
    <row r="6" spans="1:105" x14ac:dyDescent="0.2">
      <c r="A6">
        <v>2</v>
      </c>
      <c r="B6" t="s">
        <v>11</v>
      </c>
      <c r="C6" t="s">
        <v>12</v>
      </c>
      <c r="D6" t="s">
        <v>10</v>
      </c>
      <c r="E6">
        <v>376.99227687804</v>
      </c>
      <c r="F6" s="1" t="s">
        <v>638</v>
      </c>
      <c r="G6">
        <v>745.45734812293801</v>
      </c>
      <c r="H6">
        <v>19686</v>
      </c>
      <c r="J6">
        <v>534</v>
      </c>
      <c r="K6">
        <v>1218</v>
      </c>
      <c r="L6">
        <v>2970</v>
      </c>
      <c r="M6">
        <v>1013</v>
      </c>
      <c r="N6">
        <v>2661</v>
      </c>
      <c r="O6">
        <v>1219</v>
      </c>
      <c r="P6">
        <v>1928</v>
      </c>
      <c r="Q6">
        <v>2648</v>
      </c>
      <c r="R6">
        <v>2221</v>
      </c>
      <c r="S6">
        <v>3274</v>
      </c>
      <c r="U6" s="5">
        <f>IF(J6&lt;=Summary!B$3,J6,0)</f>
        <v>534</v>
      </c>
      <c r="V6" s="5">
        <f>IF(K6&lt;=Summary!C$3,K6,0)</f>
        <v>1218</v>
      </c>
      <c r="W6" s="5">
        <f>IF(L6&lt;=Summary!D$3,L6,0)</f>
        <v>2970</v>
      </c>
      <c r="X6" s="5">
        <f>IF(M6&lt;=Summary!E$3,M6,0)</f>
        <v>1013</v>
      </c>
      <c r="Y6" s="5">
        <f>IF(N6&lt;=Summary!F$3,N6,0)</f>
        <v>2661</v>
      </c>
      <c r="Z6" s="5">
        <f>IF(O6&lt;=Summary!G$3,O6,0)</f>
        <v>1219</v>
      </c>
      <c r="AA6" s="5">
        <f>IF(P6&lt;=Summary!H$3,P6,0)</f>
        <v>1928</v>
      </c>
      <c r="AB6" s="5">
        <f>IF(Q6&lt;=Summary!I$3,Q6,0)</f>
        <v>2648</v>
      </c>
      <c r="AC6" s="5">
        <f>IF(R6&lt;=Summary!J$3,R6,0)</f>
        <v>2221</v>
      </c>
      <c r="AD6" s="5">
        <f>IF(S6&lt;=Summary!K$3,S6,0)</f>
        <v>3274</v>
      </c>
      <c r="AE6" s="3"/>
      <c r="AF6" s="5">
        <f t="shared" ref="AF6:AF69" si="58">IF(J6&gt;0,RANK(J6,J:J,1),0)</f>
        <v>2</v>
      </c>
      <c r="AG6" s="5">
        <f t="shared" ref="AG6:AG69" si="59">IF(K6&gt;0,RANK(K6,K:K,1),0)</f>
        <v>70</v>
      </c>
      <c r="AH6" s="5">
        <f t="shared" ref="AH6:AH69" si="60">IF(L6&gt;0,RANK(L6,L:L,1),0)</f>
        <v>65</v>
      </c>
      <c r="AI6" s="5">
        <f t="shared" ref="AI6:AI69" si="61">IF(M6&gt;0,RANK(M6,M:M,1),0)</f>
        <v>1</v>
      </c>
      <c r="AJ6" s="5">
        <f t="shared" ref="AJ6:AJ69" si="62">IF(N6&gt;0,RANK(N6,N:N,1),0)</f>
        <v>18</v>
      </c>
      <c r="AK6" s="5">
        <f t="shared" ref="AK6:AK69" si="63">IF(O6&gt;0,RANK(O6,O:O,1),0)</f>
        <v>2</v>
      </c>
      <c r="AL6" s="5">
        <f t="shared" ref="AL6:AL69" si="64">IF(P6&gt;0,RANK(P6,P:P,1),0)</f>
        <v>1</v>
      </c>
      <c r="AM6" s="5">
        <f t="shared" ref="AM6:AM69" si="65">IF(Q6&gt;0,RANK(Q6,Q:Q,1),0)</f>
        <v>12</v>
      </c>
      <c r="AN6" s="5">
        <f t="shared" ref="AN6:AN69" si="66">IF(R6&gt;0,RANK(R6,R:R,1),0)</f>
        <v>1</v>
      </c>
      <c r="AO6" s="5">
        <f t="shared" ref="AO6:AO69" si="67">IF(S6&gt;0,RANK(S6,S:S,1),0)</f>
        <v>2</v>
      </c>
      <c r="AP6" s="3"/>
      <c r="AQ6" s="3">
        <f>IF(AND(AF6&lt;=Summary!B$6,AF6&gt;0),25*(Summary!B$6+1-AF6)/Summary!B$6,0)</f>
        <v>24.75</v>
      </c>
      <c r="AR6" s="3">
        <f>IF(AND(AG6&lt;=Summary!C$6,AG6&gt;0),25*(Summary!C$6+1-AG6)/Summary!C$6,0)</f>
        <v>7.75</v>
      </c>
      <c r="AS6" s="3">
        <f>IF(AND(AH6&lt;=Summary!D$6,AH6&gt;0),25*(Summary!D$6+1-AH6)/Summary!D$6,0)</f>
        <v>9</v>
      </c>
      <c r="AT6" s="3">
        <f>IF(AND(AI6&lt;=Summary!E$6,AI6&gt;0),25*(Summary!E$6+1-AI6)/Summary!E$6,0)</f>
        <v>25</v>
      </c>
      <c r="AU6" s="3">
        <f>IF(AND(AJ6&lt;=Summary!F$6,AJ6&gt;0),25*(Summary!F$6+1-AJ6)/Summary!F$6,0)</f>
        <v>20.75</v>
      </c>
      <c r="AV6" s="3">
        <f>IF(AND(AK6&lt;=Summary!G$6,AK6&gt;0),25*(Summary!G$6+1-AK6)/Summary!G$6,0)</f>
        <v>24.75</v>
      </c>
      <c r="AW6" s="3">
        <f>IF(AND(AL6&lt;=Summary!H$6,AL6&gt;0),25*(Summary!H$6+1-AL6)/Summary!H$6,0)</f>
        <v>25</v>
      </c>
      <c r="AX6" s="3">
        <f>IF(AND(AM6&lt;=Summary!I$6,AM6&gt;0),25*(Summary!I$6+1-AM6)/Summary!I$6,0)</f>
        <v>22.25</v>
      </c>
      <c r="AY6" s="3">
        <f>IF(AND(AN6&lt;=Summary!J$6,AN6&gt;0),25*(Summary!J$6+1-AN6)/Summary!J$6,0)</f>
        <v>25</v>
      </c>
      <c r="AZ6" s="3">
        <f>IF(AND(AO6&lt;=Summary!K$6,AO6&gt;0),25*(Summary!K$6+1-AO6)/Summary!K$6,0)</f>
        <v>24.75</v>
      </c>
      <c r="BA6" s="3"/>
      <c r="BB6" s="3">
        <f>IF(AND(U6&gt;0,U6&lt;=Summary!B$9),12.5 + 12.5 * (U6 - Summary!B$9) / (Summary!B$7 - Summary!B$9),0)</f>
        <v>24.428170144462278</v>
      </c>
      <c r="BC6" s="3">
        <f>IF(AND(V6&gt;0,V6&lt;=Summary!C$9),12.5 + 12.5 * (V6 - Summary!C$9) / (Summary!C$7 - Summary!C$9),0)</f>
        <v>17.173453199365415</v>
      </c>
      <c r="BD6" s="3">
        <f>IF(AND(W6&gt;0,W6&lt;=Summary!D$9),12.5 + 12.5 * (W6 - Summary!D$9) / (Summary!D$7 - Summary!D$9),0)</f>
        <v>0</v>
      </c>
      <c r="BE6" s="3">
        <f>IF(AND(X6&gt;0,X6&lt;=Summary!E$9),12.5 + 12.5 * (X6 - Summary!E$9) / (Summary!E$7 - Summary!E$9),0)</f>
        <v>25</v>
      </c>
      <c r="BF6" s="3">
        <f>IF(AND(Y6&gt;0,Y6&lt;=Summary!F$9),12.5 + 12.5 * (Y6 - Summary!F$9) / (Summary!F$7 - Summary!F$9),0)</f>
        <v>15.713737528779738</v>
      </c>
      <c r="BG6" s="3">
        <f>IF(AND(Z6&gt;0,Z6&lt;=Summary!G$9),12.5 + 12.5 * (Z6 - Summary!G$9) / (Summary!G$7 - Summary!G$9),0)</f>
        <v>24.285714285714285</v>
      </c>
      <c r="BH6" s="3">
        <f>IF(AND(AA6&gt;0,AA6&lt;=Summary!H$9),12.5 + 12.5 * (AA6 - Summary!H$9) / (Summary!H$7 - Summary!H$9),0)</f>
        <v>25</v>
      </c>
      <c r="BI6" s="3">
        <f>IF(AND(AB6&gt;0,AB6&lt;=Summary!I$9),12.5 + 12.5 * (AB6 - Summary!I$9) / (Summary!I$7 - Summary!I$9),0)</f>
        <v>20.969899665551839</v>
      </c>
      <c r="BJ6" s="3">
        <f>IF(AND(AC6&gt;0,AC6&lt;=Summary!J$9),12.5 + 12.5 * (AC6 - Summary!J$9) / (Summary!J$7 - Summary!J$9),0)</f>
        <v>25</v>
      </c>
      <c r="BK6" s="3">
        <f>IF(AND(AD6&gt;0,AD6&lt;=Summary!K$9),12.5 + 12.5 * (AD6 - Summary!K$9) / (Summary!K$7 - Summary!K$9),0)</f>
        <v>21.589861751152071</v>
      </c>
      <c r="BL6" s="3"/>
      <c r="BM6" s="3">
        <f>IF(AND(U6&gt;0,U6&gt;Summary!B$9),12.5 - 12.5 * (U6 - Summary!B$9) / (Summary!B$3 - Summary!B$9),0)</f>
        <v>0</v>
      </c>
      <c r="BN6" s="3">
        <f>IF(AND(V6&gt;0,V6&gt;Summary!C$9),12.5 - 12.5 * (V6 - Summary!C$9) / (Summary!C$3 - Summary!C$9),0)</f>
        <v>0</v>
      </c>
      <c r="BO6" s="3">
        <f>IF(AND(W6&gt;0,W6&gt;Summary!D$9),12.5 - 12.5 * (W6 - Summary!D$9) / (Summary!D$3 - Summary!D$9),0)</f>
        <v>6.0881329725550835</v>
      </c>
      <c r="BP6" s="3">
        <f>IF(AND(X6&gt;0,X6&gt;Summary!E$9),12.5 - 12.5 * (X6 - Summary!E$9) / (Summary!E$3 - Summary!E$9),0)</f>
        <v>0</v>
      </c>
      <c r="BQ6" s="3">
        <f>IF(AND(Y6&gt;0,Y6&gt;Summary!F$9),12.5 - 12.5 * (Y6 - Summary!F$9) / (Summary!F$3 - Summary!F$9),0)</f>
        <v>0</v>
      </c>
      <c r="BR6" s="3">
        <f>IF(AND(Z6&gt;0,Z6&gt;Summary!G$9),12.5 - 12.5 * (Z6 - Summary!G$9) / (Summary!G$3 - Summary!G$9),0)</f>
        <v>0</v>
      </c>
      <c r="BS6" s="3">
        <f>IF(AND(AA6&gt;0,AA6&gt;Summary!H$9),12.5 - 12.5 * (AA6 - Summary!H$9) / (Summary!H$3 - Summary!H$9),0)</f>
        <v>0</v>
      </c>
      <c r="BT6" s="3">
        <f>IF(AND(AB6&gt;0,AB6&gt;Summary!I$9),12.5 - 12.5 * (AB6 - Summary!I$9) / (Summary!I$3 - Summary!I$9),0)</f>
        <v>0</v>
      </c>
      <c r="BU6" s="3">
        <f>IF(AND(AC6&gt;0,AC6&gt;Summary!J$9),12.5 - 12.5 * (AC6 - Summary!J$9) / (Summary!J$3 - Summary!J$9),0)</f>
        <v>0</v>
      </c>
      <c r="BV6" s="3">
        <f>IF(AND(AD6&gt;0,AD6&gt;Summary!K$9),12.5 - 12.5 * (AD6 - Summary!K$9) / (Summary!K$3 - Summary!K$9),0)</f>
        <v>0</v>
      </c>
      <c r="BW6" s="3"/>
      <c r="BX6" s="5">
        <f t="shared" ref="BX6:BX49" si="68">J6/60</f>
        <v>8.9</v>
      </c>
      <c r="BY6" s="5">
        <f t="shared" ref="BY6:BY49" si="69">K6/60</f>
        <v>20.3</v>
      </c>
      <c r="BZ6" s="5">
        <f t="shared" ref="BZ6:BZ49" si="70">L6/60</f>
        <v>49.5</v>
      </c>
      <c r="CA6" s="5">
        <f t="shared" ref="CA6:CA49" si="71">M6/60</f>
        <v>16.883333333333333</v>
      </c>
      <c r="CB6" s="5">
        <f t="shared" ref="CB6:CB49" si="72">N6/60</f>
        <v>44.35</v>
      </c>
      <c r="CC6" s="5">
        <f t="shared" ref="CC6:CC49" si="73">O6/60</f>
        <v>20.316666666666666</v>
      </c>
      <c r="CD6" s="5">
        <f t="shared" ref="CD6:CD49" si="74">P6/60</f>
        <v>32.133333333333333</v>
      </c>
      <c r="CE6" s="5">
        <f t="shared" ref="CE6:CE49" si="75">Q6/60</f>
        <v>44.133333333333333</v>
      </c>
      <c r="CF6" s="5">
        <f t="shared" ref="CF6:CF49" si="76">R6/60</f>
        <v>37.016666666666666</v>
      </c>
      <c r="CG6" s="5">
        <f t="shared" ref="CG6:CG49" si="77">S6/60</f>
        <v>54.56666666666667</v>
      </c>
      <c r="CI6" s="3">
        <f t="shared" ref="CI6:CI69" si="78">AQ6+BB6+BM6</f>
        <v>49.178170144462278</v>
      </c>
      <c r="CJ6" s="3">
        <f t="shared" ref="CJ6:CJ69" si="79">AR6+BC6+BN6</f>
        <v>24.923453199365415</v>
      </c>
      <c r="CK6" s="3">
        <f t="shared" ref="CK6:CK69" si="80">AS6+BD6+BO6</f>
        <v>15.088132972555083</v>
      </c>
      <c r="CL6" s="3">
        <f t="shared" ref="CL6:CL69" si="81">AT6+BE6+BP6</f>
        <v>50</v>
      </c>
      <c r="CM6" s="3">
        <f t="shared" ref="CM6:CM69" si="82">AU6+BF6+BQ6</f>
        <v>36.463737528779738</v>
      </c>
      <c r="CN6" s="3">
        <f t="shared" ref="CN6:CN69" si="83">AV6+BG6+BR6</f>
        <v>49.035714285714285</v>
      </c>
      <c r="CO6" s="3">
        <f t="shared" ref="CO6:CO69" si="84">AW6+BH6+BS6</f>
        <v>50</v>
      </c>
      <c r="CP6" s="3">
        <f t="shared" ref="CP6:CP69" si="85">AX6+BI6+BT6</f>
        <v>43.219899665551836</v>
      </c>
      <c r="CQ6" s="3">
        <f t="shared" ref="CQ6:CQ69" si="86">AY6+BJ6+BU6</f>
        <v>50</v>
      </c>
      <c r="CR6" s="3">
        <f t="shared" ref="CR6:CR69" si="87">AZ6+BK6+BV6</f>
        <v>46.339861751152071</v>
      </c>
      <c r="CT6" s="3">
        <f t="shared" ref="CT6:CT69" si="88">MIN(CI6:CR6)</f>
        <v>15.088132972555083</v>
      </c>
      <c r="CU6" s="3">
        <f t="shared" ref="CU6:CU69" si="89">SMALL(CI6:CR6,2)</f>
        <v>24.923453199365415</v>
      </c>
      <c r="CV6" s="3">
        <f t="shared" ref="CV6:CV69" si="90">SUM(CI6:CR6)-CT6-CU6</f>
        <v>374.23738337566022</v>
      </c>
      <c r="CW6" s="5">
        <f t="shared" ref="CW6:CW69" si="91">50*MIN(8,COUNTIF(J6:S6,"&gt;0"))</f>
        <v>400</v>
      </c>
      <c r="CX6" s="3">
        <f t="shared" ref="CX6:CX69" si="92">CW6+CV6</f>
        <v>774.23738337566022</v>
      </c>
      <c r="CZ6" s="3">
        <f t="shared" ref="CZ6:CZ69" si="93">G6</f>
        <v>745.45734812293801</v>
      </c>
      <c r="DA6">
        <f t="shared" ref="DA6:DA69" si="94">A6</f>
        <v>2</v>
      </c>
    </row>
    <row r="7" spans="1:105" x14ac:dyDescent="0.2">
      <c r="A7">
        <v>3</v>
      </c>
      <c r="B7" t="s">
        <v>13</v>
      </c>
      <c r="C7" t="s">
        <v>14</v>
      </c>
      <c r="D7" t="s">
        <v>15</v>
      </c>
      <c r="E7">
        <v>333.18226954306698</v>
      </c>
      <c r="F7" s="1" t="s">
        <v>639</v>
      </c>
      <c r="G7">
        <v>733.18226954306704</v>
      </c>
      <c r="H7">
        <v>28431</v>
      </c>
      <c r="J7">
        <v>878</v>
      </c>
      <c r="K7">
        <v>1342</v>
      </c>
      <c r="L7">
        <v>1369</v>
      </c>
      <c r="M7">
        <v>1512</v>
      </c>
      <c r="N7">
        <v>1771</v>
      </c>
      <c r="O7">
        <v>1479</v>
      </c>
      <c r="P7">
        <v>4963</v>
      </c>
      <c r="Q7">
        <v>2411</v>
      </c>
      <c r="R7">
        <v>2897</v>
      </c>
      <c r="S7">
        <v>9809</v>
      </c>
      <c r="U7" s="5">
        <f>IF(J7&lt;=Summary!B$3,J7,0)</f>
        <v>878</v>
      </c>
      <c r="V7" s="5">
        <f>IF(K7&lt;=Summary!C$3,K7,0)</f>
        <v>1342</v>
      </c>
      <c r="W7" s="5">
        <f>IF(L7&lt;=Summary!D$3,L7,0)</f>
        <v>1369</v>
      </c>
      <c r="X7" s="5">
        <f>IF(M7&lt;=Summary!E$3,M7,0)</f>
        <v>1512</v>
      </c>
      <c r="Y7" s="5">
        <f>IF(N7&lt;=Summary!F$3,N7,0)</f>
        <v>1771</v>
      </c>
      <c r="Z7" s="5">
        <f>IF(O7&lt;=Summary!G$3,O7,0)</f>
        <v>1479</v>
      </c>
      <c r="AA7" s="5">
        <f>IF(P7&lt;=Summary!H$3,P7,0)</f>
        <v>4963</v>
      </c>
      <c r="AB7" s="5">
        <f>IF(Q7&lt;=Summary!I$3,Q7,0)</f>
        <v>2411</v>
      </c>
      <c r="AC7" s="5">
        <f>IF(R7&lt;=Summary!J$3,R7,0)</f>
        <v>2897</v>
      </c>
      <c r="AD7" s="5">
        <f>IF(S7&lt;=Summary!K$3,S7,0)</f>
        <v>0</v>
      </c>
      <c r="AE7" s="3"/>
      <c r="AF7" s="5">
        <f t="shared" si="58"/>
        <v>22</v>
      </c>
      <c r="AG7" s="5">
        <f t="shared" si="59"/>
        <v>88</v>
      </c>
      <c r="AH7" s="5">
        <f t="shared" si="60"/>
        <v>10</v>
      </c>
      <c r="AI7" s="5">
        <f t="shared" si="61"/>
        <v>4</v>
      </c>
      <c r="AJ7" s="5">
        <f t="shared" si="62"/>
        <v>3</v>
      </c>
      <c r="AK7" s="5">
        <f t="shared" si="63"/>
        <v>5</v>
      </c>
      <c r="AL7" s="5">
        <f t="shared" si="64"/>
        <v>41</v>
      </c>
      <c r="AM7" s="5">
        <f t="shared" si="65"/>
        <v>5</v>
      </c>
      <c r="AN7" s="5">
        <f t="shared" si="66"/>
        <v>6</v>
      </c>
      <c r="AO7" s="5">
        <f t="shared" si="67"/>
        <v>43</v>
      </c>
      <c r="AP7" s="3"/>
      <c r="AQ7" s="3">
        <f>IF(AND(AF7&lt;=Summary!B$6,AF7&gt;0),25*(Summary!B$6+1-AF7)/Summary!B$6,0)</f>
        <v>19.75</v>
      </c>
      <c r="AR7" s="3">
        <f>IF(AND(AG7&lt;=Summary!C$6,AG7&gt;0),25*(Summary!C$6+1-AG7)/Summary!C$6,0)</f>
        <v>3.25</v>
      </c>
      <c r="AS7" s="3">
        <f>IF(AND(AH7&lt;=Summary!D$6,AH7&gt;0),25*(Summary!D$6+1-AH7)/Summary!D$6,0)</f>
        <v>22.75</v>
      </c>
      <c r="AT7" s="3">
        <f>IF(AND(AI7&lt;=Summary!E$6,AI7&gt;0),25*(Summary!E$6+1-AI7)/Summary!E$6,0)</f>
        <v>24.25</v>
      </c>
      <c r="AU7" s="3">
        <f>IF(AND(AJ7&lt;=Summary!F$6,AJ7&gt;0),25*(Summary!F$6+1-AJ7)/Summary!F$6,0)</f>
        <v>24.5</v>
      </c>
      <c r="AV7" s="3">
        <f>IF(AND(AK7&lt;=Summary!G$6,AK7&gt;0),25*(Summary!G$6+1-AK7)/Summary!G$6,0)</f>
        <v>24</v>
      </c>
      <c r="AW7" s="3">
        <f>IF(AND(AL7&lt;=Summary!H$6,AL7&gt;0),25*(Summary!H$6+1-AL7)/Summary!H$6,0)</f>
        <v>15</v>
      </c>
      <c r="AX7" s="3">
        <f>IF(AND(AM7&lt;=Summary!I$6,AM7&gt;0),25*(Summary!I$6+1-AM7)/Summary!I$6,0)</f>
        <v>24</v>
      </c>
      <c r="AY7" s="3">
        <f>IF(AND(AN7&lt;=Summary!J$6,AN7&gt;0),25*(Summary!J$6+1-AN7)/Summary!J$6,0)</f>
        <v>23.75</v>
      </c>
      <c r="AZ7" s="3">
        <f>IF(AND(AO7&lt;=Summary!K$6,AO7&gt;0),25*(Summary!K$6+1-AO7)/Summary!K$6,0)</f>
        <v>14.5</v>
      </c>
      <c r="BA7" s="3"/>
      <c r="BB7" s="3">
        <f>IF(AND(U7&gt;0,U7&lt;=Summary!B$9),12.5 + 12.5 * (U7 - Summary!B$9) / (Summary!B$7 - Summary!B$9),0)</f>
        <v>20.977126805778489</v>
      </c>
      <c r="BC7" s="3">
        <f>IF(AND(V7&gt;0,V7&lt;=Summary!C$9),12.5 + 12.5 * (V7 - Summary!C$9) / (Summary!C$7 - Summary!C$9),0)</f>
        <v>15.534108937070332</v>
      </c>
      <c r="BD7" s="3">
        <f>IF(AND(W7&gt;0,W7&lt;=Summary!D$9),12.5 + 12.5 * (W7 - Summary!D$9) / (Summary!D$7 - Summary!D$9),0)</f>
        <v>20.447609359104781</v>
      </c>
      <c r="BE7" s="3">
        <f>IF(AND(X7&gt;0,X7&lt;=Summary!E$9),12.5 + 12.5 * (X7 - Summary!E$9) / (Summary!E$7 - Summary!E$9),0)</f>
        <v>21.662653825575173</v>
      </c>
      <c r="BF7" s="3">
        <f>IF(AND(Y7&gt;0,Y7&lt;=Summary!F$9),12.5 + 12.5 * (Y7 - Summary!F$9) / (Summary!F$7 - Summary!F$9),0)</f>
        <v>24.251726784343823</v>
      </c>
      <c r="BG7" s="3">
        <f>IF(AND(Z7&gt;0,Z7&lt;=Summary!G$9),12.5 + 12.5 * (Z7 - Summary!G$9) / (Summary!G$7 - Summary!G$9),0)</f>
        <v>22.371134020618555</v>
      </c>
      <c r="BH7" s="3">
        <f>IF(AND(AA7&gt;0,AA7&lt;=Summary!H$9),12.5 + 12.5 * (AA7 - Summary!H$9) / (Summary!H$7 - Summary!H$9),0)</f>
        <v>0</v>
      </c>
      <c r="BI7" s="3">
        <f>IF(AND(AB7&gt;0,AB7&lt;=Summary!I$9),12.5 + 12.5 * (AB7 - Summary!I$9) / (Summary!I$7 - Summary!I$9),0)</f>
        <v>22.951505016722408</v>
      </c>
      <c r="BJ7" s="3">
        <f>IF(AND(AC7&gt;0,AC7&lt;=Summary!J$9),12.5 + 12.5 * (AC7 - Summary!J$9) / (Summary!J$7 - Summary!J$9),0)</f>
        <v>20.459430413756046</v>
      </c>
      <c r="BK7" s="3">
        <f>IF(AND(AD7&gt;0,AD7&lt;=Summary!K$9),12.5 + 12.5 * (AD7 - Summary!K$9) / (Summary!K$7 - Summary!K$9),0)</f>
        <v>0</v>
      </c>
      <c r="BL7" s="3"/>
      <c r="BM7" s="3">
        <f>IF(AND(U7&gt;0,U7&gt;Summary!B$9),12.5 - 12.5 * (U7 - Summary!B$9) / (Summary!B$3 - Summary!B$9),0)</f>
        <v>0</v>
      </c>
      <c r="BN7" s="3">
        <f>IF(AND(V7&gt;0,V7&gt;Summary!C$9),12.5 - 12.5 * (V7 - Summary!C$9) / (Summary!C$3 - Summary!C$9),0)</f>
        <v>0</v>
      </c>
      <c r="BO7" s="3">
        <f>IF(AND(W7&gt;0,W7&gt;Summary!D$9),12.5 - 12.5 * (W7 - Summary!D$9) / (Summary!D$3 - Summary!D$9),0)</f>
        <v>0</v>
      </c>
      <c r="BP7" s="3">
        <f>IF(AND(X7&gt;0,X7&gt;Summary!E$9),12.5 - 12.5 * (X7 - Summary!E$9) / (Summary!E$3 - Summary!E$9),0)</f>
        <v>0</v>
      </c>
      <c r="BQ7" s="3">
        <f>IF(AND(Y7&gt;0,Y7&gt;Summary!F$9),12.5 - 12.5 * (Y7 - Summary!F$9) / (Summary!F$3 - Summary!F$9),0)</f>
        <v>0</v>
      </c>
      <c r="BR7" s="3">
        <f>IF(AND(Z7&gt;0,Z7&gt;Summary!G$9),12.5 - 12.5 * (Z7 - Summary!G$9) / (Summary!G$3 - Summary!G$9),0)</f>
        <v>0</v>
      </c>
      <c r="BS7" s="3">
        <f>IF(AND(AA7&gt;0,AA7&gt;Summary!H$9),12.5 - 12.5 * (AA7 - Summary!H$9) / (Summary!H$3 - Summary!H$9),0)</f>
        <v>3.0975333144315282</v>
      </c>
      <c r="BT7" s="3">
        <f>IF(AND(AB7&gt;0,AB7&gt;Summary!I$9),12.5 - 12.5 * (AB7 - Summary!I$9) / (Summary!I$3 - Summary!I$9),0)</f>
        <v>0</v>
      </c>
      <c r="BU7" s="3">
        <f>IF(AND(AC7&gt;0,AC7&gt;Summary!J$9),12.5 - 12.5 * (AC7 - Summary!J$9) / (Summary!J$3 - Summary!J$9),0)</f>
        <v>0</v>
      </c>
      <c r="BV7" s="3">
        <f>IF(AND(AD7&gt;0,AD7&gt;Summary!K$9),12.5 - 12.5 * (AD7 - Summary!K$9) / (Summary!K$3 - Summary!K$9),0)</f>
        <v>0</v>
      </c>
      <c r="BW7" s="3"/>
      <c r="BX7" s="5">
        <f t="shared" si="68"/>
        <v>14.633333333333333</v>
      </c>
      <c r="BY7" s="5">
        <f t="shared" si="69"/>
        <v>22.366666666666667</v>
      </c>
      <c r="BZ7" s="5">
        <f t="shared" si="70"/>
        <v>22.816666666666666</v>
      </c>
      <c r="CA7" s="5">
        <f t="shared" si="71"/>
        <v>25.2</v>
      </c>
      <c r="CB7" s="5">
        <f t="shared" si="72"/>
        <v>29.516666666666666</v>
      </c>
      <c r="CC7" s="5">
        <f t="shared" si="73"/>
        <v>24.65</v>
      </c>
      <c r="CD7" s="5">
        <f t="shared" si="74"/>
        <v>82.716666666666669</v>
      </c>
      <c r="CE7" s="5">
        <f t="shared" si="75"/>
        <v>40.18333333333333</v>
      </c>
      <c r="CF7" s="5">
        <f t="shared" si="76"/>
        <v>48.283333333333331</v>
      </c>
      <c r="CG7" s="5">
        <f t="shared" si="77"/>
        <v>163.48333333333332</v>
      </c>
      <c r="CI7" s="3">
        <f t="shared" si="78"/>
        <v>40.727126805778489</v>
      </c>
      <c r="CJ7" s="3">
        <f t="shared" si="79"/>
        <v>18.784108937070332</v>
      </c>
      <c r="CK7" s="3">
        <f t="shared" si="80"/>
        <v>43.197609359104781</v>
      </c>
      <c r="CL7" s="3">
        <f t="shared" si="81"/>
        <v>45.912653825575177</v>
      </c>
      <c r="CM7" s="3">
        <f t="shared" si="82"/>
        <v>48.751726784343823</v>
      </c>
      <c r="CN7" s="3">
        <f t="shared" si="83"/>
        <v>46.371134020618555</v>
      </c>
      <c r="CO7" s="3">
        <f t="shared" si="84"/>
        <v>18.09753331443153</v>
      </c>
      <c r="CP7" s="3">
        <f t="shared" si="85"/>
        <v>46.951505016722408</v>
      </c>
      <c r="CQ7" s="3">
        <f t="shared" si="86"/>
        <v>44.209430413756046</v>
      </c>
      <c r="CR7" s="3">
        <f t="shared" si="87"/>
        <v>14.5</v>
      </c>
      <c r="CT7" s="3">
        <f t="shared" si="88"/>
        <v>14.5</v>
      </c>
      <c r="CU7" s="3">
        <f t="shared" si="89"/>
        <v>18.09753331443153</v>
      </c>
      <c r="CV7" s="3">
        <f t="shared" si="90"/>
        <v>334.90529516296959</v>
      </c>
      <c r="CW7" s="5">
        <f t="shared" si="91"/>
        <v>400</v>
      </c>
      <c r="CX7" s="3">
        <f t="shared" si="92"/>
        <v>734.90529516296965</v>
      </c>
      <c r="CZ7" s="3">
        <f t="shared" si="93"/>
        <v>733.18226954306704</v>
      </c>
      <c r="DA7">
        <f t="shared" si="94"/>
        <v>3</v>
      </c>
    </row>
    <row r="8" spans="1:105" x14ac:dyDescent="0.2">
      <c r="A8">
        <v>4</v>
      </c>
      <c r="B8" t="s">
        <v>16</v>
      </c>
      <c r="C8" t="s">
        <v>17</v>
      </c>
      <c r="D8" t="s">
        <v>18</v>
      </c>
      <c r="E8">
        <v>339.79876373936497</v>
      </c>
      <c r="F8" s="1" t="s">
        <v>19</v>
      </c>
      <c r="G8">
        <v>726.532035114829</v>
      </c>
      <c r="H8">
        <v>17640</v>
      </c>
      <c r="J8">
        <v>803</v>
      </c>
      <c r="K8">
        <v>694</v>
      </c>
      <c r="L8">
        <v>1460</v>
      </c>
      <c r="M8">
        <v>2044</v>
      </c>
      <c r="N8">
        <v>3147</v>
      </c>
      <c r="O8">
        <v>1533</v>
      </c>
      <c r="P8">
        <v>2617</v>
      </c>
      <c r="Q8">
        <v>2288</v>
      </c>
      <c r="R8">
        <v>3054</v>
      </c>
      <c r="U8" s="5">
        <f>IF(J8&lt;=Summary!B$3,J8,0)</f>
        <v>803</v>
      </c>
      <c r="V8" s="5">
        <f>IF(K8&lt;=Summary!C$3,K8,0)</f>
        <v>694</v>
      </c>
      <c r="W8" s="5">
        <f>IF(L8&lt;=Summary!D$3,L8,0)</f>
        <v>1460</v>
      </c>
      <c r="X8" s="5">
        <f>IF(M8&lt;=Summary!E$3,M8,0)</f>
        <v>2044</v>
      </c>
      <c r="Y8" s="5">
        <f>IF(N8&lt;=Summary!F$3,N8,0)</f>
        <v>3147</v>
      </c>
      <c r="Z8" s="5">
        <f>IF(O8&lt;=Summary!G$3,O8,0)</f>
        <v>1533</v>
      </c>
      <c r="AA8" s="5">
        <f>IF(P8&lt;=Summary!H$3,P8,0)</f>
        <v>2617</v>
      </c>
      <c r="AB8" s="5">
        <f>IF(Q8&lt;=Summary!I$3,Q8,0)</f>
        <v>2288</v>
      </c>
      <c r="AC8" s="5">
        <f>IF(R8&lt;=Summary!J$3,R8,0)</f>
        <v>3054</v>
      </c>
      <c r="AD8" s="5">
        <f>IF(S8&lt;=Summary!K$3,S8,0)</f>
        <v>0</v>
      </c>
      <c r="AE8" s="3"/>
      <c r="AF8" s="5">
        <f t="shared" si="58"/>
        <v>17</v>
      </c>
      <c r="AG8" s="5">
        <f t="shared" si="59"/>
        <v>5</v>
      </c>
      <c r="AH8" s="5">
        <f t="shared" si="60"/>
        <v>15</v>
      </c>
      <c r="AI8" s="5">
        <f t="shared" si="61"/>
        <v>21</v>
      </c>
      <c r="AJ8" s="5">
        <f t="shared" si="62"/>
        <v>31</v>
      </c>
      <c r="AK8" s="5">
        <f t="shared" si="63"/>
        <v>8</v>
      </c>
      <c r="AL8" s="5">
        <f t="shared" si="64"/>
        <v>5</v>
      </c>
      <c r="AM8" s="5">
        <f t="shared" si="65"/>
        <v>4</v>
      </c>
      <c r="AN8" s="5">
        <f t="shared" si="66"/>
        <v>7</v>
      </c>
      <c r="AO8" s="5">
        <f t="shared" si="67"/>
        <v>0</v>
      </c>
      <c r="AP8" s="3"/>
      <c r="AQ8" s="3">
        <f>IF(AND(AF8&lt;=Summary!B$6,AF8&gt;0),25*(Summary!B$6+1-AF8)/Summary!B$6,0)</f>
        <v>21</v>
      </c>
      <c r="AR8" s="3">
        <f>IF(AND(AG8&lt;=Summary!C$6,AG8&gt;0),25*(Summary!C$6+1-AG8)/Summary!C$6,0)</f>
        <v>24</v>
      </c>
      <c r="AS8" s="3">
        <f>IF(AND(AH8&lt;=Summary!D$6,AH8&gt;0),25*(Summary!D$6+1-AH8)/Summary!D$6,0)</f>
        <v>21.5</v>
      </c>
      <c r="AT8" s="3">
        <f>IF(AND(AI8&lt;=Summary!E$6,AI8&gt;0),25*(Summary!E$6+1-AI8)/Summary!E$6,0)</f>
        <v>20</v>
      </c>
      <c r="AU8" s="3">
        <f>IF(AND(AJ8&lt;=Summary!F$6,AJ8&gt;0),25*(Summary!F$6+1-AJ8)/Summary!F$6,0)</f>
        <v>17.5</v>
      </c>
      <c r="AV8" s="3">
        <f>IF(AND(AK8&lt;=Summary!G$6,AK8&gt;0),25*(Summary!G$6+1-AK8)/Summary!G$6,0)</f>
        <v>23.25</v>
      </c>
      <c r="AW8" s="3">
        <f>IF(AND(AL8&lt;=Summary!H$6,AL8&gt;0),25*(Summary!H$6+1-AL8)/Summary!H$6,0)</f>
        <v>24</v>
      </c>
      <c r="AX8" s="3">
        <f>IF(AND(AM8&lt;=Summary!I$6,AM8&gt;0),25*(Summary!I$6+1-AM8)/Summary!I$6,0)</f>
        <v>24.25</v>
      </c>
      <c r="AY8" s="3">
        <f>IF(AND(AN8&lt;=Summary!J$6,AN8&gt;0),25*(Summary!J$6+1-AN8)/Summary!J$6,0)</f>
        <v>23.5</v>
      </c>
      <c r="AZ8" s="3">
        <f>IF(AND(AO8&lt;=Summary!K$6,AO8&gt;0),25*(Summary!K$6+1-AO8)/Summary!K$6,0)</f>
        <v>0</v>
      </c>
      <c r="BA8" s="3"/>
      <c r="BB8" s="3">
        <f>IF(AND(U8&gt;0,U8&lt;=Summary!B$9),12.5 + 12.5 * (U8 - Summary!B$9) / (Summary!B$7 - Summary!B$9),0)</f>
        <v>21.729534510433389</v>
      </c>
      <c r="BC8" s="3">
        <f>IF(AND(V8&gt;0,V8&lt;=Summary!C$9),12.5 + 12.5 * (V8 - Summary!C$9) / (Summary!C$7 - Summary!C$9),0)</f>
        <v>24.101004759386569</v>
      </c>
      <c r="BD8" s="3">
        <f>IF(AND(W8&gt;0,W8&lt;=Summary!D$9),12.5 + 12.5 * (W8 - Summary!D$9) / (Summary!D$7 - Summary!D$9),0)</f>
        <v>19.676161410647676</v>
      </c>
      <c r="BE8" s="3">
        <f>IF(AND(X8&gt;0,X8&lt;=Summary!E$9),12.5 + 12.5 * (X8 - Summary!E$9) / (Summary!E$7 - Summary!E$9),0)</f>
        <v>18.104601391118244</v>
      </c>
      <c r="BF8" s="3">
        <f>IF(AND(Y8&gt;0,Y8&lt;=Summary!F$9),12.5 + 12.5 * (Y8 - Summary!F$9) / (Summary!F$7 - Summary!F$9),0)</f>
        <v>0</v>
      </c>
      <c r="BG8" s="3">
        <f>IF(AND(Z8&gt;0,Z8&lt;=Summary!G$9),12.5 + 12.5 * (Z8 - Summary!G$9) / (Summary!G$7 - Summary!G$9),0)</f>
        <v>21.973490427098675</v>
      </c>
      <c r="BH8" s="3">
        <f>IF(AND(AA8&gt;0,AA8&lt;=Summary!H$9),12.5 + 12.5 * (AA8 - Summary!H$9) / (Summary!H$7 - Summary!H$9),0)</f>
        <v>19.959028387474394</v>
      </c>
      <c r="BI8" s="3">
        <f>IF(AND(AB8&gt;0,AB8&lt;=Summary!I$9),12.5 + 12.5 * (AB8 - Summary!I$9) / (Summary!I$7 - Summary!I$9),0)</f>
        <v>23.979933110367895</v>
      </c>
      <c r="BJ8" s="3">
        <f>IF(AND(AC8&gt;0,AC8&lt;=Summary!J$9),12.5 + 12.5 * (AC8 - Summary!J$9) / (Summary!J$7 - Summary!J$9),0)</f>
        <v>19.404889844169801</v>
      </c>
      <c r="BK8" s="3">
        <f>IF(AND(AD8&gt;0,AD8&lt;=Summary!K$9),12.5 + 12.5 * (AD8 - Summary!K$9) / (Summary!K$7 - Summary!K$9),0)</f>
        <v>0</v>
      </c>
      <c r="BL8" s="3"/>
      <c r="BM8" s="3">
        <f>IF(AND(U8&gt;0,U8&gt;Summary!B$9),12.5 - 12.5 * (U8 - Summary!B$9) / (Summary!B$3 - Summary!B$9),0)</f>
        <v>0</v>
      </c>
      <c r="BN8" s="3">
        <f>IF(AND(V8&gt;0,V8&gt;Summary!C$9),12.5 - 12.5 * (V8 - Summary!C$9) / (Summary!C$3 - Summary!C$9),0)</f>
        <v>0</v>
      </c>
      <c r="BO8" s="3">
        <f>IF(AND(W8&gt;0,W8&gt;Summary!D$9),12.5 - 12.5 * (W8 - Summary!D$9) / (Summary!D$3 - Summary!D$9),0)</f>
        <v>0</v>
      </c>
      <c r="BP8" s="3">
        <f>IF(AND(X8&gt;0,X8&gt;Summary!E$9),12.5 - 12.5 * (X8 - Summary!E$9) / (Summary!E$3 - Summary!E$9),0)</f>
        <v>0</v>
      </c>
      <c r="BQ8" s="3">
        <f>IF(AND(Y8&gt;0,Y8&gt;Summary!F$9),12.5 - 12.5 * (Y8 - Summary!F$9) / (Summary!F$3 - Summary!F$9),0)</f>
        <v>11.24501329787234</v>
      </c>
      <c r="BR8" s="3">
        <f>IF(AND(Z8&gt;0,Z8&gt;Summary!G$9),12.5 - 12.5 * (Z8 - Summary!G$9) / (Summary!G$3 - Summary!G$9),0)</f>
        <v>0</v>
      </c>
      <c r="BS8" s="3">
        <f>IF(AND(AA8&gt;0,AA8&gt;Summary!H$9),12.5 - 12.5 * (AA8 - Summary!H$9) / (Summary!H$3 - Summary!H$9),0)</f>
        <v>0</v>
      </c>
      <c r="BT8" s="3">
        <f>IF(AND(AB8&gt;0,AB8&gt;Summary!I$9),12.5 - 12.5 * (AB8 - Summary!I$9) / (Summary!I$3 - Summary!I$9),0)</f>
        <v>0</v>
      </c>
      <c r="BU8" s="3">
        <f>IF(AND(AC8&gt;0,AC8&gt;Summary!J$9),12.5 - 12.5 * (AC8 - Summary!J$9) / (Summary!J$3 - Summary!J$9),0)</f>
        <v>0</v>
      </c>
      <c r="BV8" s="3">
        <f>IF(AND(AD8&gt;0,AD8&gt;Summary!K$9),12.5 - 12.5 * (AD8 - Summary!K$9) / (Summary!K$3 - Summary!K$9),0)</f>
        <v>0</v>
      </c>
      <c r="BW8" s="3"/>
      <c r="BX8" s="5">
        <f t="shared" si="68"/>
        <v>13.383333333333333</v>
      </c>
      <c r="BY8" s="5">
        <f t="shared" si="69"/>
        <v>11.566666666666666</v>
      </c>
      <c r="BZ8" s="5">
        <f t="shared" si="70"/>
        <v>24.333333333333332</v>
      </c>
      <c r="CA8" s="5">
        <f t="shared" si="71"/>
        <v>34.06666666666667</v>
      </c>
      <c r="CB8" s="5">
        <f t="shared" si="72"/>
        <v>52.45</v>
      </c>
      <c r="CC8" s="5">
        <f t="shared" si="73"/>
        <v>25.55</v>
      </c>
      <c r="CD8" s="5">
        <f t="shared" si="74"/>
        <v>43.616666666666667</v>
      </c>
      <c r="CE8" s="5">
        <f t="shared" si="75"/>
        <v>38.133333333333333</v>
      </c>
      <c r="CF8" s="5">
        <f t="shared" si="76"/>
        <v>50.9</v>
      </c>
      <c r="CG8" s="5">
        <f t="shared" si="77"/>
        <v>0</v>
      </c>
      <c r="CI8" s="3">
        <f t="shared" si="78"/>
        <v>42.729534510433389</v>
      </c>
      <c r="CJ8" s="3">
        <f t="shared" si="79"/>
        <v>48.101004759386569</v>
      </c>
      <c r="CK8" s="3">
        <f t="shared" si="80"/>
        <v>41.17616141064768</v>
      </c>
      <c r="CL8" s="3">
        <f t="shared" si="81"/>
        <v>38.104601391118244</v>
      </c>
      <c r="CM8" s="3">
        <f t="shared" si="82"/>
        <v>28.74501329787234</v>
      </c>
      <c r="CN8" s="3">
        <f t="shared" si="83"/>
        <v>45.223490427098675</v>
      </c>
      <c r="CO8" s="3">
        <f t="shared" si="84"/>
        <v>43.95902838747439</v>
      </c>
      <c r="CP8" s="3">
        <f t="shared" si="85"/>
        <v>48.229933110367895</v>
      </c>
      <c r="CQ8" s="3">
        <f t="shared" si="86"/>
        <v>42.904889844169801</v>
      </c>
      <c r="CR8" s="3">
        <f t="shared" si="87"/>
        <v>0</v>
      </c>
      <c r="CT8" s="3">
        <f t="shared" si="88"/>
        <v>0</v>
      </c>
      <c r="CU8" s="3">
        <f t="shared" si="89"/>
        <v>28.74501329787234</v>
      </c>
      <c r="CV8" s="3">
        <f t="shared" si="90"/>
        <v>350.42864384069668</v>
      </c>
      <c r="CW8" s="5">
        <f t="shared" si="91"/>
        <v>400</v>
      </c>
      <c r="CX8" s="3">
        <f t="shared" si="92"/>
        <v>750.42864384069662</v>
      </c>
      <c r="CZ8" s="3">
        <f t="shared" si="93"/>
        <v>726.532035114829</v>
      </c>
      <c r="DA8">
        <f t="shared" si="94"/>
        <v>4</v>
      </c>
    </row>
    <row r="9" spans="1:105" x14ac:dyDescent="0.2">
      <c r="A9">
        <v>5</v>
      </c>
      <c r="B9" t="s">
        <v>20</v>
      </c>
      <c r="C9" t="s">
        <v>21</v>
      </c>
      <c r="D9" t="s">
        <v>22</v>
      </c>
      <c r="E9">
        <v>332.51450478570501</v>
      </c>
      <c r="F9" s="1" t="s">
        <v>637</v>
      </c>
      <c r="G9">
        <v>705.28614522153998</v>
      </c>
      <c r="H9">
        <v>31137</v>
      </c>
      <c r="J9">
        <v>1381</v>
      </c>
      <c r="K9">
        <v>1389</v>
      </c>
      <c r="L9">
        <v>1358</v>
      </c>
      <c r="M9">
        <v>1868</v>
      </c>
      <c r="N9">
        <v>2574</v>
      </c>
      <c r="O9">
        <v>1427</v>
      </c>
      <c r="P9">
        <v>2472</v>
      </c>
      <c r="Q9">
        <v>2948</v>
      </c>
      <c r="R9">
        <v>2652</v>
      </c>
      <c r="S9">
        <v>13068</v>
      </c>
      <c r="U9" s="5">
        <f>IF(J9&lt;=Summary!B$3,J9,0)</f>
        <v>1381</v>
      </c>
      <c r="V9" s="5">
        <f>IF(K9&lt;=Summary!C$3,K9,0)</f>
        <v>1389</v>
      </c>
      <c r="W9" s="5">
        <f>IF(L9&lt;=Summary!D$3,L9,0)</f>
        <v>1358</v>
      </c>
      <c r="X9" s="5">
        <f>IF(M9&lt;=Summary!E$3,M9,0)</f>
        <v>1868</v>
      </c>
      <c r="Y9" s="5">
        <f>IF(N9&lt;=Summary!F$3,N9,0)</f>
        <v>2574</v>
      </c>
      <c r="Z9" s="5">
        <f>IF(O9&lt;=Summary!G$3,O9,0)</f>
        <v>1427</v>
      </c>
      <c r="AA9" s="5">
        <f>IF(P9&lt;=Summary!H$3,P9,0)</f>
        <v>2472</v>
      </c>
      <c r="AB9" s="5">
        <f>IF(Q9&lt;=Summary!I$3,Q9,0)</f>
        <v>2948</v>
      </c>
      <c r="AC9" s="5">
        <f>IF(R9&lt;=Summary!J$3,R9,0)</f>
        <v>2652</v>
      </c>
      <c r="AD9" s="5">
        <f>IF(S9&lt;=Summary!K$3,S9,0)</f>
        <v>0</v>
      </c>
      <c r="AE9" s="3"/>
      <c r="AF9" s="5">
        <f t="shared" si="58"/>
        <v>69</v>
      </c>
      <c r="AG9" s="5">
        <f t="shared" si="59"/>
        <v>95</v>
      </c>
      <c r="AH9" s="5">
        <f t="shared" si="60"/>
        <v>9</v>
      </c>
      <c r="AI9" s="5">
        <f t="shared" si="61"/>
        <v>12</v>
      </c>
      <c r="AJ9" s="5">
        <f t="shared" si="62"/>
        <v>14</v>
      </c>
      <c r="AK9" s="5">
        <f t="shared" si="63"/>
        <v>4</v>
      </c>
      <c r="AL9" s="5">
        <f t="shared" si="64"/>
        <v>3</v>
      </c>
      <c r="AM9" s="5">
        <f t="shared" si="65"/>
        <v>15</v>
      </c>
      <c r="AN9" s="5">
        <f t="shared" si="66"/>
        <v>3</v>
      </c>
      <c r="AO9" s="5">
        <f t="shared" si="67"/>
        <v>56</v>
      </c>
      <c r="AP9" s="3"/>
      <c r="AQ9" s="3">
        <f>IF(AND(AF9&lt;=Summary!B$6,AF9&gt;0),25*(Summary!B$6+1-AF9)/Summary!B$6,0)</f>
        <v>8</v>
      </c>
      <c r="AR9" s="3">
        <f>IF(AND(AG9&lt;=Summary!C$6,AG9&gt;0),25*(Summary!C$6+1-AG9)/Summary!C$6,0)</f>
        <v>1.5</v>
      </c>
      <c r="AS9" s="3">
        <f>IF(AND(AH9&lt;=Summary!D$6,AH9&gt;0),25*(Summary!D$6+1-AH9)/Summary!D$6,0)</f>
        <v>23</v>
      </c>
      <c r="AT9" s="3">
        <f>IF(AND(AI9&lt;=Summary!E$6,AI9&gt;0),25*(Summary!E$6+1-AI9)/Summary!E$6,0)</f>
        <v>22.25</v>
      </c>
      <c r="AU9" s="3">
        <f>IF(AND(AJ9&lt;=Summary!F$6,AJ9&gt;0),25*(Summary!F$6+1-AJ9)/Summary!F$6,0)</f>
        <v>21.75</v>
      </c>
      <c r="AV9" s="3">
        <f>IF(AND(AK9&lt;=Summary!G$6,AK9&gt;0),25*(Summary!G$6+1-AK9)/Summary!G$6,0)</f>
        <v>24.25</v>
      </c>
      <c r="AW9" s="3">
        <f>IF(AND(AL9&lt;=Summary!H$6,AL9&gt;0),25*(Summary!H$6+1-AL9)/Summary!H$6,0)</f>
        <v>24.5</v>
      </c>
      <c r="AX9" s="3">
        <f>IF(AND(AM9&lt;=Summary!I$6,AM9&gt;0),25*(Summary!I$6+1-AM9)/Summary!I$6,0)</f>
        <v>21.5</v>
      </c>
      <c r="AY9" s="3">
        <f>IF(AND(AN9&lt;=Summary!J$6,AN9&gt;0),25*(Summary!J$6+1-AN9)/Summary!J$6,0)</f>
        <v>24.5</v>
      </c>
      <c r="AZ9" s="3">
        <f>IF(AND(AO9&lt;=Summary!K$6,AO9&gt;0),25*(Summary!K$6+1-AO9)/Summary!K$6,0)</f>
        <v>11.25</v>
      </c>
      <c r="BA9" s="3"/>
      <c r="BB9" s="3">
        <f>IF(AND(U9&gt;0,U9&lt;=Summary!B$9),12.5 + 12.5 * (U9 - Summary!B$9) / (Summary!B$7 - Summary!B$9),0)</f>
        <v>15.930979133226325</v>
      </c>
      <c r="BC9" s="3">
        <f>IF(AND(V9&gt;0,V9&lt;=Summary!C$9),12.5 + 12.5 * (V9 - Summary!C$9) / (Summary!C$7 - Summary!C$9),0)</f>
        <v>14.912744579587519</v>
      </c>
      <c r="BD9" s="3">
        <f>IF(AND(W9&gt;0,W9&lt;=Summary!D$9),12.5 + 12.5 * (W9 - Summary!D$9) / (Summary!D$7 - Summary!D$9),0)</f>
        <v>20.540861308918277</v>
      </c>
      <c r="BE9" s="3">
        <f>IF(AND(X9&gt;0,X9&lt;=Summary!E$9),12.5 + 12.5 * (X9 - Summary!E$9) / (Summary!E$7 - Summary!E$9),0)</f>
        <v>19.281701444622794</v>
      </c>
      <c r="BF9" s="3">
        <f>IF(AND(Y9&gt;0,Y9&lt;=Summary!F$9),12.5 + 12.5 * (Y9 - Summary!F$9) / (Summary!F$7 - Summary!F$9),0)</f>
        <v>16.548349961627014</v>
      </c>
      <c r="BG9" s="3">
        <f>IF(AND(Z9&gt;0,Z9&lt;=Summary!G$9),12.5 + 12.5 * (Z9 - Summary!G$9) / (Summary!G$7 - Summary!G$9),0)</f>
        <v>22.754050073637703</v>
      </c>
      <c r="BH9" s="3">
        <f>IF(AND(AA9&gt;0,AA9&lt;=Summary!H$9),12.5 + 12.5 * (AA9 - Summary!H$9) / (Summary!H$7 - Summary!H$9),0)</f>
        <v>21.019900497512438</v>
      </c>
      <c r="BI9" s="3">
        <f>IF(AND(AB9&gt;0,AB9&lt;=Summary!I$9),12.5 + 12.5 * (AB9 - Summary!I$9) / (Summary!I$7 - Summary!I$9),0)</f>
        <v>18.46153846153846</v>
      </c>
      <c r="BJ9" s="3">
        <f>IF(AND(AC9&gt;0,AC9&lt;=Summary!J$9),12.5 + 12.5 * (AC9 - Summary!J$9) / (Summary!J$7 - Summary!J$9),0)</f>
        <v>22.10505104782375</v>
      </c>
      <c r="BK9" s="3">
        <f>IF(AND(AD9&gt;0,AD9&lt;=Summary!K$9),12.5 + 12.5 * (AD9 - Summary!K$9) / (Summary!K$7 - Summary!K$9),0)</f>
        <v>0</v>
      </c>
      <c r="BL9" s="3"/>
      <c r="BM9" s="3">
        <f>IF(AND(U9&gt;0,U9&gt;Summary!B$9),12.5 - 12.5 * (U9 - Summary!B$9) / (Summary!B$3 - Summary!B$9),0)</f>
        <v>0</v>
      </c>
      <c r="BN9" s="3">
        <f>IF(AND(V9&gt;0,V9&gt;Summary!C$9),12.5 - 12.5 * (V9 - Summary!C$9) / (Summary!C$3 - Summary!C$9),0)</f>
        <v>0</v>
      </c>
      <c r="BO9" s="3">
        <f>IF(AND(W9&gt;0,W9&gt;Summary!D$9),12.5 - 12.5 * (W9 - Summary!D$9) / (Summary!D$3 - Summary!D$9),0)</f>
        <v>0</v>
      </c>
      <c r="BP9" s="3">
        <f>IF(AND(X9&gt;0,X9&gt;Summary!E$9),12.5 - 12.5 * (X9 - Summary!E$9) / (Summary!E$3 - Summary!E$9),0)</f>
        <v>0</v>
      </c>
      <c r="BQ9" s="3">
        <f>IF(AND(Y9&gt;0,Y9&gt;Summary!F$9),12.5 - 12.5 * (Y9 - Summary!F$9) / (Summary!F$3 - Summary!F$9),0)</f>
        <v>0</v>
      </c>
      <c r="BR9" s="3">
        <f>IF(AND(Z9&gt;0,Z9&gt;Summary!G$9),12.5 - 12.5 * (Z9 - Summary!G$9) / (Summary!G$3 - Summary!G$9),0)</f>
        <v>0</v>
      </c>
      <c r="BS9" s="3">
        <f>IF(AND(AA9&gt;0,AA9&gt;Summary!H$9),12.5 - 12.5 * (AA9 - Summary!H$9) / (Summary!H$3 - Summary!H$9),0)</f>
        <v>0</v>
      </c>
      <c r="BT9" s="3">
        <f>IF(AND(AB9&gt;0,AB9&gt;Summary!I$9),12.5 - 12.5 * (AB9 - Summary!I$9) / (Summary!I$3 - Summary!I$9),0)</f>
        <v>0</v>
      </c>
      <c r="BU9" s="3">
        <f>IF(AND(AC9&gt;0,AC9&gt;Summary!J$9),12.5 - 12.5 * (AC9 - Summary!J$9) / (Summary!J$3 - Summary!J$9),0)</f>
        <v>0</v>
      </c>
      <c r="BV9" s="3">
        <f>IF(AND(AD9&gt;0,AD9&gt;Summary!K$9),12.5 - 12.5 * (AD9 - Summary!K$9) / (Summary!K$3 - Summary!K$9),0)</f>
        <v>0</v>
      </c>
      <c r="BW9" s="3"/>
      <c r="BX9" s="5">
        <f t="shared" si="68"/>
        <v>23.016666666666666</v>
      </c>
      <c r="BY9" s="5">
        <f t="shared" si="69"/>
        <v>23.15</v>
      </c>
      <c r="BZ9" s="5">
        <f t="shared" si="70"/>
        <v>22.633333333333333</v>
      </c>
      <c r="CA9" s="5">
        <f t="shared" si="71"/>
        <v>31.133333333333333</v>
      </c>
      <c r="CB9" s="5">
        <f t="shared" si="72"/>
        <v>42.9</v>
      </c>
      <c r="CC9" s="5">
        <f t="shared" si="73"/>
        <v>23.783333333333335</v>
      </c>
      <c r="CD9" s="5">
        <f t="shared" si="74"/>
        <v>41.2</v>
      </c>
      <c r="CE9" s="5">
        <f t="shared" si="75"/>
        <v>49.133333333333333</v>
      </c>
      <c r="CF9" s="5">
        <f t="shared" si="76"/>
        <v>44.2</v>
      </c>
      <c r="CG9" s="5">
        <f t="shared" si="77"/>
        <v>217.8</v>
      </c>
      <c r="CI9" s="3">
        <f t="shared" si="78"/>
        <v>23.930979133226323</v>
      </c>
      <c r="CJ9" s="3">
        <f t="shared" si="79"/>
        <v>16.412744579587518</v>
      </c>
      <c r="CK9" s="3">
        <f t="shared" si="80"/>
        <v>43.540861308918281</v>
      </c>
      <c r="CL9" s="3">
        <f t="shared" si="81"/>
        <v>41.531701444622797</v>
      </c>
      <c r="CM9" s="3">
        <f t="shared" si="82"/>
        <v>38.298349961627011</v>
      </c>
      <c r="CN9" s="3">
        <f t="shared" si="83"/>
        <v>47.0040500736377</v>
      </c>
      <c r="CO9" s="3">
        <f t="shared" si="84"/>
        <v>45.519900497512438</v>
      </c>
      <c r="CP9" s="3">
        <f t="shared" si="85"/>
        <v>39.96153846153846</v>
      </c>
      <c r="CQ9" s="3">
        <f t="shared" si="86"/>
        <v>46.60505104782375</v>
      </c>
      <c r="CR9" s="3">
        <f t="shared" si="87"/>
        <v>11.25</v>
      </c>
      <c r="CT9" s="3">
        <f t="shared" si="88"/>
        <v>11.25</v>
      </c>
      <c r="CU9" s="3">
        <f t="shared" si="89"/>
        <v>16.412744579587518</v>
      </c>
      <c r="CV9" s="3">
        <f t="shared" si="90"/>
        <v>326.39243192890672</v>
      </c>
      <c r="CW9" s="5">
        <f t="shared" si="91"/>
        <v>400</v>
      </c>
      <c r="CX9" s="3">
        <f t="shared" si="92"/>
        <v>726.39243192890672</v>
      </c>
      <c r="CZ9" s="3">
        <f t="shared" si="93"/>
        <v>705.28614522153998</v>
      </c>
      <c r="DA9">
        <f t="shared" si="94"/>
        <v>5</v>
      </c>
    </row>
    <row r="10" spans="1:105" x14ac:dyDescent="0.2">
      <c r="A10">
        <v>6</v>
      </c>
      <c r="B10" t="s">
        <v>23</v>
      </c>
      <c r="C10" t="s">
        <v>24</v>
      </c>
      <c r="D10" t="s">
        <v>10</v>
      </c>
      <c r="E10">
        <v>295.04347482782703</v>
      </c>
      <c r="F10" s="1" t="s">
        <v>639</v>
      </c>
      <c r="G10">
        <v>695.04347482782703</v>
      </c>
      <c r="H10">
        <v>24236</v>
      </c>
      <c r="J10">
        <v>797</v>
      </c>
      <c r="K10">
        <v>889</v>
      </c>
      <c r="L10">
        <v>1938</v>
      </c>
      <c r="M10">
        <v>1659</v>
      </c>
      <c r="N10">
        <v>2200</v>
      </c>
      <c r="O10">
        <v>1122</v>
      </c>
      <c r="P10">
        <v>3981</v>
      </c>
      <c r="Q10">
        <v>3141</v>
      </c>
      <c r="R10">
        <v>3290</v>
      </c>
      <c r="S10">
        <v>5219</v>
      </c>
      <c r="U10" s="5">
        <f>IF(J10&lt;=Summary!B$3,J10,0)</f>
        <v>797</v>
      </c>
      <c r="V10" s="5">
        <f>IF(K10&lt;=Summary!C$3,K10,0)</f>
        <v>889</v>
      </c>
      <c r="W10" s="5">
        <f>IF(L10&lt;=Summary!D$3,L10,0)</f>
        <v>1938</v>
      </c>
      <c r="X10" s="5">
        <f>IF(M10&lt;=Summary!E$3,M10,0)</f>
        <v>1659</v>
      </c>
      <c r="Y10" s="5">
        <f>IF(N10&lt;=Summary!F$3,N10,0)</f>
        <v>2200</v>
      </c>
      <c r="Z10" s="5">
        <f>IF(O10&lt;=Summary!G$3,O10,0)</f>
        <v>1122</v>
      </c>
      <c r="AA10" s="5">
        <f>IF(P10&lt;=Summary!H$3,P10,0)</f>
        <v>3981</v>
      </c>
      <c r="AB10" s="5">
        <f>IF(Q10&lt;=Summary!I$3,Q10,0)</f>
        <v>3141</v>
      </c>
      <c r="AC10" s="5">
        <f>IF(R10&lt;=Summary!J$3,R10,0)</f>
        <v>3290</v>
      </c>
      <c r="AD10" s="5">
        <f>IF(S10&lt;=Summary!K$3,S10,0)</f>
        <v>5219</v>
      </c>
      <c r="AE10" s="3"/>
      <c r="AF10" s="5">
        <f t="shared" si="58"/>
        <v>16</v>
      </c>
      <c r="AG10" s="5">
        <f t="shared" si="59"/>
        <v>20</v>
      </c>
      <c r="AH10" s="5">
        <f t="shared" si="60"/>
        <v>34</v>
      </c>
      <c r="AI10" s="5">
        <f t="shared" si="61"/>
        <v>7</v>
      </c>
      <c r="AJ10" s="5">
        <f t="shared" si="62"/>
        <v>4</v>
      </c>
      <c r="AK10" s="5">
        <f t="shared" si="63"/>
        <v>1</v>
      </c>
      <c r="AL10" s="5">
        <f t="shared" si="64"/>
        <v>24</v>
      </c>
      <c r="AM10" s="5">
        <f t="shared" si="65"/>
        <v>21</v>
      </c>
      <c r="AN10" s="5">
        <f t="shared" si="66"/>
        <v>11</v>
      </c>
      <c r="AO10" s="5">
        <f t="shared" si="67"/>
        <v>17</v>
      </c>
      <c r="AP10" s="3"/>
      <c r="AQ10" s="3">
        <f>IF(AND(AF10&lt;=Summary!B$6,AF10&gt;0),25*(Summary!B$6+1-AF10)/Summary!B$6,0)</f>
        <v>21.25</v>
      </c>
      <c r="AR10" s="3">
        <f>IF(AND(AG10&lt;=Summary!C$6,AG10&gt;0),25*(Summary!C$6+1-AG10)/Summary!C$6,0)</f>
        <v>20.25</v>
      </c>
      <c r="AS10" s="3">
        <f>IF(AND(AH10&lt;=Summary!D$6,AH10&gt;0),25*(Summary!D$6+1-AH10)/Summary!D$6,0)</f>
        <v>16.75</v>
      </c>
      <c r="AT10" s="3">
        <f>IF(AND(AI10&lt;=Summary!E$6,AI10&gt;0),25*(Summary!E$6+1-AI10)/Summary!E$6,0)</f>
        <v>23.5</v>
      </c>
      <c r="AU10" s="3">
        <f>IF(AND(AJ10&lt;=Summary!F$6,AJ10&gt;0),25*(Summary!F$6+1-AJ10)/Summary!F$6,0)</f>
        <v>24.25</v>
      </c>
      <c r="AV10" s="3">
        <f>IF(AND(AK10&lt;=Summary!G$6,AK10&gt;0),25*(Summary!G$6+1-AK10)/Summary!G$6,0)</f>
        <v>25</v>
      </c>
      <c r="AW10" s="3">
        <f>IF(AND(AL10&lt;=Summary!H$6,AL10&gt;0),25*(Summary!H$6+1-AL10)/Summary!H$6,0)</f>
        <v>19.25</v>
      </c>
      <c r="AX10" s="3">
        <f>IF(AND(AM10&lt;=Summary!I$6,AM10&gt;0),25*(Summary!I$6+1-AM10)/Summary!I$6,0)</f>
        <v>20</v>
      </c>
      <c r="AY10" s="3">
        <f>IF(AND(AN10&lt;=Summary!J$6,AN10&gt;0),25*(Summary!J$6+1-AN10)/Summary!J$6,0)</f>
        <v>22.5</v>
      </c>
      <c r="AZ10" s="3">
        <f>IF(AND(AO10&lt;=Summary!K$6,AO10&gt;0),25*(Summary!K$6+1-AO10)/Summary!K$6,0)</f>
        <v>21</v>
      </c>
      <c r="BA10" s="3"/>
      <c r="BB10" s="3">
        <f>IF(AND(U10&gt;0,U10&lt;=Summary!B$9),12.5 + 12.5 * (U10 - Summary!B$9) / (Summary!B$7 - Summary!B$9),0)</f>
        <v>21.789727126805779</v>
      </c>
      <c r="BC10" s="3">
        <f>IF(AND(V10&gt;0,V10&lt;=Summary!C$9),12.5 + 12.5 * (V10 - Summary!C$9) / (Summary!C$7 - Summary!C$9),0)</f>
        <v>21.523003701745111</v>
      </c>
      <c r="BD10" s="3">
        <f>IF(AND(W10&gt;0,W10&lt;=Summary!D$9),12.5 + 12.5 * (W10 - Summary!D$9) / (Summary!D$7 - Summary!D$9),0)</f>
        <v>15.623940318752119</v>
      </c>
      <c r="BE10" s="3">
        <f>IF(AND(X10&gt;0,X10&lt;=Summary!E$9),12.5 + 12.5 * (X10 - Summary!E$9) / (Summary!E$7 - Summary!E$9),0)</f>
        <v>20.679507758159446</v>
      </c>
      <c r="BF10" s="3">
        <f>IF(AND(Y10&gt;0,Y10&lt;=Summary!F$9),12.5 + 12.5 * (Y10 - Summary!F$9) / (Summary!F$7 - Summary!F$9),0)</f>
        <v>20.136224098234841</v>
      </c>
      <c r="BG10" s="3">
        <f>IF(AND(Z10&gt;0,Z10&lt;=Summary!G$9),12.5 + 12.5 * (Z10 - Summary!G$9) / (Summary!G$7 - Summary!G$9),0)</f>
        <v>25</v>
      </c>
      <c r="BH10" s="3">
        <f>IF(AND(AA10&gt;0,AA10&lt;=Summary!H$9),12.5 + 12.5 * (AA10 - Summary!H$9) / (Summary!H$7 - Summary!H$9),0)</f>
        <v>0</v>
      </c>
      <c r="BI10" s="3">
        <f>IF(AND(AB10&gt;0,AB10&lt;=Summary!I$9),12.5 + 12.5 * (AB10 - Summary!I$9) / (Summary!I$7 - Summary!I$9),0)</f>
        <v>16.847826086956523</v>
      </c>
      <c r="BJ10" s="3">
        <f>IF(AND(AC10&gt;0,AC10&lt;=Summary!J$9),12.5 + 12.5 * (AC10 - Summary!J$9) / (Summary!J$7 - Summary!J$9),0)</f>
        <v>17.819720580333154</v>
      </c>
      <c r="BK10" s="3">
        <f>IF(AND(AD10&gt;0,AD10&lt;=Summary!K$9),12.5 + 12.5 * (AD10 - Summary!K$9) / (Summary!K$7 - Summary!K$9),0)</f>
        <v>0</v>
      </c>
      <c r="BL10" s="3"/>
      <c r="BM10" s="3">
        <f>IF(AND(U10&gt;0,U10&gt;Summary!B$9),12.5 - 12.5 * (U10 - Summary!B$9) / (Summary!B$3 - Summary!B$9),0)</f>
        <v>0</v>
      </c>
      <c r="BN10" s="3">
        <f>IF(AND(V10&gt;0,V10&gt;Summary!C$9),12.5 - 12.5 * (V10 - Summary!C$9) / (Summary!C$3 - Summary!C$9),0)</f>
        <v>0</v>
      </c>
      <c r="BO10" s="3">
        <f>IF(AND(W10&gt;0,W10&gt;Summary!D$9),12.5 - 12.5 * (W10 - Summary!D$9) / (Summary!D$3 - Summary!D$9),0)</f>
        <v>0</v>
      </c>
      <c r="BP10" s="3">
        <f>IF(AND(X10&gt;0,X10&gt;Summary!E$9),12.5 - 12.5 * (X10 - Summary!E$9) / (Summary!E$3 - Summary!E$9),0)</f>
        <v>0</v>
      </c>
      <c r="BQ10" s="3">
        <f>IF(AND(Y10&gt;0,Y10&gt;Summary!F$9),12.5 - 12.5 * (Y10 - Summary!F$9) / (Summary!F$3 - Summary!F$9),0)</f>
        <v>0</v>
      </c>
      <c r="BR10" s="3">
        <f>IF(AND(Z10&gt;0,Z10&gt;Summary!G$9),12.5 - 12.5 * (Z10 - Summary!G$9) / (Summary!G$3 - Summary!G$9),0)</f>
        <v>0</v>
      </c>
      <c r="BS10" s="3">
        <f>IF(AND(AA10&gt;0,AA10&gt;Summary!H$9),12.5 - 12.5 * (AA10 - Summary!H$9) / (Summary!H$3 - Summary!H$9),0)</f>
        <v>10.058123050751346</v>
      </c>
      <c r="BT10" s="3">
        <f>IF(AND(AB10&gt;0,AB10&gt;Summary!I$9),12.5 - 12.5 * (AB10 - Summary!I$9) / (Summary!I$3 - Summary!I$9),0)</f>
        <v>0</v>
      </c>
      <c r="BU10" s="3">
        <f>IF(AND(AC10&gt;0,AC10&gt;Summary!J$9),12.5 - 12.5 * (AC10 - Summary!J$9) / (Summary!J$3 - Summary!J$9),0)</f>
        <v>0</v>
      </c>
      <c r="BV10" s="3">
        <f>IF(AND(AD10&gt;0,AD10&gt;Summary!K$9),12.5 - 12.5 * (AD10 - Summary!K$9) / (Summary!K$3 - Summary!K$9),0)</f>
        <v>4.1286496350364956</v>
      </c>
      <c r="BW10" s="3"/>
      <c r="BX10" s="5">
        <f t="shared" si="68"/>
        <v>13.283333333333333</v>
      </c>
      <c r="BY10" s="5">
        <f t="shared" si="69"/>
        <v>14.816666666666666</v>
      </c>
      <c r="BZ10" s="5">
        <f t="shared" si="70"/>
        <v>32.299999999999997</v>
      </c>
      <c r="CA10" s="5">
        <f t="shared" si="71"/>
        <v>27.65</v>
      </c>
      <c r="CB10" s="5">
        <f t="shared" si="72"/>
        <v>36.666666666666664</v>
      </c>
      <c r="CC10" s="5">
        <f t="shared" si="73"/>
        <v>18.7</v>
      </c>
      <c r="CD10" s="5">
        <f t="shared" si="74"/>
        <v>66.349999999999994</v>
      </c>
      <c r="CE10" s="5">
        <f t="shared" si="75"/>
        <v>52.35</v>
      </c>
      <c r="CF10" s="5">
        <f t="shared" si="76"/>
        <v>54.833333333333336</v>
      </c>
      <c r="CG10" s="5">
        <f t="shared" si="77"/>
        <v>86.983333333333334</v>
      </c>
      <c r="CI10" s="3">
        <f t="shared" si="78"/>
        <v>43.039727126805779</v>
      </c>
      <c r="CJ10" s="3">
        <f t="shared" si="79"/>
        <v>41.773003701745111</v>
      </c>
      <c r="CK10" s="3">
        <f t="shared" si="80"/>
        <v>32.373940318752119</v>
      </c>
      <c r="CL10" s="3">
        <f t="shared" si="81"/>
        <v>44.179507758159446</v>
      </c>
      <c r="CM10" s="3">
        <f t="shared" si="82"/>
        <v>44.386224098234841</v>
      </c>
      <c r="CN10" s="3">
        <f t="shared" si="83"/>
        <v>50</v>
      </c>
      <c r="CO10" s="3">
        <f t="shared" si="84"/>
        <v>29.308123050751348</v>
      </c>
      <c r="CP10" s="3">
        <f t="shared" si="85"/>
        <v>36.847826086956523</v>
      </c>
      <c r="CQ10" s="3">
        <f t="shared" si="86"/>
        <v>40.319720580333154</v>
      </c>
      <c r="CR10" s="3">
        <f t="shared" si="87"/>
        <v>25.128649635036496</v>
      </c>
      <c r="CT10" s="3">
        <f t="shared" si="88"/>
        <v>25.128649635036496</v>
      </c>
      <c r="CU10" s="3">
        <f t="shared" si="89"/>
        <v>29.308123050751348</v>
      </c>
      <c r="CV10" s="3">
        <f t="shared" si="90"/>
        <v>332.91994967098691</v>
      </c>
      <c r="CW10" s="5">
        <f t="shared" si="91"/>
        <v>400</v>
      </c>
      <c r="CX10" s="3">
        <f t="shared" si="92"/>
        <v>732.91994967098685</v>
      </c>
      <c r="CZ10" s="3">
        <f t="shared" si="93"/>
        <v>695.04347482782703</v>
      </c>
      <c r="DA10">
        <f t="shared" si="94"/>
        <v>6</v>
      </c>
    </row>
    <row r="11" spans="1:105" x14ac:dyDescent="0.2">
      <c r="A11">
        <v>7</v>
      </c>
      <c r="B11" t="s">
        <v>25</v>
      </c>
      <c r="C11" t="s">
        <v>26</v>
      </c>
      <c r="D11" t="s">
        <v>22</v>
      </c>
      <c r="E11">
        <v>292.76863292621999</v>
      </c>
      <c r="F11" s="1" t="s">
        <v>637</v>
      </c>
      <c r="G11">
        <v>686.68536840653906</v>
      </c>
      <c r="H11">
        <v>24260</v>
      </c>
      <c r="J11">
        <v>477</v>
      </c>
      <c r="K11">
        <v>765</v>
      </c>
      <c r="L11">
        <v>1198</v>
      </c>
      <c r="M11">
        <v>3269</v>
      </c>
      <c r="N11">
        <v>2866</v>
      </c>
      <c r="O11">
        <v>1346</v>
      </c>
      <c r="P11">
        <v>3369</v>
      </c>
      <c r="Q11">
        <v>2951</v>
      </c>
      <c r="R11">
        <v>2867</v>
      </c>
      <c r="S11">
        <v>5152</v>
      </c>
      <c r="U11" s="5">
        <f>IF(J11&lt;=Summary!B$3,J11,0)</f>
        <v>477</v>
      </c>
      <c r="V11" s="5">
        <f>IF(K11&lt;=Summary!C$3,K11,0)</f>
        <v>765</v>
      </c>
      <c r="W11" s="5">
        <f>IF(L11&lt;=Summary!D$3,L11,0)</f>
        <v>1198</v>
      </c>
      <c r="X11" s="5">
        <f>IF(M11&lt;=Summary!E$3,M11,0)</f>
        <v>3269</v>
      </c>
      <c r="Y11" s="5">
        <f>IF(N11&lt;=Summary!F$3,N11,0)</f>
        <v>2866</v>
      </c>
      <c r="Z11" s="5">
        <f>IF(O11&lt;=Summary!G$3,O11,0)</f>
        <v>1346</v>
      </c>
      <c r="AA11" s="5">
        <f>IF(P11&lt;=Summary!H$3,P11,0)</f>
        <v>3369</v>
      </c>
      <c r="AB11" s="5">
        <f>IF(Q11&lt;=Summary!I$3,Q11,0)</f>
        <v>2951</v>
      </c>
      <c r="AC11" s="5">
        <f>IF(R11&lt;=Summary!J$3,R11,0)</f>
        <v>2867</v>
      </c>
      <c r="AD11" s="5">
        <f>IF(S11&lt;=Summary!K$3,S11,0)</f>
        <v>5152</v>
      </c>
      <c r="AE11" s="3"/>
      <c r="AF11" s="5">
        <f t="shared" si="58"/>
        <v>1</v>
      </c>
      <c r="AG11" s="5">
        <f t="shared" si="59"/>
        <v>8</v>
      </c>
      <c r="AH11" s="5">
        <f t="shared" si="60"/>
        <v>7</v>
      </c>
      <c r="AI11" s="5">
        <f t="shared" si="61"/>
        <v>68</v>
      </c>
      <c r="AJ11" s="5">
        <f t="shared" si="62"/>
        <v>22</v>
      </c>
      <c r="AK11" s="5">
        <f t="shared" si="63"/>
        <v>3</v>
      </c>
      <c r="AL11" s="5">
        <f t="shared" si="64"/>
        <v>16</v>
      </c>
      <c r="AM11" s="5">
        <f t="shared" si="65"/>
        <v>16</v>
      </c>
      <c r="AN11" s="5">
        <f t="shared" si="66"/>
        <v>5</v>
      </c>
      <c r="AO11" s="5">
        <f t="shared" si="67"/>
        <v>15</v>
      </c>
      <c r="AP11" s="3"/>
      <c r="AQ11" s="3">
        <f>IF(AND(AF11&lt;=Summary!B$6,AF11&gt;0),25*(Summary!B$6+1-AF11)/Summary!B$6,0)</f>
        <v>25</v>
      </c>
      <c r="AR11" s="3">
        <f>IF(AND(AG11&lt;=Summary!C$6,AG11&gt;0),25*(Summary!C$6+1-AG11)/Summary!C$6,0)</f>
        <v>23.25</v>
      </c>
      <c r="AS11" s="3">
        <f>IF(AND(AH11&lt;=Summary!D$6,AH11&gt;0),25*(Summary!D$6+1-AH11)/Summary!D$6,0)</f>
        <v>23.5</v>
      </c>
      <c r="AT11" s="3">
        <f>IF(AND(AI11&lt;=Summary!E$6,AI11&gt;0),25*(Summary!E$6+1-AI11)/Summary!E$6,0)</f>
        <v>8.25</v>
      </c>
      <c r="AU11" s="3">
        <f>IF(AND(AJ11&lt;=Summary!F$6,AJ11&gt;0),25*(Summary!F$6+1-AJ11)/Summary!F$6,0)</f>
        <v>19.75</v>
      </c>
      <c r="AV11" s="3">
        <f>IF(AND(AK11&lt;=Summary!G$6,AK11&gt;0),25*(Summary!G$6+1-AK11)/Summary!G$6,0)</f>
        <v>24.5</v>
      </c>
      <c r="AW11" s="3">
        <f>IF(AND(AL11&lt;=Summary!H$6,AL11&gt;0),25*(Summary!H$6+1-AL11)/Summary!H$6,0)</f>
        <v>21.25</v>
      </c>
      <c r="AX11" s="3">
        <f>IF(AND(AM11&lt;=Summary!I$6,AM11&gt;0),25*(Summary!I$6+1-AM11)/Summary!I$6,0)</f>
        <v>21.25</v>
      </c>
      <c r="AY11" s="3">
        <f>IF(AND(AN11&lt;=Summary!J$6,AN11&gt;0),25*(Summary!J$6+1-AN11)/Summary!J$6,0)</f>
        <v>24</v>
      </c>
      <c r="AZ11" s="3">
        <f>IF(AND(AO11&lt;=Summary!K$6,AO11&gt;0),25*(Summary!K$6+1-AO11)/Summary!K$6,0)</f>
        <v>21.5</v>
      </c>
      <c r="BA11" s="3"/>
      <c r="BB11" s="3">
        <f>IF(AND(U11&gt;0,U11&lt;=Summary!B$9),12.5 + 12.5 * (U11 - Summary!B$9) / (Summary!B$7 - Summary!B$9),0)</f>
        <v>25</v>
      </c>
      <c r="BC11" s="3">
        <f>IF(AND(V11&gt;0,V11&lt;=Summary!C$9),12.5 + 12.5 * (V11 - Summary!C$9) / (Summary!C$7 - Summary!C$9),0)</f>
        <v>23.16234796404019</v>
      </c>
      <c r="BD11" s="3">
        <f>IF(AND(W11&gt;0,W11&lt;=Summary!D$9),12.5 + 12.5 * (W11 - Summary!D$9) / (Summary!D$7 - Summary!D$9),0)</f>
        <v>21.897253306205492</v>
      </c>
      <c r="BE11" s="3">
        <f>IF(AND(X11&gt;0,X11&lt;=Summary!E$9),12.5 + 12.5 * (X11 - Summary!E$9) / (Summary!E$7 - Summary!E$9),0)</f>
        <v>0</v>
      </c>
      <c r="BF11" s="3">
        <f>IF(AND(Y11&gt;0,Y11&lt;=Summary!F$9),12.5 + 12.5 * (Y11 - Summary!F$9) / (Summary!F$7 - Summary!F$9),0)</f>
        <v>13.74712202609363</v>
      </c>
      <c r="BG11" s="3">
        <f>IF(AND(Z11&gt;0,Z11&lt;=Summary!G$9),12.5 + 12.5 * (Z11 - Summary!G$9) / (Summary!G$7 - Summary!G$9),0)</f>
        <v>23.350515463917525</v>
      </c>
      <c r="BH11" s="3">
        <f>IF(AND(AA11&gt;0,AA11&lt;=Summary!H$9),12.5 + 12.5 * (AA11 - Summary!H$9) / (Summary!H$7 - Summary!H$9),0)</f>
        <v>14.457126134035704</v>
      </c>
      <c r="BI11" s="3">
        <f>IF(AND(AB11&gt;0,AB11&lt;=Summary!I$9),12.5 + 12.5 * (AB11 - Summary!I$9) / (Summary!I$7 - Summary!I$9),0)</f>
        <v>18.436454849498329</v>
      </c>
      <c r="BJ11" s="3">
        <f>IF(AND(AC11&gt;0,AC11&lt;=Summary!J$9),12.5 + 12.5 * (AC11 - Summary!J$9) / (Summary!J$7 - Summary!J$9),0)</f>
        <v>20.660934981192909</v>
      </c>
      <c r="BK11" s="3">
        <f>IF(AND(AD11&gt;0,AD11&lt;=Summary!K$9),12.5 + 12.5 * (AD11 - Summary!K$9) / (Summary!K$7 - Summary!K$9),0)</f>
        <v>0</v>
      </c>
      <c r="BL11" s="3"/>
      <c r="BM11" s="3">
        <f>IF(AND(U11&gt;0,U11&gt;Summary!B$9),12.5 - 12.5 * (U11 - Summary!B$9) / (Summary!B$3 - Summary!B$9),0)</f>
        <v>0</v>
      </c>
      <c r="BN11" s="3">
        <f>IF(AND(V11&gt;0,V11&gt;Summary!C$9),12.5 - 12.5 * (V11 - Summary!C$9) / (Summary!C$3 - Summary!C$9),0)</f>
        <v>0</v>
      </c>
      <c r="BO11" s="3">
        <f>IF(AND(W11&gt;0,W11&gt;Summary!D$9),12.5 - 12.5 * (W11 - Summary!D$9) / (Summary!D$3 - Summary!D$9),0)</f>
        <v>0</v>
      </c>
      <c r="BP11" s="3">
        <f>IF(AND(X11&gt;0,X11&gt;Summary!E$9),12.5 - 12.5 * (X11 - Summary!E$9) / (Summary!E$3 - Summary!E$9),0)</f>
        <v>9.5101977750309032</v>
      </c>
      <c r="BQ11" s="3">
        <f>IF(AND(Y11&gt;0,Y11&gt;Summary!F$9),12.5 - 12.5 * (Y11 - Summary!F$9) / (Summary!F$3 - Summary!F$9),0)</f>
        <v>0</v>
      </c>
      <c r="BR11" s="3">
        <f>IF(AND(Z11&gt;0,Z11&gt;Summary!G$9),12.5 - 12.5 * (Z11 - Summary!G$9) / (Summary!G$3 - Summary!G$9),0)</f>
        <v>0</v>
      </c>
      <c r="BS11" s="3">
        <f>IF(AND(AA11&gt;0,AA11&gt;Summary!H$9),12.5 - 12.5 * (AA11 - Summary!H$9) / (Summary!H$3 - Summary!H$9),0)</f>
        <v>0</v>
      </c>
      <c r="BT11" s="3">
        <f>IF(AND(AB11&gt;0,AB11&gt;Summary!I$9),12.5 - 12.5 * (AB11 - Summary!I$9) / (Summary!I$3 - Summary!I$9),0)</f>
        <v>0</v>
      </c>
      <c r="BU11" s="3">
        <f>IF(AND(AC11&gt;0,AC11&gt;Summary!J$9),12.5 - 12.5 * (AC11 - Summary!J$9) / (Summary!J$3 - Summary!J$9),0)</f>
        <v>0</v>
      </c>
      <c r="BV11" s="3">
        <f>IF(AND(AD11&gt;0,AD11&gt;Summary!K$9),12.5 - 12.5 * (AD11 - Summary!K$9) / (Summary!K$3 - Summary!K$9),0)</f>
        <v>5.6569343065693429</v>
      </c>
      <c r="BW11" s="3"/>
      <c r="BX11" s="5">
        <f t="shared" si="68"/>
        <v>7.95</v>
      </c>
      <c r="BY11" s="5">
        <f t="shared" si="69"/>
        <v>12.75</v>
      </c>
      <c r="BZ11" s="5">
        <f t="shared" si="70"/>
        <v>19.966666666666665</v>
      </c>
      <c r="CA11" s="5">
        <f t="shared" si="71"/>
        <v>54.483333333333334</v>
      </c>
      <c r="CB11" s="5">
        <f t="shared" si="72"/>
        <v>47.766666666666666</v>
      </c>
      <c r="CC11" s="5">
        <f t="shared" si="73"/>
        <v>22.433333333333334</v>
      </c>
      <c r="CD11" s="5">
        <f t="shared" si="74"/>
        <v>56.15</v>
      </c>
      <c r="CE11" s="5">
        <f t="shared" si="75"/>
        <v>49.18333333333333</v>
      </c>
      <c r="CF11" s="5">
        <f t="shared" si="76"/>
        <v>47.783333333333331</v>
      </c>
      <c r="CG11" s="5">
        <f t="shared" si="77"/>
        <v>85.86666666666666</v>
      </c>
      <c r="CI11" s="3">
        <f t="shared" si="78"/>
        <v>50</v>
      </c>
      <c r="CJ11" s="3">
        <f t="shared" si="79"/>
        <v>46.412347964040194</v>
      </c>
      <c r="CK11" s="3">
        <f t="shared" si="80"/>
        <v>45.397253306205492</v>
      </c>
      <c r="CL11" s="3">
        <f t="shared" si="81"/>
        <v>17.760197775030903</v>
      </c>
      <c r="CM11" s="3">
        <f t="shared" si="82"/>
        <v>33.497122026093628</v>
      </c>
      <c r="CN11" s="3">
        <f t="shared" si="83"/>
        <v>47.850515463917525</v>
      </c>
      <c r="CO11" s="3">
        <f t="shared" si="84"/>
        <v>35.707126134035704</v>
      </c>
      <c r="CP11" s="3">
        <f t="shared" si="85"/>
        <v>39.686454849498332</v>
      </c>
      <c r="CQ11" s="3">
        <f t="shared" si="86"/>
        <v>44.660934981192909</v>
      </c>
      <c r="CR11" s="3">
        <f t="shared" si="87"/>
        <v>27.156934306569344</v>
      </c>
      <c r="CT11" s="3">
        <f t="shared" si="88"/>
        <v>17.760197775030903</v>
      </c>
      <c r="CU11" s="3">
        <f t="shared" si="89"/>
        <v>27.156934306569344</v>
      </c>
      <c r="CV11" s="3">
        <f t="shared" si="90"/>
        <v>343.21175472498373</v>
      </c>
      <c r="CW11" s="5">
        <f t="shared" si="91"/>
        <v>400</v>
      </c>
      <c r="CX11" s="3">
        <f t="shared" si="92"/>
        <v>743.21175472498373</v>
      </c>
      <c r="CZ11" s="3">
        <f t="shared" si="93"/>
        <v>686.68536840653906</v>
      </c>
      <c r="DA11">
        <f t="shared" si="94"/>
        <v>7</v>
      </c>
    </row>
    <row r="12" spans="1:105" x14ac:dyDescent="0.2">
      <c r="A12">
        <v>8</v>
      </c>
      <c r="B12" t="s">
        <v>27</v>
      </c>
      <c r="C12" t="s">
        <v>28</v>
      </c>
      <c r="D12" t="s">
        <v>29</v>
      </c>
      <c r="E12">
        <v>275.64925054745999</v>
      </c>
      <c r="F12" s="1" t="s">
        <v>30</v>
      </c>
      <c r="G12">
        <v>675.64925054746004</v>
      </c>
      <c r="H12">
        <v>21285</v>
      </c>
      <c r="J12">
        <v>784</v>
      </c>
      <c r="K12">
        <v>1270</v>
      </c>
      <c r="L12">
        <v>1511</v>
      </c>
      <c r="M12">
        <v>3098</v>
      </c>
      <c r="N12">
        <v>2322</v>
      </c>
      <c r="O12">
        <v>1603</v>
      </c>
      <c r="P12">
        <v>2492</v>
      </c>
      <c r="Q12">
        <v>3033</v>
      </c>
      <c r="S12">
        <v>5172</v>
      </c>
      <c r="U12" s="5">
        <f>IF(J12&lt;=Summary!B$3,J12,0)</f>
        <v>784</v>
      </c>
      <c r="V12" s="5">
        <f>IF(K12&lt;=Summary!C$3,K12,0)</f>
        <v>1270</v>
      </c>
      <c r="W12" s="5">
        <f>IF(L12&lt;=Summary!D$3,L12,0)</f>
        <v>1511</v>
      </c>
      <c r="X12" s="5">
        <f>IF(M12&lt;=Summary!E$3,M12,0)</f>
        <v>3098</v>
      </c>
      <c r="Y12" s="5">
        <f>IF(N12&lt;=Summary!F$3,N12,0)</f>
        <v>2322</v>
      </c>
      <c r="Z12" s="5">
        <f>IF(O12&lt;=Summary!G$3,O12,0)</f>
        <v>1603</v>
      </c>
      <c r="AA12" s="5">
        <f>IF(P12&lt;=Summary!H$3,P12,0)</f>
        <v>2492</v>
      </c>
      <c r="AB12" s="5">
        <f>IF(Q12&lt;=Summary!I$3,Q12,0)</f>
        <v>3033</v>
      </c>
      <c r="AC12" s="5">
        <f>IF(R12&lt;=Summary!J$3,R12,0)</f>
        <v>0</v>
      </c>
      <c r="AD12" s="5">
        <f>IF(S12&lt;=Summary!K$3,S12,0)</f>
        <v>5172</v>
      </c>
      <c r="AE12" s="3"/>
      <c r="AF12" s="5">
        <f t="shared" si="58"/>
        <v>13</v>
      </c>
      <c r="AG12" s="5">
        <f t="shared" si="59"/>
        <v>81</v>
      </c>
      <c r="AH12" s="5">
        <f t="shared" si="60"/>
        <v>17</v>
      </c>
      <c r="AI12" s="5">
        <f t="shared" si="61"/>
        <v>60</v>
      </c>
      <c r="AJ12" s="5">
        <f t="shared" si="62"/>
        <v>6</v>
      </c>
      <c r="AK12" s="5">
        <f t="shared" si="63"/>
        <v>9</v>
      </c>
      <c r="AL12" s="5">
        <f t="shared" si="64"/>
        <v>4</v>
      </c>
      <c r="AM12" s="5">
        <f t="shared" si="65"/>
        <v>17</v>
      </c>
      <c r="AN12" s="5">
        <f t="shared" si="66"/>
        <v>0</v>
      </c>
      <c r="AO12" s="5">
        <f t="shared" si="67"/>
        <v>16</v>
      </c>
      <c r="AP12" s="3"/>
      <c r="AQ12" s="3">
        <f>IF(AND(AF12&lt;=Summary!B$6,AF12&gt;0),25*(Summary!B$6+1-AF12)/Summary!B$6,0)</f>
        <v>22</v>
      </c>
      <c r="AR12" s="3">
        <f>IF(AND(AG12&lt;=Summary!C$6,AG12&gt;0),25*(Summary!C$6+1-AG12)/Summary!C$6,0)</f>
        <v>5</v>
      </c>
      <c r="AS12" s="3">
        <f>IF(AND(AH12&lt;=Summary!D$6,AH12&gt;0),25*(Summary!D$6+1-AH12)/Summary!D$6,0)</f>
        <v>21</v>
      </c>
      <c r="AT12" s="3">
        <f>IF(AND(AI12&lt;=Summary!E$6,AI12&gt;0),25*(Summary!E$6+1-AI12)/Summary!E$6,0)</f>
        <v>10.25</v>
      </c>
      <c r="AU12" s="3">
        <f>IF(AND(AJ12&lt;=Summary!F$6,AJ12&gt;0),25*(Summary!F$6+1-AJ12)/Summary!F$6,0)</f>
        <v>23.75</v>
      </c>
      <c r="AV12" s="3">
        <f>IF(AND(AK12&lt;=Summary!G$6,AK12&gt;0),25*(Summary!G$6+1-AK12)/Summary!G$6,0)</f>
        <v>23</v>
      </c>
      <c r="AW12" s="3">
        <f>IF(AND(AL12&lt;=Summary!H$6,AL12&gt;0),25*(Summary!H$6+1-AL12)/Summary!H$6,0)</f>
        <v>24.25</v>
      </c>
      <c r="AX12" s="3">
        <f>IF(AND(AM12&lt;=Summary!I$6,AM12&gt;0),25*(Summary!I$6+1-AM12)/Summary!I$6,0)</f>
        <v>21</v>
      </c>
      <c r="AY12" s="3">
        <f>IF(AND(AN12&lt;=Summary!J$6,AN12&gt;0),25*(Summary!J$6+1-AN12)/Summary!J$6,0)</f>
        <v>0</v>
      </c>
      <c r="AZ12" s="3">
        <f>IF(AND(AO12&lt;=Summary!K$6,AO12&gt;0),25*(Summary!K$6+1-AO12)/Summary!K$6,0)</f>
        <v>21.25</v>
      </c>
      <c r="BA12" s="3"/>
      <c r="BB12" s="3">
        <f>IF(AND(U12&gt;0,U12&lt;=Summary!B$9),12.5 + 12.5 * (U12 - Summary!B$9) / (Summary!B$7 - Summary!B$9),0)</f>
        <v>21.920144462279296</v>
      </c>
      <c r="BC12" s="3">
        <f>IF(AND(V12&gt;0,V12&lt;=Summary!C$9),12.5 + 12.5 * (V12 - Summary!C$9) / (Summary!C$7 - Summary!C$9),0)</f>
        <v>16.485986250661025</v>
      </c>
      <c r="BD12" s="3">
        <f>IF(AND(W12&gt;0,W12&lt;=Summary!D$9),12.5 + 12.5 * (W12 - Summary!D$9) / (Summary!D$7 - Summary!D$9),0)</f>
        <v>19.243811461512376</v>
      </c>
      <c r="BE12" s="3">
        <f>IF(AND(X12&gt;0,X12&lt;=Summary!E$9),12.5 + 12.5 * (X12 - Summary!E$9) / (Summary!E$7 - Summary!E$9),0)</f>
        <v>0</v>
      </c>
      <c r="BF12" s="3">
        <f>IF(AND(Y12&gt;0,Y12&lt;=Summary!F$9),12.5 + 12.5 * (Y12 - Summary!F$9) / (Summary!F$7 - Summary!F$9),0)</f>
        <v>18.965848042977743</v>
      </c>
      <c r="BG12" s="3">
        <f>IF(AND(Z12&gt;0,Z12&lt;=Summary!G$9),12.5 + 12.5 * (Z12 - Summary!G$9) / (Summary!G$7 - Summary!G$9),0)</f>
        <v>21.458026509572903</v>
      </c>
      <c r="BH12" s="3">
        <f>IF(AND(AA12&gt;0,AA12&lt;=Summary!H$9),12.5 + 12.5 * (AA12 - Summary!H$9) / (Summary!H$7 - Summary!H$9),0)</f>
        <v>20.873573309920985</v>
      </c>
      <c r="BI12" s="3">
        <f>IF(AND(AB12&gt;0,AB12&lt;=Summary!I$9),12.5 + 12.5 * (AB12 - Summary!I$9) / (Summary!I$7 - Summary!I$9),0)</f>
        <v>17.750836120401338</v>
      </c>
      <c r="BJ12" s="3">
        <f>IF(AND(AC12&gt;0,AC12&lt;=Summary!J$9),12.5 + 12.5 * (AC12 - Summary!J$9) / (Summary!J$7 - Summary!J$9),0)</f>
        <v>0</v>
      </c>
      <c r="BK12" s="3">
        <f>IF(AND(AD12&gt;0,AD12&lt;=Summary!K$9),12.5 + 12.5 * (AD12 - Summary!K$9) / (Summary!K$7 - Summary!K$9),0)</f>
        <v>0</v>
      </c>
      <c r="BL12" s="3"/>
      <c r="BM12" s="3">
        <f>IF(AND(U12&gt;0,U12&gt;Summary!B$9),12.5 - 12.5 * (U12 - Summary!B$9) / (Summary!B$3 - Summary!B$9),0)</f>
        <v>0</v>
      </c>
      <c r="BN12" s="3">
        <f>IF(AND(V12&gt;0,V12&gt;Summary!C$9),12.5 - 12.5 * (V12 - Summary!C$9) / (Summary!C$3 - Summary!C$9),0)</f>
        <v>0</v>
      </c>
      <c r="BO12" s="3">
        <f>IF(AND(W12&gt;0,W12&gt;Summary!D$9),12.5 - 12.5 * (W12 - Summary!D$9) / (Summary!D$3 - Summary!D$9),0)</f>
        <v>0</v>
      </c>
      <c r="BP12" s="3">
        <f>IF(AND(X12&gt;0,X12&gt;Summary!E$9),12.5 - 12.5 * (X12 - Summary!E$9) / (Summary!E$3 - Summary!E$9),0)</f>
        <v>10.831273176761433</v>
      </c>
      <c r="BQ12" s="3">
        <f>IF(AND(Y12&gt;0,Y12&gt;Summary!F$9),12.5 - 12.5 * (Y12 - Summary!F$9) / (Summary!F$3 - Summary!F$9),0)</f>
        <v>0</v>
      </c>
      <c r="BR12" s="3">
        <f>IF(AND(Z12&gt;0,Z12&gt;Summary!G$9),12.5 - 12.5 * (Z12 - Summary!G$9) / (Summary!G$3 - Summary!G$9),0)</f>
        <v>0</v>
      </c>
      <c r="BS12" s="3">
        <f>IF(AND(AA12&gt;0,AA12&gt;Summary!H$9),12.5 - 12.5 * (AA12 - Summary!H$9) / (Summary!H$3 - Summary!H$9),0)</f>
        <v>0</v>
      </c>
      <c r="BT12" s="3">
        <f>IF(AND(AB12&gt;0,AB12&gt;Summary!I$9),12.5 - 12.5 * (AB12 - Summary!I$9) / (Summary!I$3 - Summary!I$9),0)</f>
        <v>0</v>
      </c>
      <c r="BU12" s="3">
        <f>IF(AND(AC12&gt;0,AC12&gt;Summary!J$9),12.5 - 12.5 * (AC12 - Summary!J$9) / (Summary!J$3 - Summary!J$9),0)</f>
        <v>0</v>
      </c>
      <c r="BV12" s="3">
        <f>IF(AND(AD12&gt;0,AD12&gt;Summary!K$9),12.5 - 12.5 * (AD12 - Summary!K$9) / (Summary!K$3 - Summary!K$9),0)</f>
        <v>5.2007299270072993</v>
      </c>
      <c r="BW12" s="3"/>
      <c r="BX12" s="5">
        <f t="shared" si="68"/>
        <v>13.066666666666666</v>
      </c>
      <c r="BY12" s="5">
        <f t="shared" si="69"/>
        <v>21.166666666666668</v>
      </c>
      <c r="BZ12" s="5">
        <f t="shared" si="70"/>
        <v>25.183333333333334</v>
      </c>
      <c r="CA12" s="5">
        <f t="shared" si="71"/>
        <v>51.633333333333333</v>
      </c>
      <c r="CB12" s="5">
        <f t="shared" si="72"/>
        <v>38.700000000000003</v>
      </c>
      <c r="CC12" s="5">
        <f t="shared" si="73"/>
        <v>26.716666666666665</v>
      </c>
      <c r="CD12" s="5">
        <f t="shared" si="74"/>
        <v>41.533333333333331</v>
      </c>
      <c r="CE12" s="5">
        <f t="shared" si="75"/>
        <v>50.55</v>
      </c>
      <c r="CF12" s="5">
        <f t="shared" si="76"/>
        <v>0</v>
      </c>
      <c r="CG12" s="5">
        <f t="shared" si="77"/>
        <v>86.2</v>
      </c>
      <c r="CI12" s="3">
        <f t="shared" si="78"/>
        <v>43.920144462279296</v>
      </c>
      <c r="CJ12" s="3">
        <f t="shared" si="79"/>
        <v>21.485986250661025</v>
      </c>
      <c r="CK12" s="3">
        <f t="shared" si="80"/>
        <v>40.243811461512379</v>
      </c>
      <c r="CL12" s="3">
        <f t="shared" si="81"/>
        <v>21.081273176761435</v>
      </c>
      <c r="CM12" s="3">
        <f t="shared" si="82"/>
        <v>42.71584804297774</v>
      </c>
      <c r="CN12" s="3">
        <f t="shared" si="83"/>
        <v>44.458026509572903</v>
      </c>
      <c r="CO12" s="3">
        <f t="shared" si="84"/>
        <v>45.123573309920985</v>
      </c>
      <c r="CP12" s="3">
        <f t="shared" si="85"/>
        <v>38.750836120401338</v>
      </c>
      <c r="CQ12" s="3">
        <f t="shared" si="86"/>
        <v>0</v>
      </c>
      <c r="CR12" s="3">
        <f t="shared" si="87"/>
        <v>26.450729927007298</v>
      </c>
      <c r="CT12" s="3">
        <f t="shared" si="88"/>
        <v>0</v>
      </c>
      <c r="CU12" s="3">
        <f t="shared" si="89"/>
        <v>21.081273176761435</v>
      </c>
      <c r="CV12" s="3">
        <f t="shared" si="90"/>
        <v>303.14895608433295</v>
      </c>
      <c r="CW12" s="5">
        <f t="shared" si="91"/>
        <v>400</v>
      </c>
      <c r="CX12" s="3">
        <f t="shared" si="92"/>
        <v>703.14895608433289</v>
      </c>
      <c r="CZ12" s="3">
        <f t="shared" si="93"/>
        <v>675.64925054746004</v>
      </c>
      <c r="DA12">
        <f t="shared" si="94"/>
        <v>8</v>
      </c>
    </row>
    <row r="13" spans="1:105" x14ac:dyDescent="0.2">
      <c r="A13">
        <v>9</v>
      </c>
      <c r="B13" t="s">
        <v>31</v>
      </c>
      <c r="C13" t="s">
        <v>31</v>
      </c>
      <c r="D13" t="s">
        <v>32</v>
      </c>
      <c r="E13">
        <v>269.00101963148001</v>
      </c>
      <c r="F13" s="1" t="s">
        <v>639</v>
      </c>
      <c r="G13">
        <v>669.00101963147995</v>
      </c>
      <c r="H13">
        <v>26800</v>
      </c>
      <c r="J13">
        <v>848</v>
      </c>
      <c r="K13">
        <v>675</v>
      </c>
      <c r="L13">
        <v>3146</v>
      </c>
      <c r="M13">
        <v>2042</v>
      </c>
      <c r="N13">
        <v>4519</v>
      </c>
      <c r="O13">
        <v>2590</v>
      </c>
      <c r="P13">
        <v>4568</v>
      </c>
      <c r="Q13">
        <v>2244</v>
      </c>
      <c r="R13">
        <v>3486</v>
      </c>
      <c r="S13">
        <v>2682</v>
      </c>
      <c r="U13" s="5">
        <f>IF(J13&lt;=Summary!B$3,J13,0)</f>
        <v>848</v>
      </c>
      <c r="V13" s="5">
        <f>IF(K13&lt;=Summary!C$3,K13,0)</f>
        <v>675</v>
      </c>
      <c r="W13" s="5">
        <f>IF(L13&lt;=Summary!D$3,L13,0)</f>
        <v>3146</v>
      </c>
      <c r="X13" s="5">
        <f>IF(M13&lt;=Summary!E$3,M13,0)</f>
        <v>2042</v>
      </c>
      <c r="Y13" s="5">
        <f>IF(N13&lt;=Summary!F$3,N13,0)</f>
        <v>0</v>
      </c>
      <c r="Z13" s="5">
        <f>IF(O13&lt;=Summary!G$3,O13,0)</f>
        <v>2590</v>
      </c>
      <c r="AA13" s="5">
        <f>IF(P13&lt;=Summary!H$3,P13,0)</f>
        <v>4568</v>
      </c>
      <c r="AB13" s="5">
        <f>IF(Q13&lt;=Summary!I$3,Q13,0)</f>
        <v>2244</v>
      </c>
      <c r="AC13" s="5">
        <f>IF(R13&lt;=Summary!J$3,R13,0)</f>
        <v>3486</v>
      </c>
      <c r="AD13" s="5">
        <f>IF(S13&lt;=Summary!K$3,S13,0)</f>
        <v>2682</v>
      </c>
      <c r="AE13" s="3"/>
      <c r="AF13" s="5">
        <f t="shared" si="58"/>
        <v>20</v>
      </c>
      <c r="AG13" s="5">
        <f t="shared" si="59"/>
        <v>4</v>
      </c>
      <c r="AH13" s="5">
        <f t="shared" si="60"/>
        <v>74</v>
      </c>
      <c r="AI13" s="5">
        <f t="shared" si="61"/>
        <v>20</v>
      </c>
      <c r="AJ13" s="5">
        <f t="shared" si="62"/>
        <v>54</v>
      </c>
      <c r="AK13" s="5">
        <f t="shared" si="63"/>
        <v>46</v>
      </c>
      <c r="AL13" s="5">
        <f t="shared" si="64"/>
        <v>35</v>
      </c>
      <c r="AM13" s="5">
        <f t="shared" si="65"/>
        <v>3</v>
      </c>
      <c r="AN13" s="5">
        <f t="shared" si="66"/>
        <v>13</v>
      </c>
      <c r="AO13" s="5">
        <f t="shared" si="67"/>
        <v>1</v>
      </c>
      <c r="AP13" s="3"/>
      <c r="AQ13" s="3">
        <f>IF(AND(AF13&lt;=Summary!B$6,AF13&gt;0),25*(Summary!B$6+1-AF13)/Summary!B$6,0)</f>
        <v>20.25</v>
      </c>
      <c r="AR13" s="3">
        <f>IF(AND(AG13&lt;=Summary!C$6,AG13&gt;0),25*(Summary!C$6+1-AG13)/Summary!C$6,0)</f>
        <v>24.25</v>
      </c>
      <c r="AS13" s="3">
        <f>IF(AND(AH13&lt;=Summary!D$6,AH13&gt;0),25*(Summary!D$6+1-AH13)/Summary!D$6,0)</f>
        <v>6.75</v>
      </c>
      <c r="AT13" s="3">
        <f>IF(AND(AI13&lt;=Summary!E$6,AI13&gt;0),25*(Summary!E$6+1-AI13)/Summary!E$6,0)</f>
        <v>20.25</v>
      </c>
      <c r="AU13" s="3">
        <f>IF(AND(AJ13&lt;=Summary!F$6,AJ13&gt;0),25*(Summary!F$6+1-AJ13)/Summary!F$6,0)</f>
        <v>11.75</v>
      </c>
      <c r="AV13" s="3">
        <f>IF(AND(AK13&lt;=Summary!G$6,AK13&gt;0),25*(Summary!G$6+1-AK13)/Summary!G$6,0)</f>
        <v>13.75</v>
      </c>
      <c r="AW13" s="3">
        <f>IF(AND(AL13&lt;=Summary!H$6,AL13&gt;0),25*(Summary!H$6+1-AL13)/Summary!H$6,0)</f>
        <v>16.5</v>
      </c>
      <c r="AX13" s="3">
        <f>IF(AND(AM13&lt;=Summary!I$6,AM13&gt;0),25*(Summary!I$6+1-AM13)/Summary!I$6,0)</f>
        <v>24.5</v>
      </c>
      <c r="AY13" s="3">
        <f>IF(AND(AN13&lt;=Summary!J$6,AN13&gt;0),25*(Summary!J$6+1-AN13)/Summary!J$6,0)</f>
        <v>22</v>
      </c>
      <c r="AZ13" s="3">
        <f>IF(AND(AO13&lt;=Summary!K$6,AO13&gt;0),25*(Summary!K$6+1-AO13)/Summary!K$6,0)</f>
        <v>25</v>
      </c>
      <c r="BA13" s="3"/>
      <c r="BB13" s="3">
        <f>IF(AND(U13&gt;0,U13&lt;=Summary!B$9),12.5 + 12.5 * (U13 - Summary!B$9) / (Summary!B$7 - Summary!B$9),0)</f>
        <v>21.278089887640448</v>
      </c>
      <c r="BC13" s="3">
        <f>IF(AND(V13&gt;0,V13&lt;=Summary!C$9),12.5 + 12.5 * (V13 - Summary!C$9) / (Summary!C$7 - Summary!C$9),0)</f>
        <v>24.352194606028554</v>
      </c>
      <c r="BD13" s="3">
        <f>IF(AND(W13&gt;0,W13&lt;=Summary!D$9),12.5 + 12.5 * (W13 - Summary!D$9) / (Summary!D$7 - Summary!D$9),0)</f>
        <v>0</v>
      </c>
      <c r="BE13" s="3">
        <f>IF(AND(X13&gt;0,X13&lt;=Summary!E$9),12.5 + 12.5 * (X13 - Summary!E$9) / (Summary!E$7 - Summary!E$9),0)</f>
        <v>18.117977528089888</v>
      </c>
      <c r="BF13" s="3">
        <f>IF(AND(Y13&gt;0,Y13&lt;=Summary!F$9),12.5 + 12.5 * (Y13 - Summary!F$9) / (Summary!F$7 - Summary!F$9),0)</f>
        <v>0</v>
      </c>
      <c r="BG13" s="3">
        <f>IF(AND(Z13&gt;0,Z13&lt;=Summary!G$9),12.5 + 12.5 * (Z13 - Summary!G$9) / (Summary!G$7 - Summary!G$9),0)</f>
        <v>14.189985272459499</v>
      </c>
      <c r="BH13" s="3">
        <f>IF(AND(AA13&gt;0,AA13&lt;=Summary!H$9),12.5 + 12.5 * (AA13 - Summary!H$9) / (Summary!H$7 - Summary!H$9),0)</f>
        <v>0</v>
      </c>
      <c r="BI13" s="3">
        <f>IF(AND(AB13&gt;0,AB13&lt;=Summary!I$9),12.5 + 12.5 * (AB13 - Summary!I$9) / (Summary!I$7 - Summary!I$9),0)</f>
        <v>24.347826086956523</v>
      </c>
      <c r="BJ13" s="3">
        <f>IF(AND(AC13&gt;0,AC13&lt;=Summary!J$9),12.5 + 12.5 * (AC13 - Summary!J$9) / (Summary!J$7 - Summary!J$9),0)</f>
        <v>16.503224073078989</v>
      </c>
      <c r="BK13" s="3">
        <f>IF(AND(AD13&gt;0,AD13&lt;=Summary!K$9),12.5 + 12.5 * (AD13 - Summary!K$9) / (Summary!K$7 - Summary!K$9),0)</f>
        <v>25</v>
      </c>
      <c r="BL13" s="3"/>
      <c r="BM13" s="3">
        <f>IF(AND(U13&gt;0,U13&gt;Summary!B$9),12.5 - 12.5 * (U13 - Summary!B$9) / (Summary!B$3 - Summary!B$9),0)</f>
        <v>0</v>
      </c>
      <c r="BN13" s="3">
        <f>IF(AND(V13&gt;0,V13&gt;Summary!C$9),12.5 - 12.5 * (V13 - Summary!C$9) / (Summary!C$3 - Summary!C$9),0)</f>
        <v>0</v>
      </c>
      <c r="BO13" s="3">
        <f>IF(AND(W13&gt;0,W13&gt;Summary!D$9),12.5 - 12.5 * (W13 - Summary!D$9) / (Summary!D$3 - Summary!D$9),0)</f>
        <v>4.3873212214920763</v>
      </c>
      <c r="BP13" s="3">
        <f>IF(AND(X13&gt;0,X13&gt;Summary!E$9),12.5 - 12.5 * (X13 - Summary!E$9) / (Summary!E$3 - Summary!E$9),0)</f>
        <v>0</v>
      </c>
      <c r="BQ13" s="3">
        <f>IF(AND(Y13&gt;0,Y13&gt;Summary!F$9),12.5 - 12.5 * (Y13 - Summary!F$9) / (Summary!F$3 - Summary!F$9),0)</f>
        <v>0</v>
      </c>
      <c r="BR13" s="3">
        <f>IF(AND(Z13&gt;0,Z13&gt;Summary!G$9),12.5 - 12.5 * (Z13 - Summary!G$9) / (Summary!G$3 - Summary!G$9),0)</f>
        <v>0</v>
      </c>
      <c r="BS13" s="3">
        <f>IF(AND(AA13&gt;0,AA13&gt;Summary!H$9),12.5 - 12.5 * (AA13 - Summary!H$9) / (Summary!H$3 - Summary!H$9),0)</f>
        <v>5.8973631981854266</v>
      </c>
      <c r="BT13" s="3">
        <f>IF(AND(AB13&gt;0,AB13&gt;Summary!I$9),12.5 - 12.5 * (AB13 - Summary!I$9) / (Summary!I$3 - Summary!I$9),0)</f>
        <v>0</v>
      </c>
      <c r="BU13" s="3">
        <f>IF(AND(AC13&gt;0,AC13&gt;Summary!J$9),12.5 - 12.5 * (AC13 - Summary!J$9) / (Summary!J$3 - Summary!J$9),0)</f>
        <v>0</v>
      </c>
      <c r="BV13" s="3">
        <f>IF(AND(AD13&gt;0,AD13&gt;Summary!K$9),12.5 - 12.5 * (AD13 - Summary!K$9) / (Summary!K$3 - Summary!K$9),0)</f>
        <v>0</v>
      </c>
      <c r="BW13" s="3"/>
      <c r="BX13" s="5">
        <f t="shared" si="68"/>
        <v>14.133333333333333</v>
      </c>
      <c r="BY13" s="5">
        <f t="shared" si="69"/>
        <v>11.25</v>
      </c>
      <c r="BZ13" s="5">
        <f t="shared" si="70"/>
        <v>52.43333333333333</v>
      </c>
      <c r="CA13" s="5">
        <f t="shared" si="71"/>
        <v>34.033333333333331</v>
      </c>
      <c r="CB13" s="5">
        <f t="shared" si="72"/>
        <v>75.316666666666663</v>
      </c>
      <c r="CC13" s="5">
        <f t="shared" si="73"/>
        <v>43.166666666666664</v>
      </c>
      <c r="CD13" s="5">
        <f t="shared" si="74"/>
        <v>76.13333333333334</v>
      </c>
      <c r="CE13" s="5">
        <f t="shared" si="75"/>
        <v>37.4</v>
      </c>
      <c r="CF13" s="5">
        <f t="shared" si="76"/>
        <v>58.1</v>
      </c>
      <c r="CG13" s="5">
        <f t="shared" si="77"/>
        <v>44.7</v>
      </c>
      <c r="CI13" s="3">
        <f t="shared" si="78"/>
        <v>41.528089887640448</v>
      </c>
      <c r="CJ13" s="3">
        <f t="shared" si="79"/>
        <v>48.602194606028554</v>
      </c>
      <c r="CK13" s="3">
        <f t="shared" si="80"/>
        <v>11.137321221492076</v>
      </c>
      <c r="CL13" s="3">
        <f t="shared" si="81"/>
        <v>38.367977528089888</v>
      </c>
      <c r="CM13" s="3">
        <f t="shared" si="82"/>
        <v>11.75</v>
      </c>
      <c r="CN13" s="3">
        <f t="shared" si="83"/>
        <v>27.939985272459499</v>
      </c>
      <c r="CO13" s="3">
        <f t="shared" si="84"/>
        <v>22.397363198185428</v>
      </c>
      <c r="CP13" s="3">
        <f t="shared" si="85"/>
        <v>48.847826086956523</v>
      </c>
      <c r="CQ13" s="3">
        <f t="shared" si="86"/>
        <v>38.503224073078989</v>
      </c>
      <c r="CR13" s="3">
        <f t="shared" si="87"/>
        <v>50</v>
      </c>
      <c r="CT13" s="3">
        <f t="shared" si="88"/>
        <v>11.137321221492076</v>
      </c>
      <c r="CU13" s="3">
        <f t="shared" si="89"/>
        <v>11.75</v>
      </c>
      <c r="CV13" s="3">
        <f t="shared" si="90"/>
        <v>316.18666065243929</v>
      </c>
      <c r="CW13" s="5">
        <f t="shared" si="91"/>
        <v>400</v>
      </c>
      <c r="CX13" s="3">
        <f t="shared" si="92"/>
        <v>716.18666065243929</v>
      </c>
      <c r="CZ13" s="3">
        <f t="shared" si="93"/>
        <v>669.00101963147995</v>
      </c>
      <c r="DA13">
        <f t="shared" si="94"/>
        <v>9</v>
      </c>
    </row>
    <row r="14" spans="1:105" x14ac:dyDescent="0.2">
      <c r="A14">
        <v>10</v>
      </c>
      <c r="B14" t="s">
        <v>33</v>
      </c>
      <c r="C14" t="s">
        <v>34</v>
      </c>
      <c r="D14" t="s">
        <v>29</v>
      </c>
      <c r="E14">
        <v>261.09570619506798</v>
      </c>
      <c r="F14" s="1" t="s">
        <v>639</v>
      </c>
      <c r="G14">
        <v>661.09570619506803</v>
      </c>
      <c r="H14">
        <v>25384</v>
      </c>
      <c r="J14">
        <v>1094</v>
      </c>
      <c r="K14">
        <v>779</v>
      </c>
      <c r="L14">
        <v>1375</v>
      </c>
      <c r="M14">
        <v>2900</v>
      </c>
      <c r="N14">
        <v>2552</v>
      </c>
      <c r="O14">
        <v>2001</v>
      </c>
      <c r="P14">
        <v>3630</v>
      </c>
      <c r="Q14">
        <v>2608</v>
      </c>
      <c r="R14">
        <v>3489</v>
      </c>
      <c r="S14">
        <v>4956</v>
      </c>
      <c r="U14" s="5">
        <f>IF(J14&lt;=Summary!B$3,J14,0)</f>
        <v>1094</v>
      </c>
      <c r="V14" s="5">
        <f>IF(K14&lt;=Summary!C$3,K14,0)</f>
        <v>779</v>
      </c>
      <c r="W14" s="5">
        <f>IF(L14&lt;=Summary!D$3,L14,0)</f>
        <v>1375</v>
      </c>
      <c r="X14" s="5">
        <f>IF(M14&lt;=Summary!E$3,M14,0)</f>
        <v>2900</v>
      </c>
      <c r="Y14" s="5">
        <f>IF(N14&lt;=Summary!F$3,N14,0)</f>
        <v>2552</v>
      </c>
      <c r="Z14" s="5">
        <f>IF(O14&lt;=Summary!G$3,O14,0)</f>
        <v>2001</v>
      </c>
      <c r="AA14" s="5">
        <f>IF(P14&lt;=Summary!H$3,P14,0)</f>
        <v>3630</v>
      </c>
      <c r="AB14" s="5">
        <f>IF(Q14&lt;=Summary!I$3,Q14,0)</f>
        <v>2608</v>
      </c>
      <c r="AC14" s="5">
        <f>IF(R14&lt;=Summary!J$3,R14,0)</f>
        <v>3489</v>
      </c>
      <c r="AD14" s="5">
        <f>IF(S14&lt;=Summary!K$3,S14,0)</f>
        <v>4956</v>
      </c>
      <c r="AE14" s="3"/>
      <c r="AF14" s="5">
        <f t="shared" si="58"/>
        <v>43</v>
      </c>
      <c r="AG14" s="5">
        <f t="shared" si="59"/>
        <v>9</v>
      </c>
      <c r="AH14" s="5">
        <f t="shared" si="60"/>
        <v>11</v>
      </c>
      <c r="AI14" s="5">
        <f t="shared" si="61"/>
        <v>52</v>
      </c>
      <c r="AJ14" s="5">
        <f t="shared" si="62"/>
        <v>12</v>
      </c>
      <c r="AK14" s="5">
        <f t="shared" si="63"/>
        <v>23</v>
      </c>
      <c r="AL14" s="5">
        <f t="shared" si="64"/>
        <v>21</v>
      </c>
      <c r="AM14" s="5">
        <f t="shared" si="65"/>
        <v>8</v>
      </c>
      <c r="AN14" s="5">
        <f t="shared" si="66"/>
        <v>14</v>
      </c>
      <c r="AO14" s="5">
        <f t="shared" si="67"/>
        <v>10</v>
      </c>
      <c r="AP14" s="3"/>
      <c r="AQ14" s="3">
        <f>IF(AND(AF14&lt;=Summary!B$6,AF14&gt;0),25*(Summary!B$6+1-AF14)/Summary!B$6,0)</f>
        <v>14.5</v>
      </c>
      <c r="AR14" s="3">
        <f>IF(AND(AG14&lt;=Summary!C$6,AG14&gt;0),25*(Summary!C$6+1-AG14)/Summary!C$6,0)</f>
        <v>23</v>
      </c>
      <c r="AS14" s="3">
        <f>IF(AND(AH14&lt;=Summary!D$6,AH14&gt;0),25*(Summary!D$6+1-AH14)/Summary!D$6,0)</f>
        <v>22.5</v>
      </c>
      <c r="AT14" s="3">
        <f>IF(AND(AI14&lt;=Summary!E$6,AI14&gt;0),25*(Summary!E$6+1-AI14)/Summary!E$6,0)</f>
        <v>12.25</v>
      </c>
      <c r="AU14" s="3">
        <f>IF(AND(AJ14&lt;=Summary!F$6,AJ14&gt;0),25*(Summary!F$6+1-AJ14)/Summary!F$6,0)</f>
        <v>22.25</v>
      </c>
      <c r="AV14" s="3">
        <f>IF(AND(AK14&lt;=Summary!G$6,AK14&gt;0),25*(Summary!G$6+1-AK14)/Summary!G$6,0)</f>
        <v>19.5</v>
      </c>
      <c r="AW14" s="3">
        <f>IF(AND(AL14&lt;=Summary!H$6,AL14&gt;0),25*(Summary!H$6+1-AL14)/Summary!H$6,0)</f>
        <v>20</v>
      </c>
      <c r="AX14" s="3">
        <f>IF(AND(AM14&lt;=Summary!I$6,AM14&gt;0),25*(Summary!I$6+1-AM14)/Summary!I$6,0)</f>
        <v>23.25</v>
      </c>
      <c r="AY14" s="3">
        <f>IF(AND(AN14&lt;=Summary!J$6,AN14&gt;0),25*(Summary!J$6+1-AN14)/Summary!J$6,0)</f>
        <v>21.75</v>
      </c>
      <c r="AZ14" s="3">
        <f>IF(AND(AO14&lt;=Summary!K$6,AO14&gt;0),25*(Summary!K$6+1-AO14)/Summary!K$6,0)</f>
        <v>22.75</v>
      </c>
      <c r="BA14" s="3"/>
      <c r="BB14" s="3">
        <f>IF(AND(U14&gt;0,U14&lt;=Summary!B$9),12.5 + 12.5 * (U14 - Summary!B$9) / (Summary!B$7 - Summary!B$9),0)</f>
        <v>18.81019261637239</v>
      </c>
      <c r="BC14" s="3">
        <f>IF(AND(V14&gt;0,V14&lt;=Summary!C$9),12.5 + 12.5 * (V14 - Summary!C$9) / (Summary!C$7 - Summary!C$9),0)</f>
        <v>22.977260708619777</v>
      </c>
      <c r="BD14" s="3">
        <f>IF(AND(W14&gt;0,W14&lt;=Summary!D$9),12.5 + 12.5 * (W14 - Summary!D$9) / (Summary!D$7 - Summary!D$9),0)</f>
        <v>20.396744659206512</v>
      </c>
      <c r="BE14" s="3">
        <f>IF(AND(X14&gt;0,X14&lt;=Summary!E$9),12.5 + 12.5 * (X14 - Summary!E$9) / (Summary!E$7 - Summary!E$9),0)</f>
        <v>0</v>
      </c>
      <c r="BF14" s="3">
        <f>IF(AND(Y14&gt;0,Y14&lt;=Summary!F$9),12.5 + 12.5 * (Y14 - Summary!F$9) / (Summary!F$7 - Summary!F$9),0)</f>
        <v>16.759401381427473</v>
      </c>
      <c r="BG14" s="3">
        <f>IF(AND(Z14&gt;0,Z14&lt;=Summary!G$9),12.5 + 12.5 * (Z14 - Summary!G$9) / (Summary!G$7 - Summary!G$9),0)</f>
        <v>18.52724594992636</v>
      </c>
      <c r="BH14" s="3">
        <f>IF(AND(AA14&gt;0,AA14&lt;=Summary!H$9),12.5 + 12.5 * (AA14 - Summary!H$9) / (Summary!H$7 - Summary!H$9),0)</f>
        <v>12.547556335967222</v>
      </c>
      <c r="BI14" s="3">
        <f>IF(AND(AB14&gt;0,AB14&lt;=Summary!I$9),12.5 + 12.5 * (AB14 - Summary!I$9) / (Summary!I$7 - Summary!I$9),0)</f>
        <v>21.304347826086957</v>
      </c>
      <c r="BJ14" s="3">
        <f>IF(AND(AC14&gt;0,AC14&lt;=Summary!J$9),12.5 + 12.5 * (AC14 - Summary!J$9) / (Summary!J$7 - Summary!J$9),0)</f>
        <v>16.483073616335304</v>
      </c>
      <c r="BK14" s="3">
        <f>IF(AND(AD14&gt;0,AD14&lt;=Summary!K$9),12.5 + 12.5 * (AD14 - Summary!K$9) / (Summary!K$7 - Summary!K$9),0)</f>
        <v>0</v>
      </c>
      <c r="BL14" s="3"/>
      <c r="BM14" s="3">
        <f>IF(AND(U14&gt;0,U14&gt;Summary!B$9),12.5 - 12.5 * (U14 - Summary!B$9) / (Summary!B$3 - Summary!B$9),0)</f>
        <v>0</v>
      </c>
      <c r="BN14" s="3">
        <f>IF(AND(V14&gt;0,V14&gt;Summary!C$9),12.5 - 12.5 * (V14 - Summary!C$9) / (Summary!C$3 - Summary!C$9),0)</f>
        <v>0</v>
      </c>
      <c r="BO14" s="3">
        <f>IF(AND(W14&gt;0,W14&gt;Summary!D$9),12.5 - 12.5 * (W14 - Summary!D$9) / (Summary!D$3 - Summary!D$9),0)</f>
        <v>0</v>
      </c>
      <c r="BP14" s="3">
        <f>IF(AND(X14&gt;0,X14&gt;Summary!E$9),12.5 - 12.5 * (X14 - Summary!E$9) / (Summary!E$3 - Summary!E$9),0)</f>
        <v>12.360939431396787</v>
      </c>
      <c r="BQ14" s="3">
        <f>IF(AND(Y14&gt;0,Y14&gt;Summary!F$9),12.5 - 12.5 * (Y14 - Summary!F$9) / (Summary!F$3 - Summary!F$9),0)</f>
        <v>0</v>
      </c>
      <c r="BR14" s="3">
        <f>IF(AND(Z14&gt;0,Z14&gt;Summary!G$9),12.5 - 12.5 * (Z14 - Summary!G$9) / (Summary!G$3 - Summary!G$9),0)</f>
        <v>0</v>
      </c>
      <c r="BS14" s="3">
        <f>IF(AND(AA14&gt;0,AA14&gt;Summary!H$9),12.5 - 12.5 * (AA14 - Summary!H$9) / (Summary!H$3 - Summary!H$9),0)</f>
        <v>0</v>
      </c>
      <c r="BT14" s="3">
        <f>IF(AND(AB14&gt;0,AB14&gt;Summary!I$9),12.5 - 12.5 * (AB14 - Summary!I$9) / (Summary!I$3 - Summary!I$9),0)</f>
        <v>0</v>
      </c>
      <c r="BU14" s="3">
        <f>IF(AND(AC14&gt;0,AC14&gt;Summary!J$9),12.5 - 12.5 * (AC14 - Summary!J$9) / (Summary!J$3 - Summary!J$9),0)</f>
        <v>0</v>
      </c>
      <c r="BV14" s="3">
        <f>IF(AND(AD14&gt;0,AD14&gt;Summary!K$9),12.5 - 12.5 * (AD14 - Summary!K$9) / (Summary!K$3 - Summary!K$9),0)</f>
        <v>10.127737226277372</v>
      </c>
      <c r="BW14" s="3"/>
      <c r="BX14" s="5">
        <f t="shared" si="68"/>
        <v>18.233333333333334</v>
      </c>
      <c r="BY14" s="5">
        <f t="shared" si="69"/>
        <v>12.983333333333333</v>
      </c>
      <c r="BZ14" s="5">
        <f t="shared" si="70"/>
        <v>22.916666666666668</v>
      </c>
      <c r="CA14" s="5">
        <f t="shared" si="71"/>
        <v>48.333333333333336</v>
      </c>
      <c r="CB14" s="5">
        <f t="shared" si="72"/>
        <v>42.533333333333331</v>
      </c>
      <c r="CC14" s="5">
        <f t="shared" si="73"/>
        <v>33.35</v>
      </c>
      <c r="CD14" s="5">
        <f t="shared" si="74"/>
        <v>60.5</v>
      </c>
      <c r="CE14" s="5">
        <f t="shared" si="75"/>
        <v>43.466666666666669</v>
      </c>
      <c r="CF14" s="5">
        <f t="shared" si="76"/>
        <v>58.15</v>
      </c>
      <c r="CG14" s="5">
        <f t="shared" si="77"/>
        <v>82.6</v>
      </c>
      <c r="CI14" s="3">
        <f t="shared" si="78"/>
        <v>33.31019261637239</v>
      </c>
      <c r="CJ14" s="3">
        <f t="shared" si="79"/>
        <v>45.977260708619781</v>
      </c>
      <c r="CK14" s="3">
        <f t="shared" si="80"/>
        <v>42.896744659206512</v>
      </c>
      <c r="CL14" s="3">
        <f t="shared" si="81"/>
        <v>24.610939431396787</v>
      </c>
      <c r="CM14" s="3">
        <f t="shared" si="82"/>
        <v>39.009401381427473</v>
      </c>
      <c r="CN14" s="3">
        <f t="shared" si="83"/>
        <v>38.02724594992636</v>
      </c>
      <c r="CO14" s="3">
        <f t="shared" si="84"/>
        <v>32.547556335967222</v>
      </c>
      <c r="CP14" s="3">
        <f t="shared" si="85"/>
        <v>44.554347826086953</v>
      </c>
      <c r="CQ14" s="3">
        <f t="shared" si="86"/>
        <v>38.233073616335304</v>
      </c>
      <c r="CR14" s="3">
        <f t="shared" si="87"/>
        <v>32.877737226277375</v>
      </c>
      <c r="CT14" s="3">
        <f t="shared" si="88"/>
        <v>24.610939431396787</v>
      </c>
      <c r="CU14" s="3">
        <f t="shared" si="89"/>
        <v>32.547556335967222</v>
      </c>
      <c r="CV14" s="3">
        <f t="shared" si="90"/>
        <v>314.88600398425211</v>
      </c>
      <c r="CW14" s="5">
        <f t="shared" si="91"/>
        <v>400</v>
      </c>
      <c r="CX14" s="3">
        <f t="shared" si="92"/>
        <v>714.88600398425206</v>
      </c>
      <c r="CZ14" s="3">
        <f t="shared" si="93"/>
        <v>661.09570619506803</v>
      </c>
      <c r="DA14">
        <f t="shared" si="94"/>
        <v>10</v>
      </c>
    </row>
    <row r="15" spans="1:105" x14ac:dyDescent="0.2">
      <c r="A15">
        <v>11</v>
      </c>
      <c r="B15" t="s">
        <v>35</v>
      </c>
      <c r="C15" t="s">
        <v>36</v>
      </c>
      <c r="D15" t="s">
        <v>18</v>
      </c>
      <c r="E15">
        <v>257.50835492601101</v>
      </c>
      <c r="F15" s="1" t="s">
        <v>639</v>
      </c>
      <c r="G15">
        <v>657.50835492601198</v>
      </c>
      <c r="H15">
        <v>26154</v>
      </c>
      <c r="J15">
        <v>1034</v>
      </c>
      <c r="K15">
        <v>938</v>
      </c>
      <c r="L15">
        <v>1169</v>
      </c>
      <c r="M15">
        <v>2281</v>
      </c>
      <c r="N15">
        <v>2751</v>
      </c>
      <c r="O15">
        <v>1815</v>
      </c>
      <c r="P15">
        <v>2893</v>
      </c>
      <c r="Q15">
        <v>3463</v>
      </c>
      <c r="R15">
        <v>4739</v>
      </c>
      <c r="S15">
        <v>5071</v>
      </c>
      <c r="U15" s="5">
        <f>IF(J15&lt;=Summary!B$3,J15,0)</f>
        <v>1034</v>
      </c>
      <c r="V15" s="5">
        <f>IF(K15&lt;=Summary!C$3,K15,0)</f>
        <v>938</v>
      </c>
      <c r="W15" s="5">
        <f>IF(L15&lt;=Summary!D$3,L15,0)</f>
        <v>1169</v>
      </c>
      <c r="X15" s="5">
        <f>IF(M15&lt;=Summary!E$3,M15,0)</f>
        <v>2281</v>
      </c>
      <c r="Y15" s="5">
        <f>IF(N15&lt;=Summary!F$3,N15,0)</f>
        <v>2751</v>
      </c>
      <c r="Z15" s="5">
        <f>IF(O15&lt;=Summary!G$3,O15,0)</f>
        <v>1815</v>
      </c>
      <c r="AA15" s="5">
        <f>IF(P15&lt;=Summary!H$3,P15,0)</f>
        <v>2893</v>
      </c>
      <c r="AB15" s="5">
        <f>IF(Q15&lt;=Summary!I$3,Q15,0)</f>
        <v>3463</v>
      </c>
      <c r="AC15" s="5">
        <f>IF(R15&lt;=Summary!J$3,R15,0)</f>
        <v>4739</v>
      </c>
      <c r="AD15" s="5">
        <f>IF(S15&lt;=Summary!K$3,S15,0)</f>
        <v>5071</v>
      </c>
      <c r="AE15" s="3"/>
      <c r="AF15" s="5">
        <f t="shared" si="58"/>
        <v>39</v>
      </c>
      <c r="AG15" s="5">
        <f t="shared" si="59"/>
        <v>27</v>
      </c>
      <c r="AH15" s="5">
        <f t="shared" si="60"/>
        <v>4</v>
      </c>
      <c r="AI15" s="5">
        <f t="shared" si="61"/>
        <v>32</v>
      </c>
      <c r="AJ15" s="5">
        <f t="shared" si="62"/>
        <v>20</v>
      </c>
      <c r="AK15" s="5">
        <f t="shared" si="63"/>
        <v>18</v>
      </c>
      <c r="AL15" s="5">
        <f t="shared" si="64"/>
        <v>8</v>
      </c>
      <c r="AM15" s="5">
        <f t="shared" si="65"/>
        <v>30</v>
      </c>
      <c r="AN15" s="5">
        <f t="shared" si="66"/>
        <v>42</v>
      </c>
      <c r="AO15" s="5">
        <f t="shared" si="67"/>
        <v>13</v>
      </c>
      <c r="AP15" s="3"/>
      <c r="AQ15" s="3">
        <f>IF(AND(AF15&lt;=Summary!B$6,AF15&gt;0),25*(Summary!B$6+1-AF15)/Summary!B$6,0)</f>
        <v>15.5</v>
      </c>
      <c r="AR15" s="3">
        <f>IF(AND(AG15&lt;=Summary!C$6,AG15&gt;0),25*(Summary!C$6+1-AG15)/Summary!C$6,0)</f>
        <v>18.5</v>
      </c>
      <c r="AS15" s="3">
        <f>IF(AND(AH15&lt;=Summary!D$6,AH15&gt;0),25*(Summary!D$6+1-AH15)/Summary!D$6,0)</f>
        <v>24.25</v>
      </c>
      <c r="AT15" s="3">
        <f>IF(AND(AI15&lt;=Summary!E$6,AI15&gt;0),25*(Summary!E$6+1-AI15)/Summary!E$6,0)</f>
        <v>17.25</v>
      </c>
      <c r="AU15" s="3">
        <f>IF(AND(AJ15&lt;=Summary!F$6,AJ15&gt;0),25*(Summary!F$6+1-AJ15)/Summary!F$6,0)</f>
        <v>20.25</v>
      </c>
      <c r="AV15" s="3">
        <f>IF(AND(AK15&lt;=Summary!G$6,AK15&gt;0),25*(Summary!G$6+1-AK15)/Summary!G$6,0)</f>
        <v>20.75</v>
      </c>
      <c r="AW15" s="3">
        <f>IF(AND(AL15&lt;=Summary!H$6,AL15&gt;0),25*(Summary!H$6+1-AL15)/Summary!H$6,0)</f>
        <v>23.25</v>
      </c>
      <c r="AX15" s="3">
        <f>IF(AND(AM15&lt;=Summary!I$6,AM15&gt;0),25*(Summary!I$6+1-AM15)/Summary!I$6,0)</f>
        <v>17.75</v>
      </c>
      <c r="AY15" s="3">
        <f>IF(AND(AN15&lt;=Summary!J$6,AN15&gt;0),25*(Summary!J$6+1-AN15)/Summary!J$6,0)</f>
        <v>14.75</v>
      </c>
      <c r="AZ15" s="3">
        <f>IF(AND(AO15&lt;=Summary!K$6,AO15&gt;0),25*(Summary!K$6+1-AO15)/Summary!K$6,0)</f>
        <v>22</v>
      </c>
      <c r="BA15" s="3"/>
      <c r="BB15" s="3">
        <f>IF(AND(U15&gt;0,U15&lt;=Summary!B$9),12.5 + 12.5 * (U15 - Summary!B$9) / (Summary!B$7 - Summary!B$9),0)</f>
        <v>19.412118780096307</v>
      </c>
      <c r="BC15" s="3">
        <f>IF(AND(V15&gt;0,V15&lt;=Summary!C$9),12.5 + 12.5 * (V15 - Summary!C$9) / (Summary!C$7 - Summary!C$9),0)</f>
        <v>20.875198307773665</v>
      </c>
      <c r="BD15" s="3">
        <f>IF(AND(W15&gt;0,W15&lt;=Summary!D$9),12.5 + 12.5 * (W15 - Summary!D$9) / (Summary!D$7 - Summary!D$9),0)</f>
        <v>22.143099355713801</v>
      </c>
      <c r="BE15" s="3">
        <f>IF(AND(X15&gt;0,X15&lt;=Summary!E$9),12.5 + 12.5 * (X15 - Summary!E$9) / (Summary!E$7 - Summary!E$9),0)</f>
        <v>16.519529159978596</v>
      </c>
      <c r="BF15" s="3">
        <f>IF(AND(Y15&gt;0,Y15&lt;=Summary!F$9),12.5 + 12.5 * (Y15 - Summary!F$9) / (Summary!F$7 - Summary!F$9),0)</f>
        <v>14.850345356868765</v>
      </c>
      <c r="BG15" s="3">
        <f>IF(AND(Z15&gt;0,Z15&lt;=Summary!G$9),12.5 + 12.5 * (Z15 - Summary!G$9) / (Summary!G$7 - Summary!G$9),0)</f>
        <v>19.896907216494846</v>
      </c>
      <c r="BH15" s="3">
        <f>IF(AND(AA15&gt;0,AA15&lt;=Summary!H$9),12.5 + 12.5 * (AA15 - Summary!H$9) / (Summary!H$7 - Summary!H$9),0)</f>
        <v>17.939713198712319</v>
      </c>
      <c r="BI15" s="3">
        <f>IF(AND(AB15&gt;0,AB15&lt;=Summary!I$9),12.5 + 12.5 * (AB15 - Summary!I$9) / (Summary!I$7 - Summary!I$9),0)</f>
        <v>14.15551839464883</v>
      </c>
      <c r="BJ15" s="3">
        <f>IF(AND(AC15&gt;0,AC15&lt;=Summary!J$9),12.5 + 12.5 * (AC15 - Summary!J$9) / (Summary!J$7 - Summary!J$9),0)</f>
        <v>0</v>
      </c>
      <c r="BK15" s="3">
        <f>IF(AND(AD15&gt;0,AD15&lt;=Summary!K$9),12.5 + 12.5 * (AD15 - Summary!K$9) / (Summary!K$7 - Summary!K$9),0)</f>
        <v>0</v>
      </c>
      <c r="BL15" s="3"/>
      <c r="BM15" s="3">
        <f>IF(AND(U15&gt;0,U15&gt;Summary!B$9),12.5 - 12.5 * (U15 - Summary!B$9) / (Summary!B$3 - Summary!B$9),0)</f>
        <v>0</v>
      </c>
      <c r="BN15" s="3">
        <f>IF(AND(V15&gt;0,V15&gt;Summary!C$9),12.5 - 12.5 * (V15 - Summary!C$9) / (Summary!C$3 - Summary!C$9),0)</f>
        <v>0</v>
      </c>
      <c r="BO15" s="3">
        <f>IF(AND(W15&gt;0,W15&gt;Summary!D$9),12.5 - 12.5 * (W15 - Summary!D$9) / (Summary!D$3 - Summary!D$9),0)</f>
        <v>0</v>
      </c>
      <c r="BP15" s="3">
        <f>IF(AND(X15&gt;0,X15&gt;Summary!E$9),12.5 - 12.5 * (X15 - Summary!E$9) / (Summary!E$3 - Summary!E$9),0)</f>
        <v>0</v>
      </c>
      <c r="BQ15" s="3">
        <f>IF(AND(Y15&gt;0,Y15&gt;Summary!F$9),12.5 - 12.5 * (Y15 - Summary!F$9) / (Summary!F$3 - Summary!F$9),0)</f>
        <v>0</v>
      </c>
      <c r="BR15" s="3">
        <f>IF(AND(Z15&gt;0,Z15&gt;Summary!G$9),12.5 - 12.5 * (Z15 - Summary!G$9) / (Summary!G$3 - Summary!G$9),0)</f>
        <v>0</v>
      </c>
      <c r="BS15" s="3">
        <f>IF(AND(AA15&gt;0,AA15&gt;Summary!H$9),12.5 - 12.5 * (AA15 - Summary!H$9) / (Summary!H$3 - Summary!H$9),0)</f>
        <v>0</v>
      </c>
      <c r="BT15" s="3">
        <f>IF(AND(AB15&gt;0,AB15&gt;Summary!I$9),12.5 - 12.5 * (AB15 - Summary!I$9) / (Summary!I$3 - Summary!I$9),0)</f>
        <v>0</v>
      </c>
      <c r="BU15" s="3">
        <f>IF(AND(AC15&gt;0,AC15&gt;Summary!J$9),12.5 - 12.5 * (AC15 - Summary!J$9) / (Summary!J$3 - Summary!J$9),0)</f>
        <v>6.26896813353566</v>
      </c>
      <c r="BV15" s="3">
        <f>IF(AND(AD15&gt;0,AD15&gt;Summary!K$9),12.5 - 12.5 * (AD15 - Summary!K$9) / (Summary!K$3 - Summary!K$9),0)</f>
        <v>7.5045620437956204</v>
      </c>
      <c r="BW15" s="3"/>
      <c r="BX15" s="5">
        <f t="shared" si="68"/>
        <v>17.233333333333334</v>
      </c>
      <c r="BY15" s="5">
        <f t="shared" si="69"/>
        <v>15.633333333333333</v>
      </c>
      <c r="BZ15" s="5">
        <f t="shared" si="70"/>
        <v>19.483333333333334</v>
      </c>
      <c r="CA15" s="5">
        <f t="shared" si="71"/>
        <v>38.016666666666666</v>
      </c>
      <c r="CB15" s="5">
        <f t="shared" si="72"/>
        <v>45.85</v>
      </c>
      <c r="CC15" s="5">
        <f t="shared" si="73"/>
        <v>30.25</v>
      </c>
      <c r="CD15" s="5">
        <f t="shared" si="74"/>
        <v>48.216666666666669</v>
      </c>
      <c r="CE15" s="5">
        <f t="shared" si="75"/>
        <v>57.716666666666669</v>
      </c>
      <c r="CF15" s="5">
        <f t="shared" si="76"/>
        <v>78.983333333333334</v>
      </c>
      <c r="CG15" s="5">
        <f t="shared" si="77"/>
        <v>84.516666666666666</v>
      </c>
      <c r="CI15" s="3">
        <f t="shared" si="78"/>
        <v>34.912118780096307</v>
      </c>
      <c r="CJ15" s="3">
        <f t="shared" si="79"/>
        <v>39.375198307773665</v>
      </c>
      <c r="CK15" s="3">
        <f t="shared" si="80"/>
        <v>46.393099355713801</v>
      </c>
      <c r="CL15" s="3">
        <f t="shared" si="81"/>
        <v>33.769529159978596</v>
      </c>
      <c r="CM15" s="3">
        <f t="shared" si="82"/>
        <v>35.100345356868765</v>
      </c>
      <c r="CN15" s="3">
        <f t="shared" si="83"/>
        <v>40.646907216494846</v>
      </c>
      <c r="CO15" s="3">
        <f t="shared" si="84"/>
        <v>41.189713198712319</v>
      </c>
      <c r="CP15" s="3">
        <f t="shared" si="85"/>
        <v>31.90551839464883</v>
      </c>
      <c r="CQ15" s="3">
        <f t="shared" si="86"/>
        <v>21.018968133535658</v>
      </c>
      <c r="CR15" s="3">
        <f t="shared" si="87"/>
        <v>29.50456204379562</v>
      </c>
      <c r="CT15" s="3">
        <f t="shared" si="88"/>
        <v>21.018968133535658</v>
      </c>
      <c r="CU15" s="3">
        <f t="shared" si="89"/>
        <v>29.50456204379562</v>
      </c>
      <c r="CV15" s="3">
        <f t="shared" si="90"/>
        <v>303.29242977028713</v>
      </c>
      <c r="CW15" s="5">
        <f t="shared" si="91"/>
        <v>400</v>
      </c>
      <c r="CX15" s="3">
        <f t="shared" si="92"/>
        <v>703.29242977028707</v>
      </c>
      <c r="CZ15" s="3">
        <f t="shared" si="93"/>
        <v>657.50835492601198</v>
      </c>
      <c r="DA15">
        <f t="shared" si="94"/>
        <v>11</v>
      </c>
    </row>
    <row r="16" spans="1:105" x14ac:dyDescent="0.2">
      <c r="A16">
        <v>12</v>
      </c>
      <c r="B16" t="s">
        <v>37</v>
      </c>
      <c r="C16" t="s">
        <v>38</v>
      </c>
      <c r="D16" t="s">
        <v>10</v>
      </c>
      <c r="E16">
        <v>254.44327482022601</v>
      </c>
      <c r="F16" s="1" t="s">
        <v>640</v>
      </c>
      <c r="G16">
        <v>654.44327482022595</v>
      </c>
      <c r="H16">
        <v>16503</v>
      </c>
      <c r="J16">
        <v>648</v>
      </c>
      <c r="K16">
        <v>790</v>
      </c>
      <c r="L16">
        <v>2488</v>
      </c>
      <c r="M16">
        <v>1361</v>
      </c>
      <c r="N16">
        <v>2560</v>
      </c>
      <c r="O16">
        <v>1637</v>
      </c>
      <c r="Q16">
        <v>3171</v>
      </c>
      <c r="S16">
        <v>3848</v>
      </c>
      <c r="U16" s="5">
        <f>IF(J16&lt;=Summary!B$3,J16,0)</f>
        <v>648</v>
      </c>
      <c r="V16" s="5">
        <f>IF(K16&lt;=Summary!C$3,K16,0)</f>
        <v>790</v>
      </c>
      <c r="W16" s="5">
        <f>IF(L16&lt;=Summary!D$3,L16,0)</f>
        <v>2488</v>
      </c>
      <c r="X16" s="5">
        <f>IF(M16&lt;=Summary!E$3,M16,0)</f>
        <v>1361</v>
      </c>
      <c r="Y16" s="5">
        <f>IF(N16&lt;=Summary!F$3,N16,0)</f>
        <v>2560</v>
      </c>
      <c r="Z16" s="5">
        <f>IF(O16&lt;=Summary!G$3,O16,0)</f>
        <v>1637</v>
      </c>
      <c r="AA16" s="5">
        <f>IF(P16&lt;=Summary!H$3,P16,0)</f>
        <v>0</v>
      </c>
      <c r="AB16" s="5">
        <f>IF(Q16&lt;=Summary!I$3,Q16,0)</f>
        <v>3171</v>
      </c>
      <c r="AC16" s="5">
        <f>IF(R16&lt;=Summary!J$3,R16,0)</f>
        <v>0</v>
      </c>
      <c r="AD16" s="5">
        <f>IF(S16&lt;=Summary!K$3,S16,0)</f>
        <v>3848</v>
      </c>
      <c r="AE16" s="3"/>
      <c r="AF16" s="5">
        <f t="shared" si="58"/>
        <v>5</v>
      </c>
      <c r="AG16" s="5">
        <f t="shared" si="59"/>
        <v>11</v>
      </c>
      <c r="AH16" s="5">
        <f t="shared" si="60"/>
        <v>49</v>
      </c>
      <c r="AI16" s="5">
        <f t="shared" si="61"/>
        <v>3</v>
      </c>
      <c r="AJ16" s="5">
        <f t="shared" si="62"/>
        <v>13</v>
      </c>
      <c r="AK16" s="5">
        <f t="shared" si="63"/>
        <v>11</v>
      </c>
      <c r="AL16" s="5">
        <f t="shared" si="64"/>
        <v>0</v>
      </c>
      <c r="AM16" s="5">
        <f t="shared" si="65"/>
        <v>22</v>
      </c>
      <c r="AN16" s="5">
        <f t="shared" si="66"/>
        <v>0</v>
      </c>
      <c r="AO16" s="5">
        <f t="shared" si="67"/>
        <v>4</v>
      </c>
      <c r="AP16" s="3"/>
      <c r="AQ16" s="3">
        <f>IF(AND(AF16&lt;=Summary!B$6,AF16&gt;0),25*(Summary!B$6+1-AF16)/Summary!B$6,0)</f>
        <v>24</v>
      </c>
      <c r="AR16" s="3">
        <f>IF(AND(AG16&lt;=Summary!C$6,AG16&gt;0),25*(Summary!C$6+1-AG16)/Summary!C$6,0)</f>
        <v>22.5</v>
      </c>
      <c r="AS16" s="3">
        <f>IF(AND(AH16&lt;=Summary!D$6,AH16&gt;0),25*(Summary!D$6+1-AH16)/Summary!D$6,0)</f>
        <v>13</v>
      </c>
      <c r="AT16" s="3">
        <f>IF(AND(AI16&lt;=Summary!E$6,AI16&gt;0),25*(Summary!E$6+1-AI16)/Summary!E$6,0)</f>
        <v>24.5</v>
      </c>
      <c r="AU16" s="3">
        <f>IF(AND(AJ16&lt;=Summary!F$6,AJ16&gt;0),25*(Summary!F$6+1-AJ16)/Summary!F$6,0)</f>
        <v>22</v>
      </c>
      <c r="AV16" s="3">
        <f>IF(AND(AK16&lt;=Summary!G$6,AK16&gt;0),25*(Summary!G$6+1-AK16)/Summary!G$6,0)</f>
        <v>22.5</v>
      </c>
      <c r="AW16" s="3">
        <f>IF(AND(AL16&lt;=Summary!H$6,AL16&gt;0),25*(Summary!H$6+1-AL16)/Summary!H$6,0)</f>
        <v>0</v>
      </c>
      <c r="AX16" s="3">
        <f>IF(AND(AM16&lt;=Summary!I$6,AM16&gt;0),25*(Summary!I$6+1-AM16)/Summary!I$6,0)</f>
        <v>19.75</v>
      </c>
      <c r="AY16" s="3">
        <f>IF(AND(AN16&lt;=Summary!J$6,AN16&gt;0),25*(Summary!J$6+1-AN16)/Summary!J$6,0)</f>
        <v>0</v>
      </c>
      <c r="AZ16" s="3">
        <f>IF(AND(AO16&lt;=Summary!K$6,AO16&gt;0),25*(Summary!K$6+1-AO16)/Summary!K$6,0)</f>
        <v>24.25</v>
      </c>
      <c r="BA16" s="3"/>
      <c r="BB16" s="3">
        <f>IF(AND(U16&gt;0,U16&lt;=Summary!B$9),12.5 + 12.5 * (U16 - Summary!B$9) / (Summary!B$7 - Summary!B$9),0)</f>
        <v>23.284510433386838</v>
      </c>
      <c r="BC16" s="3">
        <f>IF(AND(V16&gt;0,V16&lt;=Summary!C$9),12.5 + 12.5 * (V16 - Summary!C$9) / (Summary!C$7 - Summary!C$9),0)</f>
        <v>22.831835007932312</v>
      </c>
      <c r="BD16" s="3">
        <f>IF(AND(W16&gt;0,W16&lt;=Summary!D$9),12.5 + 12.5 * (W16 - Summary!D$9) / (Summary!D$7 - Summary!D$9),0)</f>
        <v>0</v>
      </c>
      <c r="BE16" s="3">
        <f>IF(AND(X16&gt;0,X16&lt;=Summary!E$9),12.5 + 12.5 * (X16 - Summary!E$9) / (Summary!E$7 - Summary!E$9),0)</f>
        <v>22.672552166934189</v>
      </c>
      <c r="BF16" s="3">
        <f>IF(AND(Y16&gt;0,Y16&lt;=Summary!F$9),12.5 + 12.5 * (Y16 - Summary!F$9) / (Summary!F$7 - Summary!F$9),0)</f>
        <v>16.682655410590943</v>
      </c>
      <c r="BG16" s="3">
        <f>IF(AND(Z16&gt;0,Z16&lt;=Summary!G$9),12.5 + 12.5 * (Z16 - Summary!G$9) / (Summary!G$7 - Summary!G$9),0)</f>
        <v>21.207658321060382</v>
      </c>
      <c r="BH16" s="3">
        <f>IF(AND(AA16&gt;0,AA16&lt;=Summary!H$9),12.5 + 12.5 * (AA16 - Summary!H$9) / (Summary!H$7 - Summary!H$9),0)</f>
        <v>0</v>
      </c>
      <c r="BI16" s="3">
        <f>IF(AND(AB16&gt;0,AB16&lt;=Summary!I$9),12.5 + 12.5 * (AB16 - Summary!I$9) / (Summary!I$7 - Summary!I$9),0)</f>
        <v>16.596989966555185</v>
      </c>
      <c r="BJ16" s="3">
        <f>IF(AND(AC16&gt;0,AC16&lt;=Summary!J$9),12.5 + 12.5 * (AC16 - Summary!J$9) / (Summary!J$7 - Summary!J$9),0)</f>
        <v>0</v>
      </c>
      <c r="BK16" s="3">
        <f>IF(AND(AD16&gt;0,AD16&lt;=Summary!K$9),12.5 + 12.5 * (AD16 - Summary!K$9) / (Summary!K$7 - Summary!K$9),0)</f>
        <v>18.283410138248847</v>
      </c>
      <c r="BL16" s="3"/>
      <c r="BM16" s="3">
        <f>IF(AND(U16&gt;0,U16&gt;Summary!B$9),12.5 - 12.5 * (U16 - Summary!B$9) / (Summary!B$3 - Summary!B$9),0)</f>
        <v>0</v>
      </c>
      <c r="BN16" s="3">
        <f>IF(AND(V16&gt;0,V16&gt;Summary!C$9),12.5 - 12.5 * (V16 - Summary!C$9) / (Summary!C$3 - Summary!C$9),0)</f>
        <v>0</v>
      </c>
      <c r="BO16" s="3">
        <f>IF(AND(W16&gt;0,W16&gt;Summary!D$9),12.5 - 12.5 * (W16 - Summary!D$9) / (Summary!D$3 - Summary!D$9),0)</f>
        <v>10.746037881716273</v>
      </c>
      <c r="BP16" s="3">
        <f>IF(AND(X16&gt;0,X16&gt;Summary!E$9),12.5 - 12.5 * (X16 - Summary!E$9) / (Summary!E$3 - Summary!E$9),0)</f>
        <v>0</v>
      </c>
      <c r="BQ16" s="3">
        <f>IF(AND(Y16&gt;0,Y16&gt;Summary!F$9),12.5 - 12.5 * (Y16 - Summary!F$9) / (Summary!F$3 - Summary!F$9),0)</f>
        <v>0</v>
      </c>
      <c r="BR16" s="3">
        <f>IF(AND(Z16&gt;0,Z16&gt;Summary!G$9),12.5 - 12.5 * (Z16 - Summary!G$9) / (Summary!G$3 - Summary!G$9),0)</f>
        <v>0</v>
      </c>
      <c r="BS16" s="3">
        <f>IF(AND(AA16&gt;0,AA16&gt;Summary!H$9),12.5 - 12.5 * (AA16 - Summary!H$9) / (Summary!H$3 - Summary!H$9),0)</f>
        <v>0</v>
      </c>
      <c r="BT16" s="3">
        <f>IF(AND(AB16&gt;0,AB16&gt;Summary!I$9),12.5 - 12.5 * (AB16 - Summary!I$9) / (Summary!I$3 - Summary!I$9),0)</f>
        <v>0</v>
      </c>
      <c r="BU16" s="3">
        <f>IF(AND(AC16&gt;0,AC16&gt;Summary!J$9),12.5 - 12.5 * (AC16 - Summary!J$9) / (Summary!J$3 - Summary!J$9),0)</f>
        <v>0</v>
      </c>
      <c r="BV16" s="3">
        <f>IF(AND(AD16&gt;0,AD16&gt;Summary!K$9),12.5 - 12.5 * (AD16 - Summary!K$9) / (Summary!K$3 - Summary!K$9),0)</f>
        <v>0</v>
      </c>
      <c r="BW16" s="3"/>
      <c r="BX16" s="5">
        <f t="shared" si="68"/>
        <v>10.8</v>
      </c>
      <c r="BY16" s="5">
        <f t="shared" si="69"/>
        <v>13.166666666666666</v>
      </c>
      <c r="BZ16" s="5">
        <f t="shared" si="70"/>
        <v>41.466666666666669</v>
      </c>
      <c r="CA16" s="5">
        <f t="shared" si="71"/>
        <v>22.683333333333334</v>
      </c>
      <c r="CB16" s="5">
        <f t="shared" si="72"/>
        <v>42.666666666666664</v>
      </c>
      <c r="CC16" s="5">
        <f t="shared" si="73"/>
        <v>27.283333333333335</v>
      </c>
      <c r="CD16" s="5">
        <f t="shared" si="74"/>
        <v>0</v>
      </c>
      <c r="CE16" s="5">
        <f t="shared" si="75"/>
        <v>52.85</v>
      </c>
      <c r="CF16" s="5">
        <f t="shared" si="76"/>
        <v>0</v>
      </c>
      <c r="CG16" s="5">
        <f t="shared" si="77"/>
        <v>64.13333333333334</v>
      </c>
      <c r="CI16" s="3">
        <f t="shared" si="78"/>
        <v>47.284510433386842</v>
      </c>
      <c r="CJ16" s="3">
        <f t="shared" si="79"/>
        <v>45.331835007932312</v>
      </c>
      <c r="CK16" s="3">
        <f t="shared" si="80"/>
        <v>23.746037881716273</v>
      </c>
      <c r="CL16" s="3">
        <f t="shared" si="81"/>
        <v>47.172552166934189</v>
      </c>
      <c r="CM16" s="3">
        <f t="shared" si="82"/>
        <v>38.682655410590939</v>
      </c>
      <c r="CN16" s="3">
        <f t="shared" si="83"/>
        <v>43.707658321060379</v>
      </c>
      <c r="CO16" s="3">
        <f t="shared" si="84"/>
        <v>0</v>
      </c>
      <c r="CP16" s="3">
        <f t="shared" si="85"/>
        <v>36.346989966555185</v>
      </c>
      <c r="CQ16" s="3">
        <f t="shared" si="86"/>
        <v>0</v>
      </c>
      <c r="CR16" s="3">
        <f t="shared" si="87"/>
        <v>42.533410138248847</v>
      </c>
      <c r="CT16" s="3">
        <f t="shared" si="88"/>
        <v>0</v>
      </c>
      <c r="CU16" s="3">
        <f t="shared" si="89"/>
        <v>0</v>
      </c>
      <c r="CV16" s="3">
        <f t="shared" si="90"/>
        <v>324.805649326425</v>
      </c>
      <c r="CW16" s="5">
        <f t="shared" si="91"/>
        <v>400</v>
      </c>
      <c r="CX16" s="3">
        <f t="shared" si="92"/>
        <v>724.80564932642505</v>
      </c>
      <c r="CZ16" s="3">
        <f t="shared" si="93"/>
        <v>654.44327482022595</v>
      </c>
      <c r="DA16">
        <f t="shared" si="94"/>
        <v>12</v>
      </c>
    </row>
    <row r="17" spans="1:105" x14ac:dyDescent="0.2">
      <c r="A17">
        <v>13</v>
      </c>
      <c r="B17" t="s">
        <v>39</v>
      </c>
      <c r="C17" t="s">
        <v>40</v>
      </c>
      <c r="D17" t="s">
        <v>18</v>
      </c>
      <c r="E17">
        <v>260.513464541129</v>
      </c>
      <c r="F17" s="1" t="s">
        <v>637</v>
      </c>
      <c r="G17">
        <v>653.44109612007605</v>
      </c>
      <c r="H17">
        <v>25003</v>
      </c>
      <c r="J17">
        <v>1049</v>
      </c>
      <c r="K17">
        <v>961</v>
      </c>
      <c r="L17">
        <v>1707</v>
      </c>
      <c r="M17">
        <v>1756</v>
      </c>
      <c r="N17">
        <v>3300</v>
      </c>
      <c r="O17">
        <v>1787</v>
      </c>
      <c r="P17">
        <v>3465</v>
      </c>
      <c r="Q17">
        <v>2615</v>
      </c>
      <c r="R17">
        <v>3511</v>
      </c>
      <c r="S17">
        <v>4852</v>
      </c>
      <c r="U17" s="5">
        <f>IF(J17&lt;=Summary!B$3,J17,0)</f>
        <v>1049</v>
      </c>
      <c r="V17" s="5">
        <f>IF(K17&lt;=Summary!C$3,K17,0)</f>
        <v>961</v>
      </c>
      <c r="W17" s="5">
        <f>IF(L17&lt;=Summary!D$3,L17,0)</f>
        <v>1707</v>
      </c>
      <c r="X17" s="5">
        <f>IF(M17&lt;=Summary!E$3,M17,0)</f>
        <v>1756</v>
      </c>
      <c r="Y17" s="5">
        <f>IF(N17&lt;=Summary!F$3,N17,0)</f>
        <v>3300</v>
      </c>
      <c r="Z17" s="5">
        <f>IF(O17&lt;=Summary!G$3,O17,0)</f>
        <v>1787</v>
      </c>
      <c r="AA17" s="5">
        <f>IF(P17&lt;=Summary!H$3,P17,0)</f>
        <v>3465</v>
      </c>
      <c r="AB17" s="5">
        <f>IF(Q17&lt;=Summary!I$3,Q17,0)</f>
        <v>2615</v>
      </c>
      <c r="AC17" s="5">
        <f>IF(R17&lt;=Summary!J$3,R17,0)</f>
        <v>3511</v>
      </c>
      <c r="AD17" s="5">
        <f>IF(S17&lt;=Summary!K$3,S17,0)</f>
        <v>4852</v>
      </c>
      <c r="AE17" s="3"/>
      <c r="AF17" s="5">
        <f t="shared" si="58"/>
        <v>40</v>
      </c>
      <c r="AG17" s="5">
        <f t="shared" si="59"/>
        <v>28</v>
      </c>
      <c r="AH17" s="5">
        <f t="shared" si="60"/>
        <v>25</v>
      </c>
      <c r="AI17" s="5">
        <f t="shared" si="61"/>
        <v>8</v>
      </c>
      <c r="AJ17" s="5">
        <f t="shared" si="62"/>
        <v>33</v>
      </c>
      <c r="AK17" s="5">
        <f t="shared" si="63"/>
        <v>16</v>
      </c>
      <c r="AL17" s="5">
        <f t="shared" si="64"/>
        <v>17</v>
      </c>
      <c r="AM17" s="5">
        <f t="shared" si="65"/>
        <v>9</v>
      </c>
      <c r="AN17" s="5">
        <f t="shared" si="66"/>
        <v>15</v>
      </c>
      <c r="AO17" s="5">
        <f t="shared" si="67"/>
        <v>9</v>
      </c>
      <c r="AP17" s="3"/>
      <c r="AQ17" s="3">
        <f>IF(AND(AF17&lt;=Summary!B$6,AF17&gt;0),25*(Summary!B$6+1-AF17)/Summary!B$6,0)</f>
        <v>15.25</v>
      </c>
      <c r="AR17" s="3">
        <f>IF(AND(AG17&lt;=Summary!C$6,AG17&gt;0),25*(Summary!C$6+1-AG17)/Summary!C$6,0)</f>
        <v>18.25</v>
      </c>
      <c r="AS17" s="3">
        <f>IF(AND(AH17&lt;=Summary!D$6,AH17&gt;0),25*(Summary!D$6+1-AH17)/Summary!D$6,0)</f>
        <v>19</v>
      </c>
      <c r="AT17" s="3">
        <f>IF(AND(AI17&lt;=Summary!E$6,AI17&gt;0),25*(Summary!E$6+1-AI17)/Summary!E$6,0)</f>
        <v>23.25</v>
      </c>
      <c r="AU17" s="3">
        <f>IF(AND(AJ17&lt;=Summary!F$6,AJ17&gt;0),25*(Summary!F$6+1-AJ17)/Summary!F$6,0)</f>
        <v>17</v>
      </c>
      <c r="AV17" s="3">
        <f>IF(AND(AK17&lt;=Summary!G$6,AK17&gt;0),25*(Summary!G$6+1-AK17)/Summary!G$6,0)</f>
        <v>21.25</v>
      </c>
      <c r="AW17" s="3">
        <f>IF(AND(AL17&lt;=Summary!H$6,AL17&gt;0),25*(Summary!H$6+1-AL17)/Summary!H$6,0)</f>
        <v>21</v>
      </c>
      <c r="AX17" s="3">
        <f>IF(AND(AM17&lt;=Summary!I$6,AM17&gt;0),25*(Summary!I$6+1-AM17)/Summary!I$6,0)</f>
        <v>23</v>
      </c>
      <c r="AY17" s="3">
        <f>IF(AND(AN17&lt;=Summary!J$6,AN17&gt;0),25*(Summary!J$6+1-AN17)/Summary!J$6,0)</f>
        <v>21.5</v>
      </c>
      <c r="AZ17" s="3">
        <f>IF(AND(AO17&lt;=Summary!K$6,AO17&gt;0),25*(Summary!K$6+1-AO17)/Summary!K$6,0)</f>
        <v>23</v>
      </c>
      <c r="BA17" s="3"/>
      <c r="BB17" s="3">
        <f>IF(AND(U17&gt;0,U17&lt;=Summary!B$9),12.5 + 12.5 * (U17 - Summary!B$9) / (Summary!B$7 - Summary!B$9),0)</f>
        <v>19.261637239165328</v>
      </c>
      <c r="BC17" s="3">
        <f>IF(AND(V17&gt;0,V17&lt;=Summary!C$9),12.5 + 12.5 * (V17 - Summary!C$9) / (Summary!C$7 - Summary!C$9),0)</f>
        <v>20.571126388154415</v>
      </c>
      <c r="BD17" s="3">
        <f>IF(AND(W17&gt;0,W17&lt;=Summary!D$9),12.5 + 12.5 * (W17 - Summary!D$9) / (Summary!D$7 - Summary!D$9),0)</f>
        <v>17.582231264835539</v>
      </c>
      <c r="BE17" s="3">
        <f>IF(AND(X17&gt;0,X17&lt;=Summary!E$9),12.5 + 12.5 * (X17 - Summary!E$9) / (Summary!E$7 - Summary!E$9),0)</f>
        <v>20.030765115034779</v>
      </c>
      <c r="BF17" s="3">
        <f>IF(AND(Y17&gt;0,Y17&lt;=Summary!F$9),12.5 + 12.5 * (Y17 - Summary!F$9) / (Summary!F$7 - Summary!F$9),0)</f>
        <v>0</v>
      </c>
      <c r="BG17" s="3">
        <f>IF(AND(Z17&gt;0,Z17&lt;=Summary!G$9),12.5 + 12.5 * (Z17 - Summary!G$9) / (Summary!G$7 - Summary!G$9),0)</f>
        <v>20.103092783505154</v>
      </c>
      <c r="BH17" s="3">
        <f>IF(AND(AA17&gt;0,AA17&lt;=Summary!H$9),12.5 + 12.5 * (AA17 - Summary!H$9) / (Summary!H$7 - Summary!H$9),0)</f>
        <v>13.754755633596723</v>
      </c>
      <c r="BI17" s="3">
        <f>IF(AND(AB17&gt;0,AB17&lt;=Summary!I$9),12.5 + 12.5 * (AB17 - Summary!I$9) / (Summary!I$7 - Summary!I$9),0)</f>
        <v>21.245819397993309</v>
      </c>
      <c r="BJ17" s="3">
        <f>IF(AND(AC17&gt;0,AC17&lt;=Summary!J$9),12.5 + 12.5 * (AC17 - Summary!J$9) / (Summary!J$7 - Summary!J$9),0)</f>
        <v>16.335303600214939</v>
      </c>
      <c r="BK17" s="3">
        <f>IF(AND(AD17&gt;0,AD17&lt;=Summary!K$9),12.5 + 12.5 * (AD17 - Summary!K$9) / (Summary!K$7 - Summary!K$9),0)</f>
        <v>12.5</v>
      </c>
      <c r="BL17" s="3"/>
      <c r="BM17" s="3">
        <f>IF(AND(U17&gt;0,U17&gt;Summary!B$9),12.5 - 12.5 * (U17 - Summary!B$9) / (Summary!B$3 - Summary!B$9),0)</f>
        <v>0</v>
      </c>
      <c r="BN17" s="3">
        <f>IF(AND(V17&gt;0,V17&gt;Summary!C$9),12.5 - 12.5 * (V17 - Summary!C$9) / (Summary!C$3 - Summary!C$9),0)</f>
        <v>0</v>
      </c>
      <c r="BO17" s="3">
        <f>IF(AND(W17&gt;0,W17&gt;Summary!D$9),12.5 - 12.5 * (W17 - Summary!D$9) / (Summary!D$3 - Summary!D$9),0)</f>
        <v>0</v>
      </c>
      <c r="BP17" s="3">
        <f>IF(AND(X17&gt;0,X17&gt;Summary!E$9),12.5 - 12.5 * (X17 - Summary!E$9) / (Summary!E$3 - Summary!E$9),0)</f>
        <v>0</v>
      </c>
      <c r="BQ17" s="3">
        <f>IF(AND(Y17&gt;0,Y17&gt;Summary!F$9),12.5 - 12.5 * (Y17 - Summary!F$9) / (Summary!F$3 - Summary!F$9),0)</f>
        <v>9.9734042553191493</v>
      </c>
      <c r="BR17" s="3">
        <f>IF(AND(Z17&gt;0,Z17&gt;Summary!G$9),12.5 - 12.5 * (Z17 - Summary!G$9) / (Summary!G$3 - Summary!G$9),0)</f>
        <v>0</v>
      </c>
      <c r="BS17" s="3">
        <f>IF(AND(AA17&gt;0,AA17&gt;Summary!H$9),12.5 - 12.5 * (AA17 - Summary!H$9) / (Summary!H$3 - Summary!H$9),0)</f>
        <v>0</v>
      </c>
      <c r="BT17" s="3">
        <f>IF(AND(AB17&gt;0,AB17&gt;Summary!I$9),12.5 - 12.5 * (AB17 - Summary!I$9) / (Summary!I$3 - Summary!I$9),0)</f>
        <v>0</v>
      </c>
      <c r="BU17" s="3">
        <f>IF(AND(AC17&gt;0,AC17&gt;Summary!J$9),12.5 - 12.5 * (AC17 - Summary!J$9) / (Summary!J$3 - Summary!J$9),0)</f>
        <v>0</v>
      </c>
      <c r="BV17" s="3">
        <f>IF(AND(AD17&gt;0,AD17&gt;Summary!K$9),12.5 - 12.5 * (AD17 - Summary!K$9) / (Summary!K$3 - Summary!K$9),0)</f>
        <v>0</v>
      </c>
      <c r="BW17" s="3"/>
      <c r="BX17" s="5">
        <f t="shared" si="68"/>
        <v>17.483333333333334</v>
      </c>
      <c r="BY17" s="5">
        <f t="shared" si="69"/>
        <v>16.016666666666666</v>
      </c>
      <c r="BZ17" s="5">
        <f t="shared" si="70"/>
        <v>28.45</v>
      </c>
      <c r="CA17" s="5">
        <f t="shared" si="71"/>
        <v>29.266666666666666</v>
      </c>
      <c r="CB17" s="5">
        <f t="shared" si="72"/>
        <v>55</v>
      </c>
      <c r="CC17" s="5">
        <f t="shared" si="73"/>
        <v>29.783333333333335</v>
      </c>
      <c r="CD17" s="5">
        <f t="shared" si="74"/>
        <v>57.75</v>
      </c>
      <c r="CE17" s="5">
        <f t="shared" si="75"/>
        <v>43.583333333333336</v>
      </c>
      <c r="CF17" s="5">
        <f t="shared" si="76"/>
        <v>58.516666666666666</v>
      </c>
      <c r="CG17" s="5">
        <f t="shared" si="77"/>
        <v>80.86666666666666</v>
      </c>
      <c r="CI17" s="3">
        <f t="shared" si="78"/>
        <v>34.511637239165324</v>
      </c>
      <c r="CJ17" s="3">
        <f t="shared" si="79"/>
        <v>38.821126388154411</v>
      </c>
      <c r="CK17" s="3">
        <f t="shared" si="80"/>
        <v>36.582231264835542</v>
      </c>
      <c r="CL17" s="3">
        <f t="shared" si="81"/>
        <v>43.280765115034782</v>
      </c>
      <c r="CM17" s="3">
        <f t="shared" si="82"/>
        <v>26.973404255319149</v>
      </c>
      <c r="CN17" s="3">
        <f t="shared" si="83"/>
        <v>41.353092783505154</v>
      </c>
      <c r="CO17" s="3">
        <f t="shared" si="84"/>
        <v>34.754755633596723</v>
      </c>
      <c r="CP17" s="3">
        <f t="shared" si="85"/>
        <v>44.245819397993309</v>
      </c>
      <c r="CQ17" s="3">
        <f t="shared" si="86"/>
        <v>37.835303600214942</v>
      </c>
      <c r="CR17" s="3">
        <f t="shared" si="87"/>
        <v>35.5</v>
      </c>
      <c r="CT17" s="3">
        <f t="shared" si="88"/>
        <v>26.973404255319149</v>
      </c>
      <c r="CU17" s="3">
        <f t="shared" si="89"/>
        <v>34.511637239165324</v>
      </c>
      <c r="CV17" s="3">
        <f t="shared" si="90"/>
        <v>312.3730941833349</v>
      </c>
      <c r="CW17" s="5">
        <f t="shared" si="91"/>
        <v>400</v>
      </c>
      <c r="CX17" s="3">
        <f t="shared" si="92"/>
        <v>712.37309418333484</v>
      </c>
      <c r="CZ17" s="3">
        <f t="shared" si="93"/>
        <v>653.44109612007605</v>
      </c>
      <c r="DA17">
        <f t="shared" si="94"/>
        <v>13</v>
      </c>
    </row>
    <row r="18" spans="1:105" x14ac:dyDescent="0.2">
      <c r="A18">
        <v>14</v>
      </c>
      <c r="B18" t="s">
        <v>41</v>
      </c>
      <c r="C18" t="s">
        <v>42</v>
      </c>
      <c r="D18" t="s">
        <v>10</v>
      </c>
      <c r="E18">
        <v>248.98766969091901</v>
      </c>
      <c r="F18" s="1" t="s">
        <v>639</v>
      </c>
      <c r="G18">
        <v>648.98766969091798</v>
      </c>
      <c r="H18">
        <v>26926</v>
      </c>
      <c r="J18">
        <v>736</v>
      </c>
      <c r="K18">
        <v>997</v>
      </c>
      <c r="L18">
        <v>1078</v>
      </c>
      <c r="M18">
        <v>2337</v>
      </c>
      <c r="N18">
        <v>2618</v>
      </c>
      <c r="O18">
        <v>1956</v>
      </c>
      <c r="P18">
        <v>3293</v>
      </c>
      <c r="Q18">
        <v>4525</v>
      </c>
      <c r="R18">
        <v>3537</v>
      </c>
      <c r="S18">
        <v>5849</v>
      </c>
      <c r="U18" s="5">
        <f>IF(J18&lt;=Summary!B$3,J18,0)</f>
        <v>736</v>
      </c>
      <c r="V18" s="5">
        <f>IF(K18&lt;=Summary!C$3,K18,0)</f>
        <v>997</v>
      </c>
      <c r="W18" s="5">
        <f>IF(L18&lt;=Summary!D$3,L18,0)</f>
        <v>1078</v>
      </c>
      <c r="X18" s="5">
        <f>IF(M18&lt;=Summary!E$3,M18,0)</f>
        <v>2337</v>
      </c>
      <c r="Y18" s="5">
        <f>IF(N18&lt;=Summary!F$3,N18,0)</f>
        <v>2618</v>
      </c>
      <c r="Z18" s="5">
        <f>IF(O18&lt;=Summary!G$3,O18,0)</f>
        <v>1956</v>
      </c>
      <c r="AA18" s="5">
        <f>IF(P18&lt;=Summary!H$3,P18,0)</f>
        <v>3293</v>
      </c>
      <c r="AB18" s="5">
        <f>IF(Q18&lt;=Summary!I$3,Q18,0)</f>
        <v>4525</v>
      </c>
      <c r="AC18" s="5">
        <f>IF(R18&lt;=Summary!J$3,R18,0)</f>
        <v>3537</v>
      </c>
      <c r="AD18" s="5">
        <f>IF(S18&lt;=Summary!K$3,S18,0)</f>
        <v>0</v>
      </c>
      <c r="AE18" s="3"/>
      <c r="AF18" s="5">
        <f t="shared" si="58"/>
        <v>10</v>
      </c>
      <c r="AG18" s="5">
        <f t="shared" si="59"/>
        <v>33</v>
      </c>
      <c r="AH18" s="5">
        <f t="shared" si="60"/>
        <v>2</v>
      </c>
      <c r="AI18" s="5">
        <f t="shared" si="61"/>
        <v>35</v>
      </c>
      <c r="AJ18" s="5">
        <f t="shared" si="62"/>
        <v>16</v>
      </c>
      <c r="AK18" s="5">
        <f t="shared" si="63"/>
        <v>22</v>
      </c>
      <c r="AL18" s="5">
        <f t="shared" si="64"/>
        <v>15</v>
      </c>
      <c r="AM18" s="5">
        <f t="shared" si="65"/>
        <v>50</v>
      </c>
      <c r="AN18" s="5">
        <f t="shared" si="66"/>
        <v>16</v>
      </c>
      <c r="AO18" s="5">
        <f t="shared" si="67"/>
        <v>20</v>
      </c>
      <c r="AP18" s="3"/>
      <c r="AQ18" s="3">
        <f>IF(AND(AF18&lt;=Summary!B$6,AF18&gt;0),25*(Summary!B$6+1-AF18)/Summary!B$6,0)</f>
        <v>22.75</v>
      </c>
      <c r="AR18" s="3">
        <f>IF(AND(AG18&lt;=Summary!C$6,AG18&gt;0),25*(Summary!C$6+1-AG18)/Summary!C$6,0)</f>
        <v>17</v>
      </c>
      <c r="AS18" s="3">
        <f>IF(AND(AH18&lt;=Summary!D$6,AH18&gt;0),25*(Summary!D$6+1-AH18)/Summary!D$6,0)</f>
        <v>24.75</v>
      </c>
      <c r="AT18" s="3">
        <f>IF(AND(AI18&lt;=Summary!E$6,AI18&gt;0),25*(Summary!E$6+1-AI18)/Summary!E$6,0)</f>
        <v>16.5</v>
      </c>
      <c r="AU18" s="3">
        <f>IF(AND(AJ18&lt;=Summary!F$6,AJ18&gt;0),25*(Summary!F$6+1-AJ18)/Summary!F$6,0)</f>
        <v>21.25</v>
      </c>
      <c r="AV18" s="3">
        <f>IF(AND(AK18&lt;=Summary!G$6,AK18&gt;0),25*(Summary!G$6+1-AK18)/Summary!G$6,0)</f>
        <v>19.75</v>
      </c>
      <c r="AW18" s="3">
        <f>IF(AND(AL18&lt;=Summary!H$6,AL18&gt;0),25*(Summary!H$6+1-AL18)/Summary!H$6,0)</f>
        <v>21.5</v>
      </c>
      <c r="AX18" s="3">
        <f>IF(AND(AM18&lt;=Summary!I$6,AM18&gt;0),25*(Summary!I$6+1-AM18)/Summary!I$6,0)</f>
        <v>12.75</v>
      </c>
      <c r="AY18" s="3">
        <f>IF(AND(AN18&lt;=Summary!J$6,AN18&gt;0),25*(Summary!J$6+1-AN18)/Summary!J$6,0)</f>
        <v>21.25</v>
      </c>
      <c r="AZ18" s="3">
        <f>IF(AND(AO18&lt;=Summary!K$6,AO18&gt;0),25*(Summary!K$6+1-AO18)/Summary!K$6,0)</f>
        <v>20.25</v>
      </c>
      <c r="BA18" s="3"/>
      <c r="BB18" s="3">
        <f>IF(AND(U18&gt;0,U18&lt;=Summary!B$9),12.5 + 12.5 * (U18 - Summary!B$9) / (Summary!B$7 - Summary!B$9),0)</f>
        <v>22.401685393258425</v>
      </c>
      <c r="BC18" s="3">
        <f>IF(AND(V18&gt;0,V18&lt;=Summary!C$9),12.5 + 12.5 * (V18 - Summary!C$9) / (Summary!C$7 - Summary!C$9),0)</f>
        <v>20.095187731359069</v>
      </c>
      <c r="BD18" s="3">
        <f>IF(AND(W18&gt;0,W18&lt;=Summary!D$9),12.5 + 12.5 * (W18 - Summary!D$9) / (Summary!D$7 - Summary!D$9),0)</f>
        <v>22.914547304170906</v>
      </c>
      <c r="BE18" s="3">
        <f>IF(AND(X18&gt;0,X18&lt;=Summary!E$9),12.5 + 12.5 * (X18 - Summary!E$9) / (Summary!E$7 - Summary!E$9),0)</f>
        <v>16.144997324772607</v>
      </c>
      <c r="BF18" s="3">
        <f>IF(AND(Y18&gt;0,Y18&lt;=Summary!F$9),12.5 + 12.5 * (Y18 - Summary!F$9) / (Summary!F$7 - Summary!F$9),0)</f>
        <v>16.126247122026093</v>
      </c>
      <c r="BG18" s="3">
        <f>IF(AND(Z18&gt;0,Z18&lt;=Summary!G$9),12.5 + 12.5 * (Z18 - Summary!G$9) / (Summary!G$7 - Summary!G$9),0)</f>
        <v>18.858615611192931</v>
      </c>
      <c r="BH18" s="3">
        <f>IF(AND(AA18&gt;0,AA18&lt;=Summary!H$9),12.5 + 12.5 * (AA18 - Summary!H$9) / (Summary!H$7 - Summary!H$9),0)</f>
        <v>15.01316944688323</v>
      </c>
      <c r="BI18" s="3">
        <f>IF(AND(AB18&gt;0,AB18&lt;=Summary!I$9),12.5 + 12.5 * (AB18 - Summary!I$9) / (Summary!I$7 - Summary!I$9),0)</f>
        <v>0</v>
      </c>
      <c r="BJ18" s="3">
        <f>IF(AND(AC18&gt;0,AC18&lt;=Summary!J$9),12.5 + 12.5 * (AC18 - Summary!J$9) / (Summary!J$7 - Summary!J$9),0)</f>
        <v>16.160666308436326</v>
      </c>
      <c r="BK18" s="3">
        <f>IF(AND(AD18&gt;0,AD18&lt;=Summary!K$9),12.5 + 12.5 * (AD18 - Summary!K$9) / (Summary!K$7 - Summary!K$9),0)</f>
        <v>0</v>
      </c>
      <c r="BL18" s="3"/>
      <c r="BM18" s="3">
        <f>IF(AND(U18&gt;0,U18&gt;Summary!B$9),12.5 - 12.5 * (U18 - Summary!B$9) / (Summary!B$3 - Summary!B$9),0)</f>
        <v>0</v>
      </c>
      <c r="BN18" s="3">
        <f>IF(AND(V18&gt;0,V18&gt;Summary!C$9),12.5 - 12.5 * (V18 - Summary!C$9) / (Summary!C$3 - Summary!C$9),0)</f>
        <v>0</v>
      </c>
      <c r="BO18" s="3">
        <f>IF(AND(W18&gt;0,W18&gt;Summary!D$9),12.5 - 12.5 * (W18 - Summary!D$9) / (Summary!D$3 - Summary!D$9),0)</f>
        <v>0</v>
      </c>
      <c r="BP18" s="3">
        <f>IF(AND(X18&gt;0,X18&gt;Summary!E$9),12.5 - 12.5 * (X18 - Summary!E$9) / (Summary!E$3 - Summary!E$9),0)</f>
        <v>0</v>
      </c>
      <c r="BQ18" s="3">
        <f>IF(AND(Y18&gt;0,Y18&gt;Summary!F$9),12.5 - 12.5 * (Y18 - Summary!F$9) / (Summary!F$3 - Summary!F$9),0)</f>
        <v>0</v>
      </c>
      <c r="BR18" s="3">
        <f>IF(AND(Z18&gt;0,Z18&gt;Summary!G$9),12.5 - 12.5 * (Z18 - Summary!G$9) / (Summary!G$3 - Summary!G$9),0)</f>
        <v>0</v>
      </c>
      <c r="BS18" s="3">
        <f>IF(AND(AA18&gt;0,AA18&gt;Summary!H$9),12.5 - 12.5 * (AA18 - Summary!H$9) / (Summary!H$3 - Summary!H$9),0)</f>
        <v>0</v>
      </c>
      <c r="BT18" s="3">
        <f>IF(AND(AB18&gt;0,AB18&gt;Summary!I$9),12.5 - 12.5 * (AB18 - Summary!I$9) / (Summary!I$3 - Summary!I$9),0)</f>
        <v>6.28953421506613</v>
      </c>
      <c r="BU18" s="3">
        <f>IF(AND(AC18&gt;0,AC18&gt;Summary!J$9),12.5 - 12.5 * (AC18 - Summary!J$9) / (Summary!J$3 - Summary!J$9),0)</f>
        <v>0</v>
      </c>
      <c r="BV18" s="3">
        <f>IF(AND(AD18&gt;0,AD18&gt;Summary!K$9),12.5 - 12.5 * (AD18 - Summary!K$9) / (Summary!K$3 - Summary!K$9),0)</f>
        <v>0</v>
      </c>
      <c r="BW18" s="3"/>
      <c r="BX18" s="5">
        <f t="shared" si="68"/>
        <v>12.266666666666667</v>
      </c>
      <c r="BY18" s="5">
        <f t="shared" si="69"/>
        <v>16.616666666666667</v>
      </c>
      <c r="BZ18" s="5">
        <f t="shared" si="70"/>
        <v>17.966666666666665</v>
      </c>
      <c r="CA18" s="5">
        <f t="shared" si="71"/>
        <v>38.950000000000003</v>
      </c>
      <c r="CB18" s="5">
        <f t="shared" si="72"/>
        <v>43.633333333333333</v>
      </c>
      <c r="CC18" s="5">
        <f t="shared" si="73"/>
        <v>32.6</v>
      </c>
      <c r="CD18" s="5">
        <f t="shared" si="74"/>
        <v>54.883333333333333</v>
      </c>
      <c r="CE18" s="5">
        <f t="shared" si="75"/>
        <v>75.416666666666671</v>
      </c>
      <c r="CF18" s="5">
        <f t="shared" si="76"/>
        <v>58.95</v>
      </c>
      <c r="CG18" s="5">
        <f t="shared" si="77"/>
        <v>97.483333333333334</v>
      </c>
      <c r="CI18" s="3">
        <f t="shared" si="78"/>
        <v>45.151685393258425</v>
      </c>
      <c r="CJ18" s="3">
        <f t="shared" si="79"/>
        <v>37.095187731359069</v>
      </c>
      <c r="CK18" s="3">
        <f t="shared" si="80"/>
        <v>47.66454730417091</v>
      </c>
      <c r="CL18" s="3">
        <f t="shared" si="81"/>
        <v>32.644997324772604</v>
      </c>
      <c r="CM18" s="3">
        <f t="shared" si="82"/>
        <v>37.376247122026093</v>
      </c>
      <c r="CN18" s="3">
        <f t="shared" si="83"/>
        <v>38.608615611192931</v>
      </c>
      <c r="CO18" s="3">
        <f t="shared" si="84"/>
        <v>36.513169446883232</v>
      </c>
      <c r="CP18" s="3">
        <f t="shared" si="85"/>
        <v>19.03953421506613</v>
      </c>
      <c r="CQ18" s="3">
        <f t="shared" si="86"/>
        <v>37.410666308436326</v>
      </c>
      <c r="CR18" s="3">
        <f t="shared" si="87"/>
        <v>20.25</v>
      </c>
      <c r="CT18" s="3">
        <f t="shared" si="88"/>
        <v>19.03953421506613</v>
      </c>
      <c r="CU18" s="3">
        <f t="shared" si="89"/>
        <v>20.25</v>
      </c>
      <c r="CV18" s="3">
        <f t="shared" si="90"/>
        <v>312.46511624209955</v>
      </c>
      <c r="CW18" s="5">
        <f t="shared" si="91"/>
        <v>400</v>
      </c>
      <c r="CX18" s="3">
        <f t="shared" si="92"/>
        <v>712.46511624209961</v>
      </c>
      <c r="CZ18" s="3">
        <f t="shared" si="93"/>
        <v>648.98766969091798</v>
      </c>
      <c r="DA18">
        <f t="shared" si="94"/>
        <v>14</v>
      </c>
    </row>
    <row r="19" spans="1:105" x14ac:dyDescent="0.2">
      <c r="A19">
        <v>15</v>
      </c>
      <c r="B19" t="s">
        <v>43</v>
      </c>
      <c r="C19" t="s">
        <v>44</v>
      </c>
      <c r="D19" t="s">
        <v>45</v>
      </c>
      <c r="E19">
        <v>244.965429862067</v>
      </c>
      <c r="F19" s="1" t="s">
        <v>640</v>
      </c>
      <c r="G19">
        <v>644.96542986206703</v>
      </c>
      <c r="H19">
        <v>17638</v>
      </c>
      <c r="J19">
        <v>838</v>
      </c>
      <c r="K19">
        <v>668</v>
      </c>
      <c r="L19">
        <v>1703</v>
      </c>
      <c r="M19">
        <v>1529</v>
      </c>
      <c r="N19">
        <v>3145</v>
      </c>
      <c r="O19">
        <v>1776</v>
      </c>
      <c r="Q19">
        <v>3171</v>
      </c>
      <c r="R19">
        <v>4808</v>
      </c>
      <c r="U19" s="5">
        <f>IF(J19&lt;=Summary!B$3,J19,0)</f>
        <v>838</v>
      </c>
      <c r="V19" s="5">
        <f>IF(K19&lt;=Summary!C$3,K19,0)</f>
        <v>668</v>
      </c>
      <c r="W19" s="5">
        <f>IF(L19&lt;=Summary!D$3,L19,0)</f>
        <v>1703</v>
      </c>
      <c r="X19" s="5">
        <f>IF(M19&lt;=Summary!E$3,M19,0)</f>
        <v>1529</v>
      </c>
      <c r="Y19" s="5">
        <f>IF(N19&lt;=Summary!F$3,N19,0)</f>
        <v>3145</v>
      </c>
      <c r="Z19" s="5">
        <f>IF(O19&lt;=Summary!G$3,O19,0)</f>
        <v>1776</v>
      </c>
      <c r="AA19" s="5">
        <f>IF(P19&lt;=Summary!H$3,P19,0)</f>
        <v>0</v>
      </c>
      <c r="AB19" s="5">
        <f>IF(Q19&lt;=Summary!I$3,Q19,0)</f>
        <v>3171</v>
      </c>
      <c r="AC19" s="5">
        <f>IF(R19&lt;=Summary!J$3,R19,0)</f>
        <v>4808</v>
      </c>
      <c r="AD19" s="5">
        <f>IF(S19&lt;=Summary!K$3,S19,0)</f>
        <v>0</v>
      </c>
      <c r="AE19" s="3"/>
      <c r="AF19" s="5">
        <f t="shared" si="58"/>
        <v>18</v>
      </c>
      <c r="AG19" s="5">
        <f t="shared" si="59"/>
        <v>3</v>
      </c>
      <c r="AH19" s="5">
        <f t="shared" si="60"/>
        <v>24</v>
      </c>
      <c r="AI19" s="5">
        <f t="shared" si="61"/>
        <v>5</v>
      </c>
      <c r="AJ19" s="5">
        <f t="shared" si="62"/>
        <v>30</v>
      </c>
      <c r="AK19" s="5">
        <f t="shared" si="63"/>
        <v>15</v>
      </c>
      <c r="AL19" s="5">
        <f t="shared" si="64"/>
        <v>0</v>
      </c>
      <c r="AM19" s="5">
        <f t="shared" si="65"/>
        <v>22</v>
      </c>
      <c r="AN19" s="5">
        <f t="shared" si="66"/>
        <v>44</v>
      </c>
      <c r="AO19" s="5">
        <f t="shared" si="67"/>
        <v>0</v>
      </c>
      <c r="AP19" s="3"/>
      <c r="AQ19" s="3">
        <f>IF(AND(AF19&lt;=Summary!B$6,AF19&gt;0),25*(Summary!B$6+1-AF19)/Summary!B$6,0)</f>
        <v>20.75</v>
      </c>
      <c r="AR19" s="3">
        <f>IF(AND(AG19&lt;=Summary!C$6,AG19&gt;0),25*(Summary!C$6+1-AG19)/Summary!C$6,0)</f>
        <v>24.5</v>
      </c>
      <c r="AS19" s="3">
        <f>IF(AND(AH19&lt;=Summary!D$6,AH19&gt;0),25*(Summary!D$6+1-AH19)/Summary!D$6,0)</f>
        <v>19.25</v>
      </c>
      <c r="AT19" s="3">
        <f>IF(AND(AI19&lt;=Summary!E$6,AI19&gt;0),25*(Summary!E$6+1-AI19)/Summary!E$6,0)</f>
        <v>24</v>
      </c>
      <c r="AU19" s="3">
        <f>IF(AND(AJ19&lt;=Summary!F$6,AJ19&gt;0),25*(Summary!F$6+1-AJ19)/Summary!F$6,0)</f>
        <v>17.75</v>
      </c>
      <c r="AV19" s="3">
        <f>IF(AND(AK19&lt;=Summary!G$6,AK19&gt;0),25*(Summary!G$6+1-AK19)/Summary!G$6,0)</f>
        <v>21.5</v>
      </c>
      <c r="AW19" s="3">
        <f>IF(AND(AL19&lt;=Summary!H$6,AL19&gt;0),25*(Summary!H$6+1-AL19)/Summary!H$6,0)</f>
        <v>0</v>
      </c>
      <c r="AX19" s="3">
        <f>IF(AND(AM19&lt;=Summary!I$6,AM19&gt;0),25*(Summary!I$6+1-AM19)/Summary!I$6,0)</f>
        <v>19.75</v>
      </c>
      <c r="AY19" s="3">
        <f>IF(AND(AN19&lt;=Summary!J$6,AN19&gt;0),25*(Summary!J$6+1-AN19)/Summary!J$6,0)</f>
        <v>14.25</v>
      </c>
      <c r="AZ19" s="3">
        <f>IF(AND(AO19&lt;=Summary!K$6,AO19&gt;0),25*(Summary!K$6+1-AO19)/Summary!K$6,0)</f>
        <v>0</v>
      </c>
      <c r="BA19" s="3"/>
      <c r="BB19" s="3">
        <f>IF(AND(U19&gt;0,U19&lt;=Summary!B$9),12.5 + 12.5 * (U19 - Summary!B$9) / (Summary!B$7 - Summary!B$9),0)</f>
        <v>21.37841091492777</v>
      </c>
      <c r="BC19" s="3">
        <f>IF(AND(V19&gt;0,V19&lt;=Summary!C$9),12.5 + 12.5 * (V19 - Summary!C$9) / (Summary!C$7 - Summary!C$9),0)</f>
        <v>24.444738233738761</v>
      </c>
      <c r="BD19" s="3">
        <f>IF(AND(W19&gt;0,W19&lt;=Summary!D$9),12.5 + 12.5 * (W19 - Summary!D$9) / (Summary!D$7 - Summary!D$9),0)</f>
        <v>17.616141064767717</v>
      </c>
      <c r="BE19" s="3">
        <f>IF(AND(X19&gt;0,X19&lt;=Summary!E$9),12.5 + 12.5 * (X19 - Summary!E$9) / (Summary!E$7 - Summary!E$9),0)</f>
        <v>21.548956661316211</v>
      </c>
      <c r="BF19" s="3">
        <f>IF(AND(Y19&gt;0,Y19&lt;=Summary!F$9),12.5 + 12.5 * (Y19 - Summary!F$9) / (Summary!F$7 - Summary!F$9),0)</f>
        <v>0</v>
      </c>
      <c r="BG19" s="3">
        <f>IF(AND(Z19&gt;0,Z19&lt;=Summary!G$9),12.5 + 12.5 * (Z19 - Summary!G$9) / (Summary!G$7 - Summary!G$9),0)</f>
        <v>20.184094256259204</v>
      </c>
      <c r="BH19" s="3">
        <f>IF(AND(AA19&gt;0,AA19&lt;=Summary!H$9),12.5 + 12.5 * (AA19 - Summary!H$9) / (Summary!H$7 - Summary!H$9),0)</f>
        <v>0</v>
      </c>
      <c r="BI19" s="3">
        <f>IF(AND(AB19&gt;0,AB19&lt;=Summary!I$9),12.5 + 12.5 * (AB19 - Summary!I$9) / (Summary!I$7 - Summary!I$9),0)</f>
        <v>16.596989966555185</v>
      </c>
      <c r="BJ19" s="3">
        <f>IF(AND(AC19&gt;0,AC19&lt;=Summary!J$9),12.5 + 12.5 * (AC19 - Summary!J$9) / (Summary!J$7 - Summary!J$9),0)</f>
        <v>0</v>
      </c>
      <c r="BK19" s="3">
        <f>IF(AND(AD19&gt;0,AD19&lt;=Summary!K$9),12.5 + 12.5 * (AD19 - Summary!K$9) / (Summary!K$7 - Summary!K$9),0)</f>
        <v>0</v>
      </c>
      <c r="BL19" s="3"/>
      <c r="BM19" s="3">
        <f>IF(AND(U19&gt;0,U19&gt;Summary!B$9),12.5 - 12.5 * (U19 - Summary!B$9) / (Summary!B$3 - Summary!B$9),0)</f>
        <v>0</v>
      </c>
      <c r="BN19" s="3">
        <f>IF(AND(V19&gt;0,V19&gt;Summary!C$9),12.5 - 12.5 * (V19 - Summary!C$9) / (Summary!C$3 - Summary!C$9),0)</f>
        <v>0</v>
      </c>
      <c r="BO19" s="3">
        <f>IF(AND(W19&gt;0,W19&gt;Summary!D$9),12.5 - 12.5 * (W19 - Summary!D$9) / (Summary!D$3 - Summary!D$9),0)</f>
        <v>0</v>
      </c>
      <c r="BP19" s="3">
        <f>IF(AND(X19&gt;0,X19&gt;Summary!E$9),12.5 - 12.5 * (X19 - Summary!E$9) / (Summary!E$3 - Summary!E$9),0)</f>
        <v>0</v>
      </c>
      <c r="BQ19" s="3">
        <f>IF(AND(Y19&gt;0,Y19&gt;Summary!F$9),12.5 - 12.5 * (Y19 - Summary!F$9) / (Summary!F$3 - Summary!F$9),0)</f>
        <v>11.261635638297872</v>
      </c>
      <c r="BR19" s="3">
        <f>IF(AND(Z19&gt;0,Z19&gt;Summary!G$9),12.5 - 12.5 * (Z19 - Summary!G$9) / (Summary!G$3 - Summary!G$9),0)</f>
        <v>0</v>
      </c>
      <c r="BS19" s="3">
        <f>IF(AND(AA19&gt;0,AA19&gt;Summary!H$9),12.5 - 12.5 * (AA19 - Summary!H$9) / (Summary!H$3 - Summary!H$9),0)</f>
        <v>0</v>
      </c>
      <c r="BT19" s="3">
        <f>IF(AND(AB19&gt;0,AB19&gt;Summary!I$9),12.5 - 12.5 * (AB19 - Summary!I$9) / (Summary!I$3 - Summary!I$9),0)</f>
        <v>0</v>
      </c>
      <c r="BU19" s="3">
        <f>IF(AND(AC19&gt;0,AC19&gt;Summary!J$9),12.5 - 12.5 * (AC19 - Summary!J$9) / (Summary!J$3 - Summary!J$9),0)</f>
        <v>5.6145675265553869</v>
      </c>
      <c r="BV19" s="3">
        <f>IF(AND(AD19&gt;0,AD19&gt;Summary!K$9),12.5 - 12.5 * (AD19 - Summary!K$9) / (Summary!K$3 - Summary!K$9),0)</f>
        <v>0</v>
      </c>
      <c r="BW19" s="3"/>
      <c r="BX19" s="5">
        <f t="shared" si="68"/>
        <v>13.966666666666667</v>
      </c>
      <c r="BY19" s="5">
        <f t="shared" si="69"/>
        <v>11.133333333333333</v>
      </c>
      <c r="BZ19" s="5">
        <f t="shared" si="70"/>
        <v>28.383333333333333</v>
      </c>
      <c r="CA19" s="5">
        <f t="shared" si="71"/>
        <v>25.483333333333334</v>
      </c>
      <c r="CB19" s="5">
        <f t="shared" si="72"/>
        <v>52.416666666666664</v>
      </c>
      <c r="CC19" s="5">
        <f t="shared" si="73"/>
        <v>29.6</v>
      </c>
      <c r="CD19" s="5">
        <f t="shared" si="74"/>
        <v>0</v>
      </c>
      <c r="CE19" s="5">
        <f t="shared" si="75"/>
        <v>52.85</v>
      </c>
      <c r="CF19" s="5">
        <f t="shared" si="76"/>
        <v>80.13333333333334</v>
      </c>
      <c r="CG19" s="5">
        <f t="shared" si="77"/>
        <v>0</v>
      </c>
      <c r="CI19" s="3">
        <f t="shared" si="78"/>
        <v>42.12841091492777</v>
      </c>
      <c r="CJ19" s="3">
        <f t="shared" si="79"/>
        <v>48.944738233738761</v>
      </c>
      <c r="CK19" s="3">
        <f t="shared" si="80"/>
        <v>36.866141064767717</v>
      </c>
      <c r="CL19" s="3">
        <f t="shared" si="81"/>
        <v>45.548956661316211</v>
      </c>
      <c r="CM19" s="3">
        <f t="shared" si="82"/>
        <v>29.011635638297872</v>
      </c>
      <c r="CN19" s="3">
        <f t="shared" si="83"/>
        <v>41.684094256259201</v>
      </c>
      <c r="CO19" s="3">
        <f t="shared" si="84"/>
        <v>0</v>
      </c>
      <c r="CP19" s="3">
        <f t="shared" si="85"/>
        <v>36.346989966555185</v>
      </c>
      <c r="CQ19" s="3">
        <f t="shared" si="86"/>
        <v>19.864567526555387</v>
      </c>
      <c r="CR19" s="3">
        <f t="shared" si="87"/>
        <v>0</v>
      </c>
      <c r="CT19" s="3">
        <f t="shared" si="88"/>
        <v>0</v>
      </c>
      <c r="CU19" s="3">
        <f t="shared" si="89"/>
        <v>0</v>
      </c>
      <c r="CV19" s="3">
        <f t="shared" si="90"/>
        <v>300.39553426241815</v>
      </c>
      <c r="CW19" s="5">
        <f t="shared" si="91"/>
        <v>400</v>
      </c>
      <c r="CX19" s="3">
        <f t="shared" si="92"/>
        <v>700.3955342624181</v>
      </c>
      <c r="CZ19" s="3">
        <f t="shared" si="93"/>
        <v>644.96542986206703</v>
      </c>
      <c r="DA19">
        <f t="shared" si="94"/>
        <v>15</v>
      </c>
    </row>
    <row r="20" spans="1:105" x14ac:dyDescent="0.2">
      <c r="A20">
        <v>16</v>
      </c>
      <c r="B20" t="s">
        <v>46</v>
      </c>
      <c r="C20" t="s">
        <v>47</v>
      </c>
      <c r="D20" t="s">
        <v>10</v>
      </c>
      <c r="E20">
        <v>231.727768710059</v>
      </c>
      <c r="F20" s="1" t="s">
        <v>641</v>
      </c>
      <c r="G20">
        <v>631.72776871005897</v>
      </c>
      <c r="H20">
        <v>29460</v>
      </c>
      <c r="J20">
        <v>728</v>
      </c>
      <c r="K20">
        <v>626</v>
      </c>
      <c r="L20">
        <v>1699</v>
      </c>
      <c r="M20">
        <v>3752</v>
      </c>
      <c r="N20">
        <v>3827</v>
      </c>
      <c r="O20">
        <v>1860</v>
      </c>
      <c r="P20">
        <v>4226</v>
      </c>
      <c r="Q20">
        <v>2628</v>
      </c>
      <c r="R20">
        <v>3226</v>
      </c>
      <c r="S20">
        <v>6888</v>
      </c>
      <c r="U20" s="5">
        <f>IF(J20&lt;=Summary!B$3,J20,0)</f>
        <v>728</v>
      </c>
      <c r="V20" s="5">
        <f>IF(K20&lt;=Summary!C$3,K20,0)</f>
        <v>626</v>
      </c>
      <c r="W20" s="5">
        <f>IF(L20&lt;=Summary!D$3,L20,0)</f>
        <v>1699</v>
      </c>
      <c r="X20" s="5">
        <f>IF(M20&lt;=Summary!E$3,M20,0)</f>
        <v>3752</v>
      </c>
      <c r="Y20" s="5">
        <f>IF(N20&lt;=Summary!F$3,N20,0)</f>
        <v>3827</v>
      </c>
      <c r="Z20" s="5">
        <f>IF(O20&lt;=Summary!G$3,O20,0)</f>
        <v>1860</v>
      </c>
      <c r="AA20" s="5">
        <f>IF(P20&lt;=Summary!H$3,P20,0)</f>
        <v>4226</v>
      </c>
      <c r="AB20" s="5">
        <f>IF(Q20&lt;=Summary!I$3,Q20,0)</f>
        <v>2628</v>
      </c>
      <c r="AC20" s="5">
        <f>IF(R20&lt;=Summary!J$3,R20,0)</f>
        <v>3226</v>
      </c>
      <c r="AD20" s="5">
        <f>IF(S20&lt;=Summary!K$3,S20,0)</f>
        <v>0</v>
      </c>
      <c r="AE20" s="3"/>
      <c r="AF20" s="5">
        <f t="shared" si="58"/>
        <v>9</v>
      </c>
      <c r="AG20" s="5">
        <f t="shared" si="59"/>
        <v>1</v>
      </c>
      <c r="AH20" s="5">
        <f t="shared" si="60"/>
        <v>23</v>
      </c>
      <c r="AI20" s="5">
        <f t="shared" si="61"/>
        <v>80</v>
      </c>
      <c r="AJ20" s="5">
        <f t="shared" si="62"/>
        <v>46</v>
      </c>
      <c r="AK20" s="5">
        <f t="shared" si="63"/>
        <v>20</v>
      </c>
      <c r="AL20" s="5">
        <f t="shared" si="64"/>
        <v>26</v>
      </c>
      <c r="AM20" s="5">
        <f t="shared" si="65"/>
        <v>10</v>
      </c>
      <c r="AN20" s="5">
        <f t="shared" si="66"/>
        <v>10</v>
      </c>
      <c r="AO20" s="5">
        <f t="shared" si="67"/>
        <v>27</v>
      </c>
      <c r="AP20" s="3"/>
      <c r="AQ20" s="3">
        <f>IF(AND(AF20&lt;=Summary!B$6,AF20&gt;0),25*(Summary!B$6+1-AF20)/Summary!B$6,0)</f>
        <v>23</v>
      </c>
      <c r="AR20" s="3">
        <f>IF(AND(AG20&lt;=Summary!C$6,AG20&gt;0),25*(Summary!C$6+1-AG20)/Summary!C$6,0)</f>
        <v>25</v>
      </c>
      <c r="AS20" s="3">
        <f>IF(AND(AH20&lt;=Summary!D$6,AH20&gt;0),25*(Summary!D$6+1-AH20)/Summary!D$6,0)</f>
        <v>19.5</v>
      </c>
      <c r="AT20" s="3">
        <f>IF(AND(AI20&lt;=Summary!E$6,AI20&gt;0),25*(Summary!E$6+1-AI20)/Summary!E$6,0)</f>
        <v>5.25</v>
      </c>
      <c r="AU20" s="3">
        <f>IF(AND(AJ20&lt;=Summary!F$6,AJ20&gt;0),25*(Summary!F$6+1-AJ20)/Summary!F$6,0)</f>
        <v>13.75</v>
      </c>
      <c r="AV20" s="3">
        <f>IF(AND(AK20&lt;=Summary!G$6,AK20&gt;0),25*(Summary!G$6+1-AK20)/Summary!G$6,0)</f>
        <v>20.25</v>
      </c>
      <c r="AW20" s="3">
        <f>IF(AND(AL20&lt;=Summary!H$6,AL20&gt;0),25*(Summary!H$6+1-AL20)/Summary!H$6,0)</f>
        <v>18.75</v>
      </c>
      <c r="AX20" s="3">
        <f>IF(AND(AM20&lt;=Summary!I$6,AM20&gt;0),25*(Summary!I$6+1-AM20)/Summary!I$6,0)</f>
        <v>22.75</v>
      </c>
      <c r="AY20" s="3">
        <f>IF(AND(AN20&lt;=Summary!J$6,AN20&gt;0),25*(Summary!J$6+1-AN20)/Summary!J$6,0)</f>
        <v>22.75</v>
      </c>
      <c r="AZ20" s="3">
        <f>IF(AND(AO20&lt;=Summary!K$6,AO20&gt;0),25*(Summary!K$6+1-AO20)/Summary!K$6,0)</f>
        <v>18.5</v>
      </c>
      <c r="BA20" s="3"/>
      <c r="BB20" s="3">
        <f>IF(AND(U20&gt;0,U20&lt;=Summary!B$9),12.5 + 12.5 * (U20 - Summary!B$9) / (Summary!B$7 - Summary!B$9),0)</f>
        <v>22.481942215088282</v>
      </c>
      <c r="BC20" s="3">
        <f>IF(AND(V20&gt;0,V20&lt;=Summary!C$9),12.5 + 12.5 * (V20 - Summary!C$9) / (Summary!C$7 - Summary!C$9),0)</f>
        <v>25</v>
      </c>
      <c r="BD20" s="3">
        <f>IF(AND(W20&gt;0,W20&lt;=Summary!D$9),12.5 + 12.5 * (W20 - Summary!D$9) / (Summary!D$7 - Summary!D$9),0)</f>
        <v>17.650050864699899</v>
      </c>
      <c r="BE20" s="3">
        <f>IF(AND(X20&gt;0,X20&lt;=Summary!E$9),12.5 + 12.5 * (X20 - Summary!E$9) / (Summary!E$7 - Summary!E$9),0)</f>
        <v>0</v>
      </c>
      <c r="BF20" s="3">
        <f>IF(AND(Y20&gt;0,Y20&lt;=Summary!F$9),12.5 + 12.5 * (Y20 - Summary!F$9) / (Summary!F$7 - Summary!F$9),0)</f>
        <v>0</v>
      </c>
      <c r="BG20" s="3">
        <f>IF(AND(Z20&gt;0,Z20&lt;=Summary!G$9),12.5 + 12.5 * (Z20 - Summary!G$9) / (Summary!G$7 - Summary!G$9),0)</f>
        <v>19.565537555228275</v>
      </c>
      <c r="BH20" s="3">
        <f>IF(AND(AA20&gt;0,AA20&lt;=Summary!H$9),12.5 + 12.5 * (AA20 - Summary!H$9) / (Summary!H$7 - Summary!H$9),0)</f>
        <v>0</v>
      </c>
      <c r="BI20" s="3">
        <f>IF(AND(AB20&gt;0,AB20&lt;=Summary!I$9),12.5 + 12.5 * (AB20 - Summary!I$9) / (Summary!I$7 - Summary!I$9),0)</f>
        <v>21.137123745819398</v>
      </c>
      <c r="BJ20" s="3">
        <f>IF(AND(AC20&gt;0,AC20&lt;=Summary!J$9),12.5 + 12.5 * (AC20 - Summary!J$9) / (Summary!J$7 - Summary!J$9),0)</f>
        <v>18.249596990865125</v>
      </c>
      <c r="BK20" s="3">
        <f>IF(AND(AD20&gt;0,AD20&lt;=Summary!K$9),12.5 + 12.5 * (AD20 - Summary!K$9) / (Summary!K$7 - Summary!K$9),0)</f>
        <v>0</v>
      </c>
      <c r="BL20" s="3"/>
      <c r="BM20" s="3">
        <f>IF(AND(U20&gt;0,U20&gt;Summary!B$9),12.5 - 12.5 * (U20 - Summary!B$9) / (Summary!B$3 - Summary!B$9),0)</f>
        <v>0</v>
      </c>
      <c r="BN20" s="3">
        <f>IF(AND(V20&gt;0,V20&gt;Summary!C$9),12.5 - 12.5 * (V20 - Summary!C$9) / (Summary!C$3 - Summary!C$9),0)</f>
        <v>0</v>
      </c>
      <c r="BO20" s="3">
        <f>IF(AND(W20&gt;0,W20&gt;Summary!D$9),12.5 - 12.5 * (W20 - Summary!D$9) / (Summary!D$3 - Summary!D$9),0)</f>
        <v>0</v>
      </c>
      <c r="BP20" s="3">
        <f>IF(AND(X20&gt;0,X20&gt;Summary!E$9),12.5 - 12.5 * (X20 - Summary!E$9) / (Summary!E$3 - Summary!E$9),0)</f>
        <v>5.7787391841779971</v>
      </c>
      <c r="BQ20" s="3">
        <f>IF(AND(Y20&gt;0,Y20&gt;Summary!F$9),12.5 - 12.5 * (Y20 - Summary!F$9) / (Summary!F$3 - Summary!F$9),0)</f>
        <v>5.5934175531914896</v>
      </c>
      <c r="BR20" s="3">
        <f>IF(AND(Z20&gt;0,Z20&gt;Summary!G$9),12.5 - 12.5 * (Z20 - Summary!G$9) / (Summary!G$3 - Summary!G$9),0)</f>
        <v>0</v>
      </c>
      <c r="BS20" s="3">
        <f>IF(AND(AA20&gt;0,AA20&gt;Summary!H$9),12.5 - 12.5 * (AA20 - Summary!H$9) / (Summary!H$3 - Summary!H$9),0)</f>
        <v>8.3215197051318412</v>
      </c>
      <c r="BT20" s="3">
        <f>IF(AND(AB20&gt;0,AB20&gt;Summary!I$9),12.5 - 12.5 * (AB20 - Summary!I$9) / (Summary!I$3 - Summary!I$9),0)</f>
        <v>0</v>
      </c>
      <c r="BU20" s="3">
        <f>IF(AND(AC20&gt;0,AC20&gt;Summary!J$9),12.5 - 12.5 * (AC20 - Summary!J$9) / (Summary!J$3 - Summary!J$9),0)</f>
        <v>0</v>
      </c>
      <c r="BV20" s="3">
        <f>IF(AND(AD20&gt;0,AD20&gt;Summary!K$9),12.5 - 12.5 * (AD20 - Summary!K$9) / (Summary!K$3 - Summary!K$9),0)</f>
        <v>0</v>
      </c>
      <c r="BW20" s="3"/>
      <c r="BX20" s="5">
        <f t="shared" si="68"/>
        <v>12.133333333333333</v>
      </c>
      <c r="BY20" s="5">
        <f t="shared" si="69"/>
        <v>10.433333333333334</v>
      </c>
      <c r="BZ20" s="5">
        <f t="shared" si="70"/>
        <v>28.316666666666666</v>
      </c>
      <c r="CA20" s="5">
        <f t="shared" si="71"/>
        <v>62.533333333333331</v>
      </c>
      <c r="CB20" s="5">
        <f t="shared" si="72"/>
        <v>63.783333333333331</v>
      </c>
      <c r="CC20" s="5">
        <f t="shared" si="73"/>
        <v>31</v>
      </c>
      <c r="CD20" s="5">
        <f t="shared" si="74"/>
        <v>70.433333333333337</v>
      </c>
      <c r="CE20" s="5">
        <f t="shared" si="75"/>
        <v>43.8</v>
      </c>
      <c r="CF20" s="5">
        <f t="shared" si="76"/>
        <v>53.766666666666666</v>
      </c>
      <c r="CG20" s="5">
        <f t="shared" si="77"/>
        <v>114.8</v>
      </c>
      <c r="CI20" s="3">
        <f t="shared" si="78"/>
        <v>45.481942215088282</v>
      </c>
      <c r="CJ20" s="3">
        <f t="shared" si="79"/>
        <v>50</v>
      </c>
      <c r="CK20" s="3">
        <f t="shared" si="80"/>
        <v>37.150050864699899</v>
      </c>
      <c r="CL20" s="3">
        <f t="shared" si="81"/>
        <v>11.028739184177997</v>
      </c>
      <c r="CM20" s="3">
        <f t="shared" si="82"/>
        <v>19.34341755319149</v>
      </c>
      <c r="CN20" s="3">
        <f t="shared" si="83"/>
        <v>39.815537555228275</v>
      </c>
      <c r="CO20" s="3">
        <f t="shared" si="84"/>
        <v>27.071519705131841</v>
      </c>
      <c r="CP20" s="3">
        <f t="shared" si="85"/>
        <v>43.887123745819395</v>
      </c>
      <c r="CQ20" s="3">
        <f t="shared" si="86"/>
        <v>40.999596990865129</v>
      </c>
      <c r="CR20" s="3">
        <f t="shared" si="87"/>
        <v>18.5</v>
      </c>
      <c r="CT20" s="3">
        <f t="shared" si="88"/>
        <v>11.028739184177997</v>
      </c>
      <c r="CU20" s="3">
        <f t="shared" si="89"/>
        <v>18.5</v>
      </c>
      <c r="CV20" s="3">
        <f t="shared" si="90"/>
        <v>303.74918863002432</v>
      </c>
      <c r="CW20" s="5">
        <f t="shared" si="91"/>
        <v>400</v>
      </c>
      <c r="CX20" s="3">
        <f t="shared" si="92"/>
        <v>703.74918863002426</v>
      </c>
      <c r="CZ20" s="3">
        <f t="shared" si="93"/>
        <v>631.72776871005897</v>
      </c>
      <c r="DA20">
        <f t="shared" si="94"/>
        <v>16</v>
      </c>
    </row>
    <row r="21" spans="1:105" x14ac:dyDescent="0.2">
      <c r="A21">
        <v>17</v>
      </c>
      <c r="B21" t="s">
        <v>48</v>
      </c>
      <c r="C21" t="s">
        <v>49</v>
      </c>
      <c r="D21" t="s">
        <v>45</v>
      </c>
      <c r="E21">
        <v>230.519845341566</v>
      </c>
      <c r="F21" s="1" t="s">
        <v>641</v>
      </c>
      <c r="G21">
        <v>630.519845341566</v>
      </c>
      <c r="H21">
        <v>189036</v>
      </c>
      <c r="J21">
        <v>777</v>
      </c>
      <c r="K21">
        <v>1088</v>
      </c>
      <c r="L21">
        <v>1627</v>
      </c>
      <c r="M21">
        <v>2242</v>
      </c>
      <c r="N21">
        <v>1757</v>
      </c>
      <c r="O21">
        <v>2377</v>
      </c>
      <c r="P21">
        <v>9476</v>
      </c>
      <c r="Q21">
        <v>20565</v>
      </c>
      <c r="R21">
        <v>94639</v>
      </c>
      <c r="S21">
        <v>54488</v>
      </c>
      <c r="U21" s="5">
        <f>IF(J21&lt;=Summary!B$3,J21,0)</f>
        <v>777</v>
      </c>
      <c r="V21" s="5">
        <f>IF(K21&lt;=Summary!C$3,K21,0)</f>
        <v>1088</v>
      </c>
      <c r="W21" s="5">
        <f>IF(L21&lt;=Summary!D$3,L21,0)</f>
        <v>1627</v>
      </c>
      <c r="X21" s="5">
        <f>IF(M21&lt;=Summary!E$3,M21,0)</f>
        <v>2242</v>
      </c>
      <c r="Y21" s="5">
        <f>IF(N21&lt;=Summary!F$3,N21,0)</f>
        <v>1757</v>
      </c>
      <c r="Z21" s="5">
        <f>IF(O21&lt;=Summary!G$3,O21,0)</f>
        <v>2377</v>
      </c>
      <c r="AA21" s="5">
        <f>IF(P21&lt;=Summary!H$3,P21,0)</f>
        <v>0</v>
      </c>
      <c r="AB21" s="5">
        <f>IF(Q21&lt;=Summary!I$3,Q21,0)</f>
        <v>0</v>
      </c>
      <c r="AC21" s="5">
        <f>IF(R21&lt;=Summary!J$3,R21,0)</f>
        <v>0</v>
      </c>
      <c r="AD21" s="5">
        <f>IF(S21&lt;=Summary!K$3,S21,0)</f>
        <v>0</v>
      </c>
      <c r="AE21" s="3"/>
      <c r="AF21" s="5">
        <f t="shared" si="58"/>
        <v>11</v>
      </c>
      <c r="AG21" s="5">
        <f t="shared" si="59"/>
        <v>44</v>
      </c>
      <c r="AH21" s="5">
        <f t="shared" si="60"/>
        <v>19</v>
      </c>
      <c r="AI21" s="5">
        <f t="shared" si="61"/>
        <v>30</v>
      </c>
      <c r="AJ21" s="5">
        <f t="shared" si="62"/>
        <v>2</v>
      </c>
      <c r="AK21" s="5">
        <f t="shared" si="63"/>
        <v>34</v>
      </c>
      <c r="AL21" s="5">
        <f t="shared" si="64"/>
        <v>64</v>
      </c>
      <c r="AM21" s="5">
        <f t="shared" si="65"/>
        <v>124</v>
      </c>
      <c r="AN21" s="5">
        <f t="shared" si="66"/>
        <v>154</v>
      </c>
      <c r="AO21" s="5">
        <f t="shared" si="67"/>
        <v>83</v>
      </c>
      <c r="AP21" s="3"/>
      <c r="AQ21" s="3">
        <f>IF(AND(AF21&lt;=Summary!B$6,AF21&gt;0),25*(Summary!B$6+1-AF21)/Summary!B$6,0)</f>
        <v>22.5</v>
      </c>
      <c r="AR21" s="3">
        <f>IF(AND(AG21&lt;=Summary!C$6,AG21&gt;0),25*(Summary!C$6+1-AG21)/Summary!C$6,0)</f>
        <v>14.25</v>
      </c>
      <c r="AS21" s="3">
        <f>IF(AND(AH21&lt;=Summary!D$6,AH21&gt;0),25*(Summary!D$6+1-AH21)/Summary!D$6,0)</f>
        <v>20.5</v>
      </c>
      <c r="AT21" s="3">
        <f>IF(AND(AI21&lt;=Summary!E$6,AI21&gt;0),25*(Summary!E$6+1-AI21)/Summary!E$6,0)</f>
        <v>17.75</v>
      </c>
      <c r="AU21" s="3">
        <f>IF(AND(AJ21&lt;=Summary!F$6,AJ21&gt;0),25*(Summary!F$6+1-AJ21)/Summary!F$6,0)</f>
        <v>24.75</v>
      </c>
      <c r="AV21" s="3">
        <f>IF(AND(AK21&lt;=Summary!G$6,AK21&gt;0),25*(Summary!G$6+1-AK21)/Summary!G$6,0)</f>
        <v>16.75</v>
      </c>
      <c r="AW21" s="3">
        <f>IF(AND(AL21&lt;=Summary!H$6,AL21&gt;0),25*(Summary!H$6+1-AL21)/Summary!H$6,0)</f>
        <v>9.25</v>
      </c>
      <c r="AX21" s="3">
        <f>IF(AND(AM21&lt;=Summary!I$6,AM21&gt;0),25*(Summary!I$6+1-AM21)/Summary!I$6,0)</f>
        <v>0</v>
      </c>
      <c r="AY21" s="3">
        <f>IF(AND(AN21&lt;=Summary!J$6,AN21&gt;0),25*(Summary!J$6+1-AN21)/Summary!J$6,0)</f>
        <v>0</v>
      </c>
      <c r="AZ21" s="3">
        <f>IF(AND(AO21&lt;=Summary!K$6,AO21&gt;0),25*(Summary!K$6+1-AO21)/Summary!K$6,0)</f>
        <v>4.5</v>
      </c>
      <c r="BA21" s="3"/>
      <c r="BB21" s="3">
        <f>IF(AND(U21&gt;0,U21&lt;=Summary!B$9),12.5 + 12.5 * (U21 - Summary!B$9) / (Summary!B$7 - Summary!B$9),0)</f>
        <v>21.990369181380416</v>
      </c>
      <c r="BC21" s="3">
        <f>IF(AND(V21&gt;0,V21&lt;=Summary!C$9),12.5 + 12.5 * (V21 - Summary!C$9) / (Summary!C$7 - Summary!C$9),0)</f>
        <v>18.892120571126387</v>
      </c>
      <c r="BD21" s="3">
        <f>IF(AND(W21&gt;0,W21&lt;=Summary!D$9),12.5 + 12.5 * (W21 - Summary!D$9) / (Summary!D$7 - Summary!D$9),0)</f>
        <v>18.260427263479144</v>
      </c>
      <c r="BE21" s="3">
        <f>IF(AND(X21&gt;0,X21&lt;=Summary!E$9),12.5 + 12.5 * (X21 - Summary!E$9) / (Summary!E$7 - Summary!E$9),0)</f>
        <v>16.78036383092563</v>
      </c>
      <c r="BF21" s="3">
        <f>IF(AND(Y21&gt;0,Y21&lt;=Summary!F$9),12.5 + 12.5 * (Y21 - Summary!F$9) / (Summary!F$7 - Summary!F$9),0)</f>
        <v>24.386032233307752</v>
      </c>
      <c r="BG21" s="3">
        <f>IF(AND(Z21&gt;0,Z21&lt;=Summary!G$9),12.5 + 12.5 * (Z21 - Summary!G$9) / (Summary!G$7 - Summary!G$9),0)</f>
        <v>15.758468335787924</v>
      </c>
      <c r="BH21" s="3">
        <f>IF(AND(AA21&gt;0,AA21&lt;=Summary!H$9),12.5 + 12.5 * (AA21 - Summary!H$9) / (Summary!H$7 - Summary!H$9),0)</f>
        <v>0</v>
      </c>
      <c r="BI21" s="3">
        <f>IF(AND(AB21&gt;0,AB21&lt;=Summary!I$9),12.5 + 12.5 * (AB21 - Summary!I$9) / (Summary!I$7 - Summary!I$9),0)</f>
        <v>0</v>
      </c>
      <c r="BJ21" s="3">
        <f>IF(AND(AC21&gt;0,AC21&lt;=Summary!J$9),12.5 + 12.5 * (AC21 - Summary!J$9) / (Summary!J$7 - Summary!J$9),0)</f>
        <v>0</v>
      </c>
      <c r="BK21" s="3">
        <f>IF(AND(AD21&gt;0,AD21&lt;=Summary!K$9),12.5 + 12.5 * (AD21 - Summary!K$9) / (Summary!K$7 - Summary!K$9),0)</f>
        <v>0</v>
      </c>
      <c r="BL21" s="3"/>
      <c r="BM21" s="3">
        <f>IF(AND(U21&gt;0,U21&gt;Summary!B$9),12.5 - 12.5 * (U21 - Summary!B$9) / (Summary!B$3 - Summary!B$9),0)</f>
        <v>0</v>
      </c>
      <c r="BN21" s="3">
        <f>IF(AND(V21&gt;0,V21&gt;Summary!C$9),12.5 - 12.5 * (V21 - Summary!C$9) / (Summary!C$3 - Summary!C$9),0)</f>
        <v>0</v>
      </c>
      <c r="BO21" s="3">
        <f>IF(AND(W21&gt;0,W21&gt;Summary!D$9),12.5 - 12.5 * (W21 - Summary!D$9) / (Summary!D$3 - Summary!D$9),0)</f>
        <v>0</v>
      </c>
      <c r="BP21" s="3">
        <f>IF(AND(X21&gt;0,X21&gt;Summary!E$9),12.5 - 12.5 * (X21 - Summary!E$9) / (Summary!E$3 - Summary!E$9),0)</f>
        <v>0</v>
      </c>
      <c r="BQ21" s="3">
        <f>IF(AND(Y21&gt;0,Y21&gt;Summary!F$9),12.5 - 12.5 * (Y21 - Summary!F$9) / (Summary!F$3 - Summary!F$9),0)</f>
        <v>0</v>
      </c>
      <c r="BR21" s="3">
        <f>IF(AND(Z21&gt;0,Z21&gt;Summary!G$9),12.5 - 12.5 * (Z21 - Summary!G$9) / (Summary!G$3 - Summary!G$9),0)</f>
        <v>0</v>
      </c>
      <c r="BS21" s="3">
        <f>IF(AND(AA21&gt;0,AA21&gt;Summary!H$9),12.5 - 12.5 * (AA21 - Summary!H$9) / (Summary!H$3 - Summary!H$9),0)</f>
        <v>0</v>
      </c>
      <c r="BT21" s="3">
        <f>IF(AND(AB21&gt;0,AB21&gt;Summary!I$9),12.5 - 12.5 * (AB21 - Summary!I$9) / (Summary!I$3 - Summary!I$9),0)</f>
        <v>0</v>
      </c>
      <c r="BU21" s="3">
        <f>IF(AND(AC21&gt;0,AC21&gt;Summary!J$9),12.5 - 12.5 * (AC21 - Summary!J$9) / (Summary!J$3 - Summary!J$9),0)</f>
        <v>0</v>
      </c>
      <c r="BV21" s="3">
        <f>IF(AND(AD21&gt;0,AD21&gt;Summary!K$9),12.5 - 12.5 * (AD21 - Summary!K$9) / (Summary!K$3 - Summary!K$9),0)</f>
        <v>0</v>
      </c>
      <c r="BW21" s="3"/>
      <c r="BX21" s="5">
        <f t="shared" si="68"/>
        <v>12.95</v>
      </c>
      <c r="BY21" s="5">
        <f t="shared" si="69"/>
        <v>18.133333333333333</v>
      </c>
      <c r="BZ21" s="5">
        <f t="shared" si="70"/>
        <v>27.116666666666667</v>
      </c>
      <c r="CA21" s="5">
        <f t="shared" si="71"/>
        <v>37.366666666666667</v>
      </c>
      <c r="CB21" s="5">
        <f t="shared" si="72"/>
        <v>29.283333333333335</v>
      </c>
      <c r="CC21" s="5">
        <f t="shared" si="73"/>
        <v>39.616666666666667</v>
      </c>
      <c r="CD21" s="5">
        <f t="shared" si="74"/>
        <v>157.93333333333334</v>
      </c>
      <c r="CE21" s="5">
        <f t="shared" si="75"/>
        <v>342.75</v>
      </c>
      <c r="CF21" s="5">
        <f t="shared" si="76"/>
        <v>1577.3166666666666</v>
      </c>
      <c r="CG21" s="5">
        <f t="shared" si="77"/>
        <v>908.13333333333333</v>
      </c>
      <c r="CI21" s="3">
        <f t="shared" si="78"/>
        <v>44.490369181380416</v>
      </c>
      <c r="CJ21" s="3">
        <f t="shared" si="79"/>
        <v>33.142120571126384</v>
      </c>
      <c r="CK21" s="3">
        <f t="shared" si="80"/>
        <v>38.760427263479144</v>
      </c>
      <c r="CL21" s="3">
        <f t="shared" si="81"/>
        <v>34.53036383092563</v>
      </c>
      <c r="CM21" s="3">
        <f t="shared" si="82"/>
        <v>49.136032233307752</v>
      </c>
      <c r="CN21" s="3">
        <f t="shared" si="83"/>
        <v>32.508468335787924</v>
      </c>
      <c r="CO21" s="3">
        <f t="shared" si="84"/>
        <v>9.25</v>
      </c>
      <c r="CP21" s="3">
        <f t="shared" si="85"/>
        <v>0</v>
      </c>
      <c r="CQ21" s="3">
        <f t="shared" si="86"/>
        <v>0</v>
      </c>
      <c r="CR21" s="3">
        <f t="shared" si="87"/>
        <v>4.5</v>
      </c>
      <c r="CT21" s="3">
        <f t="shared" si="88"/>
        <v>0</v>
      </c>
      <c r="CU21" s="3">
        <f t="shared" si="89"/>
        <v>0</v>
      </c>
      <c r="CV21" s="3">
        <f t="shared" si="90"/>
        <v>246.31778141600728</v>
      </c>
      <c r="CW21" s="5">
        <f t="shared" si="91"/>
        <v>400</v>
      </c>
      <c r="CX21" s="3">
        <f t="shared" si="92"/>
        <v>646.31778141600728</v>
      </c>
      <c r="CZ21" s="3">
        <f t="shared" si="93"/>
        <v>630.519845341566</v>
      </c>
      <c r="DA21">
        <f t="shared" si="94"/>
        <v>17</v>
      </c>
    </row>
    <row r="22" spans="1:105" x14ac:dyDescent="0.2">
      <c r="A22">
        <v>18</v>
      </c>
      <c r="B22" t="s">
        <v>50</v>
      </c>
      <c r="C22" t="s">
        <v>51</v>
      </c>
      <c r="D22" t="s">
        <v>22</v>
      </c>
      <c r="E22">
        <v>229.675379358154</v>
      </c>
      <c r="F22" s="1" t="s">
        <v>642</v>
      </c>
      <c r="G22">
        <v>629.67537935815403</v>
      </c>
      <c r="H22">
        <v>385480</v>
      </c>
      <c r="J22">
        <v>788</v>
      </c>
      <c r="K22">
        <v>840</v>
      </c>
      <c r="L22">
        <v>1854</v>
      </c>
      <c r="M22">
        <v>360876</v>
      </c>
      <c r="N22">
        <v>2929</v>
      </c>
      <c r="O22">
        <v>1790</v>
      </c>
      <c r="P22">
        <v>3557</v>
      </c>
      <c r="Q22">
        <v>2439</v>
      </c>
      <c r="R22">
        <v>3890</v>
      </c>
      <c r="S22">
        <v>6517</v>
      </c>
      <c r="U22" s="5">
        <f>IF(J22&lt;=Summary!B$3,J22,0)</f>
        <v>788</v>
      </c>
      <c r="V22" s="5">
        <f>IF(K22&lt;=Summary!C$3,K22,0)</f>
        <v>840</v>
      </c>
      <c r="W22" s="5">
        <f>IF(L22&lt;=Summary!D$3,L22,0)</f>
        <v>1854</v>
      </c>
      <c r="X22" s="5">
        <f>IF(M22&lt;=Summary!E$3,M22,0)</f>
        <v>0</v>
      </c>
      <c r="Y22" s="5">
        <f>IF(N22&lt;=Summary!F$3,N22,0)</f>
        <v>2929</v>
      </c>
      <c r="Z22" s="5">
        <f>IF(O22&lt;=Summary!G$3,O22,0)</f>
        <v>1790</v>
      </c>
      <c r="AA22" s="5">
        <f>IF(P22&lt;=Summary!H$3,P22,0)</f>
        <v>3557</v>
      </c>
      <c r="AB22" s="5">
        <f>IF(Q22&lt;=Summary!I$3,Q22,0)</f>
        <v>2439</v>
      </c>
      <c r="AC22" s="5">
        <f>IF(R22&lt;=Summary!J$3,R22,0)</f>
        <v>3890</v>
      </c>
      <c r="AD22" s="5">
        <f>IF(S22&lt;=Summary!K$3,S22,0)</f>
        <v>0</v>
      </c>
      <c r="AE22" s="3"/>
      <c r="AF22" s="5">
        <f t="shared" si="58"/>
        <v>14</v>
      </c>
      <c r="AG22" s="5">
        <f t="shared" si="59"/>
        <v>15</v>
      </c>
      <c r="AH22" s="5">
        <f t="shared" si="60"/>
        <v>29</v>
      </c>
      <c r="AI22" s="5">
        <f t="shared" si="61"/>
        <v>218</v>
      </c>
      <c r="AJ22" s="5">
        <f t="shared" si="62"/>
        <v>25</v>
      </c>
      <c r="AK22" s="5">
        <f t="shared" si="63"/>
        <v>17</v>
      </c>
      <c r="AL22" s="5">
        <f t="shared" si="64"/>
        <v>18</v>
      </c>
      <c r="AM22" s="5">
        <f t="shared" si="65"/>
        <v>6</v>
      </c>
      <c r="AN22" s="5">
        <f t="shared" si="66"/>
        <v>23</v>
      </c>
      <c r="AO22" s="5">
        <f t="shared" si="67"/>
        <v>25</v>
      </c>
      <c r="AP22" s="3"/>
      <c r="AQ22" s="3">
        <f>IF(AND(AF22&lt;=Summary!B$6,AF22&gt;0),25*(Summary!B$6+1-AF22)/Summary!B$6,0)</f>
        <v>21.75</v>
      </c>
      <c r="AR22" s="3">
        <f>IF(AND(AG22&lt;=Summary!C$6,AG22&gt;0),25*(Summary!C$6+1-AG22)/Summary!C$6,0)</f>
        <v>21.5</v>
      </c>
      <c r="AS22" s="3">
        <f>IF(AND(AH22&lt;=Summary!D$6,AH22&gt;0),25*(Summary!D$6+1-AH22)/Summary!D$6,0)</f>
        <v>18</v>
      </c>
      <c r="AT22" s="3">
        <f>IF(AND(AI22&lt;=Summary!E$6,AI22&gt;0),25*(Summary!E$6+1-AI22)/Summary!E$6,0)</f>
        <v>0</v>
      </c>
      <c r="AU22" s="3">
        <f>IF(AND(AJ22&lt;=Summary!F$6,AJ22&gt;0),25*(Summary!F$6+1-AJ22)/Summary!F$6,0)</f>
        <v>19</v>
      </c>
      <c r="AV22" s="3">
        <f>IF(AND(AK22&lt;=Summary!G$6,AK22&gt;0),25*(Summary!G$6+1-AK22)/Summary!G$6,0)</f>
        <v>21</v>
      </c>
      <c r="AW22" s="3">
        <f>IF(AND(AL22&lt;=Summary!H$6,AL22&gt;0),25*(Summary!H$6+1-AL22)/Summary!H$6,0)</f>
        <v>20.75</v>
      </c>
      <c r="AX22" s="3">
        <f>IF(AND(AM22&lt;=Summary!I$6,AM22&gt;0),25*(Summary!I$6+1-AM22)/Summary!I$6,0)</f>
        <v>23.75</v>
      </c>
      <c r="AY22" s="3">
        <f>IF(AND(AN22&lt;=Summary!J$6,AN22&gt;0),25*(Summary!J$6+1-AN22)/Summary!J$6,0)</f>
        <v>19.5</v>
      </c>
      <c r="AZ22" s="3">
        <f>IF(AND(AO22&lt;=Summary!K$6,AO22&gt;0),25*(Summary!K$6+1-AO22)/Summary!K$6,0)</f>
        <v>19</v>
      </c>
      <c r="BA22" s="3"/>
      <c r="BB22" s="3">
        <f>IF(AND(U22&gt;0,U22&lt;=Summary!B$9),12.5 + 12.5 * (U22 - Summary!B$9) / (Summary!B$7 - Summary!B$9),0)</f>
        <v>21.880016051364365</v>
      </c>
      <c r="BC22" s="3">
        <f>IF(AND(V22&gt;0,V22&lt;=Summary!C$9),12.5 + 12.5 * (V22 - Summary!C$9) / (Summary!C$7 - Summary!C$9),0)</f>
        <v>22.17080909571655</v>
      </c>
      <c r="BD22" s="3">
        <f>IF(AND(W22&gt;0,W22&lt;=Summary!D$9),12.5 + 12.5 * (W22 - Summary!D$9) / (Summary!D$7 - Summary!D$9),0)</f>
        <v>16.336046117327907</v>
      </c>
      <c r="BE22" s="3">
        <f>IF(AND(X22&gt;0,X22&lt;=Summary!E$9),12.5 + 12.5 * (X22 - Summary!E$9) / (Summary!E$7 - Summary!E$9),0)</f>
        <v>0</v>
      </c>
      <c r="BF22" s="3">
        <f>IF(AND(Y22&gt;0,Y22&lt;=Summary!F$9),12.5 + 12.5 * (Y22 - Summary!F$9) / (Summary!F$7 - Summary!F$9),0)</f>
        <v>13.142747505755947</v>
      </c>
      <c r="BG22" s="3">
        <f>IF(AND(Z22&gt;0,Z22&lt;=Summary!G$9),12.5 + 12.5 * (Z22 - Summary!G$9) / (Summary!G$7 - Summary!G$9),0)</f>
        <v>20.08100147275405</v>
      </c>
      <c r="BH22" s="3">
        <f>IF(AND(AA22&gt;0,AA22&lt;=Summary!H$9),12.5 + 12.5 * (AA22 - Summary!H$9) / (Summary!H$7 - Summary!H$9),0)</f>
        <v>13.081650570676032</v>
      </c>
      <c r="BI22" s="3">
        <f>IF(AND(AB22&gt;0,AB22&lt;=Summary!I$9),12.5 + 12.5 * (AB22 - Summary!I$9) / (Summary!I$7 - Summary!I$9),0)</f>
        <v>22.717391304347828</v>
      </c>
      <c r="BJ22" s="3">
        <f>IF(AND(AC22&gt;0,AC22&lt;=Summary!J$9),12.5 + 12.5 * (AC22 - Summary!J$9) / (Summary!J$7 - Summary!J$9),0)</f>
        <v>13.789629231595915</v>
      </c>
      <c r="BK22" s="3">
        <f>IF(AND(AD22&gt;0,AD22&lt;=Summary!K$9),12.5 + 12.5 * (AD22 - Summary!K$9) / (Summary!K$7 - Summary!K$9),0)</f>
        <v>0</v>
      </c>
      <c r="BL22" s="3"/>
      <c r="BM22" s="3">
        <f>IF(AND(U22&gt;0,U22&gt;Summary!B$9),12.5 - 12.5 * (U22 - Summary!B$9) / (Summary!B$3 - Summary!B$9),0)</f>
        <v>0</v>
      </c>
      <c r="BN22" s="3">
        <f>IF(AND(V22&gt;0,V22&gt;Summary!C$9),12.5 - 12.5 * (V22 - Summary!C$9) / (Summary!C$3 - Summary!C$9),0)</f>
        <v>0</v>
      </c>
      <c r="BO22" s="3">
        <f>IF(AND(W22&gt;0,W22&gt;Summary!D$9),12.5 - 12.5 * (W22 - Summary!D$9) / (Summary!D$3 - Summary!D$9),0)</f>
        <v>0</v>
      </c>
      <c r="BP22" s="3">
        <f>IF(AND(X22&gt;0,X22&gt;Summary!E$9),12.5 - 12.5 * (X22 - Summary!E$9) / (Summary!E$3 - Summary!E$9),0)</f>
        <v>0</v>
      </c>
      <c r="BQ22" s="3">
        <f>IF(AND(Y22&gt;0,Y22&gt;Summary!F$9),12.5 - 12.5 * (Y22 - Summary!F$9) / (Summary!F$3 - Summary!F$9),0)</f>
        <v>0</v>
      </c>
      <c r="BR22" s="3">
        <f>IF(AND(Z22&gt;0,Z22&gt;Summary!G$9),12.5 - 12.5 * (Z22 - Summary!G$9) / (Summary!G$3 - Summary!G$9),0)</f>
        <v>0</v>
      </c>
      <c r="BS22" s="3">
        <f>IF(AND(AA22&gt;0,AA22&gt;Summary!H$9),12.5 - 12.5 * (AA22 - Summary!H$9) / (Summary!H$3 - Summary!H$9),0)</f>
        <v>0</v>
      </c>
      <c r="BT22" s="3">
        <f>IF(AND(AB22&gt;0,AB22&gt;Summary!I$9),12.5 - 12.5 * (AB22 - Summary!I$9) / (Summary!I$3 - Summary!I$9),0)</f>
        <v>0</v>
      </c>
      <c r="BU22" s="3">
        <f>IF(AND(AC22&gt;0,AC22&gt;Summary!J$9),12.5 - 12.5 * (AC22 - Summary!J$9) / (Summary!J$3 - Summary!J$9),0)</f>
        <v>0</v>
      </c>
      <c r="BV22" s="3">
        <f>IF(AND(AD22&gt;0,AD22&gt;Summary!K$9),12.5 - 12.5 * (AD22 - Summary!K$9) / (Summary!K$3 - Summary!K$9),0)</f>
        <v>0</v>
      </c>
      <c r="BW22" s="3"/>
      <c r="BX22" s="5">
        <f t="shared" si="68"/>
        <v>13.133333333333333</v>
      </c>
      <c r="BY22" s="5">
        <f t="shared" si="69"/>
        <v>14</v>
      </c>
      <c r="BZ22" s="5">
        <f t="shared" si="70"/>
        <v>30.9</v>
      </c>
      <c r="CA22" s="5">
        <f t="shared" si="71"/>
        <v>6014.6</v>
      </c>
      <c r="CB22" s="5">
        <f t="shared" si="72"/>
        <v>48.81666666666667</v>
      </c>
      <c r="CC22" s="5">
        <f t="shared" si="73"/>
        <v>29.833333333333332</v>
      </c>
      <c r="CD22" s="5">
        <f t="shared" si="74"/>
        <v>59.283333333333331</v>
      </c>
      <c r="CE22" s="5">
        <f t="shared" si="75"/>
        <v>40.65</v>
      </c>
      <c r="CF22" s="5">
        <f t="shared" si="76"/>
        <v>64.833333333333329</v>
      </c>
      <c r="CG22" s="5">
        <f t="shared" si="77"/>
        <v>108.61666666666666</v>
      </c>
      <c r="CI22" s="3">
        <f t="shared" si="78"/>
        <v>43.630016051364365</v>
      </c>
      <c r="CJ22" s="3">
        <f t="shared" si="79"/>
        <v>43.67080909571655</v>
      </c>
      <c r="CK22" s="3">
        <f t="shared" si="80"/>
        <v>34.336046117327911</v>
      </c>
      <c r="CL22" s="3">
        <f t="shared" si="81"/>
        <v>0</v>
      </c>
      <c r="CM22" s="3">
        <f t="shared" si="82"/>
        <v>32.142747505755949</v>
      </c>
      <c r="CN22" s="3">
        <f t="shared" si="83"/>
        <v>41.081001472754053</v>
      </c>
      <c r="CO22" s="3">
        <f t="shared" si="84"/>
        <v>33.831650570676032</v>
      </c>
      <c r="CP22" s="3">
        <f t="shared" si="85"/>
        <v>46.467391304347828</v>
      </c>
      <c r="CQ22" s="3">
        <f t="shared" si="86"/>
        <v>33.289629231595917</v>
      </c>
      <c r="CR22" s="3">
        <f t="shared" si="87"/>
        <v>19</v>
      </c>
      <c r="CT22" s="3">
        <f t="shared" si="88"/>
        <v>0</v>
      </c>
      <c r="CU22" s="3">
        <f t="shared" si="89"/>
        <v>19</v>
      </c>
      <c r="CV22" s="3">
        <f t="shared" si="90"/>
        <v>308.44929134953861</v>
      </c>
      <c r="CW22" s="5">
        <f t="shared" si="91"/>
        <v>400</v>
      </c>
      <c r="CX22" s="3">
        <f t="shared" si="92"/>
        <v>708.44929134953861</v>
      </c>
      <c r="CZ22" s="3">
        <f t="shared" si="93"/>
        <v>629.67537935815403</v>
      </c>
      <c r="DA22">
        <f t="shared" si="94"/>
        <v>18</v>
      </c>
    </row>
    <row r="23" spans="1:105" x14ac:dyDescent="0.2">
      <c r="A23">
        <v>19</v>
      </c>
      <c r="B23" t="s">
        <v>52</v>
      </c>
      <c r="C23" t="s">
        <v>53</v>
      </c>
      <c r="D23" t="s">
        <v>54</v>
      </c>
      <c r="E23">
        <v>229.54742711865501</v>
      </c>
      <c r="F23" s="1" t="s">
        <v>55</v>
      </c>
      <c r="G23">
        <v>629.54742711865504</v>
      </c>
      <c r="H23">
        <v>22735</v>
      </c>
      <c r="K23">
        <v>824</v>
      </c>
      <c r="L23">
        <v>1394</v>
      </c>
      <c r="M23">
        <v>1929</v>
      </c>
      <c r="N23">
        <v>2453</v>
      </c>
      <c r="O23">
        <v>2109</v>
      </c>
      <c r="P23">
        <v>2736</v>
      </c>
      <c r="Q23">
        <v>3720</v>
      </c>
      <c r="R23">
        <v>3831</v>
      </c>
      <c r="S23">
        <v>3739</v>
      </c>
      <c r="U23" s="5">
        <f>IF(J23&lt;=Summary!B$3,J23,0)</f>
        <v>0</v>
      </c>
      <c r="V23" s="5">
        <f>IF(K23&lt;=Summary!C$3,K23,0)</f>
        <v>824</v>
      </c>
      <c r="W23" s="5">
        <f>IF(L23&lt;=Summary!D$3,L23,0)</f>
        <v>1394</v>
      </c>
      <c r="X23" s="5">
        <f>IF(M23&lt;=Summary!E$3,M23,0)</f>
        <v>1929</v>
      </c>
      <c r="Y23" s="5">
        <f>IF(N23&lt;=Summary!F$3,N23,0)</f>
        <v>2453</v>
      </c>
      <c r="Z23" s="5">
        <f>IF(O23&lt;=Summary!G$3,O23,0)</f>
        <v>2109</v>
      </c>
      <c r="AA23" s="5">
        <f>IF(P23&lt;=Summary!H$3,P23,0)</f>
        <v>2736</v>
      </c>
      <c r="AB23" s="5">
        <f>IF(Q23&lt;=Summary!I$3,Q23,0)</f>
        <v>3720</v>
      </c>
      <c r="AC23" s="5">
        <f>IF(R23&lt;=Summary!J$3,R23,0)</f>
        <v>3831</v>
      </c>
      <c r="AD23" s="5">
        <f>IF(S23&lt;=Summary!K$3,S23,0)</f>
        <v>3739</v>
      </c>
      <c r="AE23" s="3"/>
      <c r="AF23" s="5">
        <f t="shared" si="58"/>
        <v>0</v>
      </c>
      <c r="AG23" s="5">
        <f t="shared" si="59"/>
        <v>14</v>
      </c>
      <c r="AH23" s="5">
        <f t="shared" si="60"/>
        <v>13</v>
      </c>
      <c r="AI23" s="5">
        <f t="shared" si="61"/>
        <v>13</v>
      </c>
      <c r="AJ23" s="5">
        <f t="shared" si="62"/>
        <v>9</v>
      </c>
      <c r="AK23" s="5">
        <f t="shared" si="63"/>
        <v>25</v>
      </c>
      <c r="AL23" s="5">
        <f t="shared" si="64"/>
        <v>7</v>
      </c>
      <c r="AM23" s="5">
        <f t="shared" si="65"/>
        <v>34</v>
      </c>
      <c r="AN23" s="5">
        <f t="shared" si="66"/>
        <v>20</v>
      </c>
      <c r="AO23" s="5">
        <f t="shared" si="67"/>
        <v>3</v>
      </c>
      <c r="AP23" s="3"/>
      <c r="AQ23" s="3">
        <f>IF(AND(AF23&lt;=Summary!B$6,AF23&gt;0),25*(Summary!B$6+1-AF23)/Summary!B$6,0)</f>
        <v>0</v>
      </c>
      <c r="AR23" s="3">
        <f>IF(AND(AG23&lt;=Summary!C$6,AG23&gt;0),25*(Summary!C$6+1-AG23)/Summary!C$6,0)</f>
        <v>21.75</v>
      </c>
      <c r="AS23" s="3">
        <f>IF(AND(AH23&lt;=Summary!D$6,AH23&gt;0),25*(Summary!D$6+1-AH23)/Summary!D$6,0)</f>
        <v>22</v>
      </c>
      <c r="AT23" s="3">
        <f>IF(AND(AI23&lt;=Summary!E$6,AI23&gt;0),25*(Summary!E$6+1-AI23)/Summary!E$6,0)</f>
        <v>22</v>
      </c>
      <c r="AU23" s="3">
        <f>IF(AND(AJ23&lt;=Summary!F$6,AJ23&gt;0),25*(Summary!F$6+1-AJ23)/Summary!F$6,0)</f>
        <v>23</v>
      </c>
      <c r="AV23" s="3">
        <f>IF(AND(AK23&lt;=Summary!G$6,AK23&gt;0),25*(Summary!G$6+1-AK23)/Summary!G$6,0)</f>
        <v>19</v>
      </c>
      <c r="AW23" s="3">
        <f>IF(AND(AL23&lt;=Summary!H$6,AL23&gt;0),25*(Summary!H$6+1-AL23)/Summary!H$6,0)</f>
        <v>23.5</v>
      </c>
      <c r="AX23" s="3">
        <f>IF(AND(AM23&lt;=Summary!I$6,AM23&gt;0),25*(Summary!I$6+1-AM23)/Summary!I$6,0)</f>
        <v>16.75</v>
      </c>
      <c r="AY23" s="3">
        <f>IF(AND(AN23&lt;=Summary!J$6,AN23&gt;0),25*(Summary!J$6+1-AN23)/Summary!J$6,0)</f>
        <v>20.25</v>
      </c>
      <c r="AZ23" s="3">
        <f>IF(AND(AO23&lt;=Summary!K$6,AO23&gt;0),25*(Summary!K$6+1-AO23)/Summary!K$6,0)</f>
        <v>24.5</v>
      </c>
      <c r="BA23" s="3"/>
      <c r="BB23" s="3">
        <f>IF(AND(U23&gt;0,U23&lt;=Summary!B$9),12.5 + 12.5 * (U23 - Summary!B$9) / (Summary!B$7 - Summary!B$9),0)</f>
        <v>0</v>
      </c>
      <c r="BC23" s="3">
        <f>IF(AND(V23&gt;0,V23&lt;=Summary!C$9),12.5 + 12.5 * (V23 - Summary!C$9) / (Summary!C$7 - Summary!C$9),0)</f>
        <v>22.382337387625597</v>
      </c>
      <c r="BD23" s="3">
        <f>IF(AND(W23&gt;0,W23&lt;=Summary!D$9),12.5 + 12.5 * (W23 - Summary!D$9) / (Summary!D$7 - Summary!D$9),0)</f>
        <v>20.235673109528655</v>
      </c>
      <c r="BE23" s="3">
        <f>IF(AND(X23&gt;0,X23&lt;=Summary!E$9),12.5 + 12.5 * (X23 - Summary!E$9) / (Summary!E$7 - Summary!E$9),0)</f>
        <v>18.873729266987695</v>
      </c>
      <c r="BF23" s="3">
        <f>IF(AND(Y23&gt;0,Y23&lt;=Summary!F$9),12.5 + 12.5 * (Y23 - Summary!F$9) / (Summary!F$7 - Summary!F$9),0)</f>
        <v>17.709132770529546</v>
      </c>
      <c r="BG23" s="3">
        <f>IF(AND(Z23&gt;0,Z23&lt;=Summary!G$9),12.5 + 12.5 * (Z23 - Summary!G$9) / (Summary!G$7 - Summary!G$9),0)</f>
        <v>17.731958762886599</v>
      </c>
      <c r="BH23" s="3">
        <f>IF(AND(AA23&gt;0,AA23&lt;=Summary!H$9),12.5 + 12.5 * (AA23 - Summary!H$9) / (Summary!H$7 - Summary!H$9),0)</f>
        <v>19.088381621305238</v>
      </c>
      <c r="BI23" s="3">
        <f>IF(AND(AB23&gt;0,AB23&lt;=Summary!I$9),12.5 + 12.5 * (AB23 - Summary!I$9) / (Summary!I$7 - Summary!I$9),0)</f>
        <v>0</v>
      </c>
      <c r="BJ23" s="3">
        <f>IF(AND(AC23&gt;0,AC23&lt;=Summary!J$9),12.5 + 12.5 * (AC23 - Summary!J$9) / (Summary!J$7 - Summary!J$9),0)</f>
        <v>14.185921547555077</v>
      </c>
      <c r="BK23" s="3">
        <f>IF(AND(AD23&gt;0,AD23&lt;=Summary!K$9),12.5 + 12.5 * (AD23 - Summary!K$9) / (Summary!K$7 - Summary!K$9),0)</f>
        <v>18.911290322580644</v>
      </c>
      <c r="BL23" s="3"/>
      <c r="BM23" s="3">
        <f>IF(AND(U23&gt;0,U23&gt;Summary!B$9),12.5 - 12.5 * (U23 - Summary!B$9) / (Summary!B$3 - Summary!B$9),0)</f>
        <v>0</v>
      </c>
      <c r="BN23" s="3">
        <f>IF(AND(V23&gt;0,V23&gt;Summary!C$9),12.5 - 12.5 * (V23 - Summary!C$9) / (Summary!C$3 - Summary!C$9),0)</f>
        <v>0</v>
      </c>
      <c r="BO23" s="3">
        <f>IF(AND(W23&gt;0,W23&gt;Summary!D$9),12.5 - 12.5 * (W23 - Summary!D$9) / (Summary!D$3 - Summary!D$9),0)</f>
        <v>0</v>
      </c>
      <c r="BP23" s="3">
        <f>IF(AND(X23&gt;0,X23&gt;Summary!E$9),12.5 - 12.5 * (X23 - Summary!E$9) / (Summary!E$3 - Summary!E$9),0)</f>
        <v>0</v>
      </c>
      <c r="BQ23" s="3">
        <f>IF(AND(Y23&gt;0,Y23&gt;Summary!F$9),12.5 - 12.5 * (Y23 - Summary!F$9) / (Summary!F$3 - Summary!F$9),0)</f>
        <v>0</v>
      </c>
      <c r="BR23" s="3">
        <f>IF(AND(Z23&gt;0,Z23&gt;Summary!G$9),12.5 - 12.5 * (Z23 - Summary!G$9) / (Summary!G$3 - Summary!G$9),0)</f>
        <v>0</v>
      </c>
      <c r="BS23" s="3">
        <f>IF(AND(AA23&gt;0,AA23&gt;Summary!H$9),12.5 - 12.5 * (AA23 - Summary!H$9) / (Summary!H$3 - Summary!H$9),0)</f>
        <v>0</v>
      </c>
      <c r="BT23" s="3">
        <f>IF(AND(AB23&gt;0,AB23&gt;Summary!I$9),12.5 - 12.5 * (AB23 - Summary!I$9) / (Summary!I$3 - Summary!I$9),0)</f>
        <v>12.07590569292697</v>
      </c>
      <c r="BU23" s="3">
        <f>IF(AND(AC23&gt;0,AC23&gt;Summary!J$9),12.5 - 12.5 * (AC23 - Summary!J$9) / (Summary!J$3 - Summary!J$9),0)</f>
        <v>0</v>
      </c>
      <c r="BV23" s="3">
        <f>IF(AND(AD23&gt;0,AD23&gt;Summary!K$9),12.5 - 12.5 * (AD23 - Summary!K$9) / (Summary!K$3 - Summary!K$9),0)</f>
        <v>0</v>
      </c>
      <c r="BW23" s="3"/>
      <c r="BX23" s="5">
        <f t="shared" si="68"/>
        <v>0</v>
      </c>
      <c r="BY23" s="5">
        <f t="shared" si="69"/>
        <v>13.733333333333333</v>
      </c>
      <c r="BZ23" s="5">
        <f t="shared" si="70"/>
        <v>23.233333333333334</v>
      </c>
      <c r="CA23" s="5">
        <f t="shared" si="71"/>
        <v>32.15</v>
      </c>
      <c r="CB23" s="5">
        <f t="shared" si="72"/>
        <v>40.883333333333333</v>
      </c>
      <c r="CC23" s="5">
        <f t="shared" si="73"/>
        <v>35.15</v>
      </c>
      <c r="CD23" s="5">
        <f t="shared" si="74"/>
        <v>45.6</v>
      </c>
      <c r="CE23" s="5">
        <f t="shared" si="75"/>
        <v>62</v>
      </c>
      <c r="CF23" s="5">
        <f t="shared" si="76"/>
        <v>63.85</v>
      </c>
      <c r="CG23" s="5">
        <f t="shared" si="77"/>
        <v>62.31666666666667</v>
      </c>
      <c r="CI23" s="3">
        <f t="shared" si="78"/>
        <v>0</v>
      </c>
      <c r="CJ23" s="3">
        <f t="shared" si="79"/>
        <v>44.132337387625597</v>
      </c>
      <c r="CK23" s="3">
        <f t="shared" si="80"/>
        <v>42.235673109528655</v>
      </c>
      <c r="CL23" s="3">
        <f t="shared" si="81"/>
        <v>40.873729266987695</v>
      </c>
      <c r="CM23" s="3">
        <f t="shared" si="82"/>
        <v>40.70913277052955</v>
      </c>
      <c r="CN23" s="3">
        <f t="shared" si="83"/>
        <v>36.731958762886599</v>
      </c>
      <c r="CO23" s="3">
        <f t="shared" si="84"/>
        <v>42.588381621305238</v>
      </c>
      <c r="CP23" s="3">
        <f t="shared" si="85"/>
        <v>28.82590569292697</v>
      </c>
      <c r="CQ23" s="3">
        <f t="shared" si="86"/>
        <v>34.435921547555076</v>
      </c>
      <c r="CR23" s="3">
        <f t="shared" si="87"/>
        <v>43.411290322580641</v>
      </c>
      <c r="CT23" s="3">
        <f t="shared" si="88"/>
        <v>0</v>
      </c>
      <c r="CU23" s="3">
        <f t="shared" si="89"/>
        <v>28.82590569292697</v>
      </c>
      <c r="CV23" s="3">
        <f t="shared" si="90"/>
        <v>325.11842478899905</v>
      </c>
      <c r="CW23" s="5">
        <f t="shared" si="91"/>
        <v>400</v>
      </c>
      <c r="CX23" s="3">
        <f t="shared" si="92"/>
        <v>725.11842478899905</v>
      </c>
      <c r="CZ23" s="3">
        <f t="shared" si="93"/>
        <v>629.54742711865504</v>
      </c>
      <c r="DA23">
        <f t="shared" si="94"/>
        <v>19</v>
      </c>
    </row>
    <row r="24" spans="1:105" x14ac:dyDescent="0.2">
      <c r="A24">
        <v>20</v>
      </c>
      <c r="B24" t="s">
        <v>56</v>
      </c>
      <c r="C24" t="s">
        <v>57</v>
      </c>
      <c r="D24" t="s">
        <v>10</v>
      </c>
      <c r="E24">
        <v>229.43997038000001</v>
      </c>
      <c r="F24" s="1" t="s">
        <v>58</v>
      </c>
      <c r="G24">
        <v>629.43997037999998</v>
      </c>
      <c r="H24">
        <v>25229</v>
      </c>
      <c r="J24">
        <v>841</v>
      </c>
      <c r="K24">
        <v>919</v>
      </c>
      <c r="L24">
        <v>2754</v>
      </c>
      <c r="N24">
        <v>2517</v>
      </c>
      <c r="O24">
        <v>1645</v>
      </c>
      <c r="P24">
        <v>5284</v>
      </c>
      <c r="Q24">
        <v>3037</v>
      </c>
      <c r="R24">
        <v>3219</v>
      </c>
      <c r="S24">
        <v>5013</v>
      </c>
      <c r="U24" s="5">
        <f>IF(J24&lt;=Summary!B$3,J24,0)</f>
        <v>841</v>
      </c>
      <c r="V24" s="5">
        <f>IF(K24&lt;=Summary!C$3,K24,0)</f>
        <v>919</v>
      </c>
      <c r="W24" s="5">
        <f>IF(L24&lt;=Summary!D$3,L24,0)</f>
        <v>2754</v>
      </c>
      <c r="X24" s="5">
        <f>IF(M24&lt;=Summary!E$3,M24,0)</f>
        <v>0</v>
      </c>
      <c r="Y24" s="5">
        <f>IF(N24&lt;=Summary!F$3,N24,0)</f>
        <v>2517</v>
      </c>
      <c r="Z24" s="5">
        <f>IF(O24&lt;=Summary!G$3,O24,0)</f>
        <v>1645</v>
      </c>
      <c r="AA24" s="5">
        <f>IF(P24&lt;=Summary!H$3,P24,0)</f>
        <v>5284</v>
      </c>
      <c r="AB24" s="5">
        <f>IF(Q24&lt;=Summary!I$3,Q24,0)</f>
        <v>3037</v>
      </c>
      <c r="AC24" s="5">
        <f>IF(R24&lt;=Summary!J$3,R24,0)</f>
        <v>3219</v>
      </c>
      <c r="AD24" s="5">
        <f>IF(S24&lt;=Summary!K$3,S24,0)</f>
        <v>5013</v>
      </c>
      <c r="AE24" s="3"/>
      <c r="AF24" s="5">
        <f t="shared" si="58"/>
        <v>19</v>
      </c>
      <c r="AG24" s="5">
        <f t="shared" si="59"/>
        <v>25</v>
      </c>
      <c r="AH24" s="5">
        <f t="shared" si="60"/>
        <v>62</v>
      </c>
      <c r="AI24" s="5">
        <f t="shared" si="61"/>
        <v>0</v>
      </c>
      <c r="AJ24" s="5">
        <f t="shared" si="62"/>
        <v>11</v>
      </c>
      <c r="AK24" s="5">
        <f t="shared" si="63"/>
        <v>12</v>
      </c>
      <c r="AL24" s="5">
        <f t="shared" si="64"/>
        <v>42</v>
      </c>
      <c r="AM24" s="5">
        <f t="shared" si="65"/>
        <v>18</v>
      </c>
      <c r="AN24" s="5">
        <f t="shared" si="66"/>
        <v>9</v>
      </c>
      <c r="AO24" s="5">
        <f t="shared" si="67"/>
        <v>11</v>
      </c>
      <c r="AP24" s="3"/>
      <c r="AQ24" s="3">
        <f>IF(AND(AF24&lt;=Summary!B$6,AF24&gt;0),25*(Summary!B$6+1-AF24)/Summary!B$6,0)</f>
        <v>20.5</v>
      </c>
      <c r="AR24" s="3">
        <f>IF(AND(AG24&lt;=Summary!C$6,AG24&gt;0),25*(Summary!C$6+1-AG24)/Summary!C$6,0)</f>
        <v>19</v>
      </c>
      <c r="AS24" s="3">
        <f>IF(AND(AH24&lt;=Summary!D$6,AH24&gt;0),25*(Summary!D$6+1-AH24)/Summary!D$6,0)</f>
        <v>9.75</v>
      </c>
      <c r="AT24" s="3">
        <f>IF(AND(AI24&lt;=Summary!E$6,AI24&gt;0),25*(Summary!E$6+1-AI24)/Summary!E$6,0)</f>
        <v>0</v>
      </c>
      <c r="AU24" s="3">
        <f>IF(AND(AJ24&lt;=Summary!F$6,AJ24&gt;0),25*(Summary!F$6+1-AJ24)/Summary!F$6,0)</f>
        <v>22.5</v>
      </c>
      <c r="AV24" s="3">
        <f>IF(AND(AK24&lt;=Summary!G$6,AK24&gt;0),25*(Summary!G$6+1-AK24)/Summary!G$6,0)</f>
        <v>22.25</v>
      </c>
      <c r="AW24" s="3">
        <f>IF(AND(AL24&lt;=Summary!H$6,AL24&gt;0),25*(Summary!H$6+1-AL24)/Summary!H$6,0)</f>
        <v>14.75</v>
      </c>
      <c r="AX24" s="3">
        <f>IF(AND(AM24&lt;=Summary!I$6,AM24&gt;0),25*(Summary!I$6+1-AM24)/Summary!I$6,0)</f>
        <v>20.75</v>
      </c>
      <c r="AY24" s="3">
        <f>IF(AND(AN24&lt;=Summary!J$6,AN24&gt;0),25*(Summary!J$6+1-AN24)/Summary!J$6,0)</f>
        <v>23</v>
      </c>
      <c r="AZ24" s="3">
        <f>IF(AND(AO24&lt;=Summary!K$6,AO24&gt;0),25*(Summary!K$6+1-AO24)/Summary!K$6,0)</f>
        <v>22.5</v>
      </c>
      <c r="BA24" s="3"/>
      <c r="BB24" s="3">
        <f>IF(AND(U24&gt;0,U24&lt;=Summary!B$9),12.5 + 12.5 * (U24 - Summary!B$9) / (Summary!B$7 - Summary!B$9),0)</f>
        <v>21.348314606741575</v>
      </c>
      <c r="BC24" s="3">
        <f>IF(AND(V24&gt;0,V24&lt;=Summary!C$9),12.5 + 12.5 * (V24 - Summary!C$9) / (Summary!C$7 - Summary!C$9),0)</f>
        <v>21.12638815441565</v>
      </c>
      <c r="BD24" s="3">
        <f>IF(AND(W24&gt;0,W24&lt;=Summary!D$9),12.5 + 12.5 * (W24 - Summary!D$9) / (Summary!D$7 - Summary!D$9),0)</f>
        <v>0</v>
      </c>
      <c r="BE24" s="3">
        <f>IF(AND(X24&gt;0,X24&lt;=Summary!E$9),12.5 + 12.5 * (X24 - Summary!E$9) / (Summary!E$7 - Summary!E$9),0)</f>
        <v>0</v>
      </c>
      <c r="BF24" s="3">
        <f>IF(AND(Y24&gt;0,Y24&lt;=Summary!F$9),12.5 + 12.5 * (Y24 - Summary!F$9) / (Summary!F$7 - Summary!F$9),0)</f>
        <v>17.095165003837298</v>
      </c>
      <c r="BG24" s="3">
        <f>IF(AND(Z24&gt;0,Z24&lt;=Summary!G$9),12.5 + 12.5 * (Z24 - Summary!G$9) / (Summary!G$7 - Summary!G$9),0)</f>
        <v>21.148748159057437</v>
      </c>
      <c r="BH24" s="3">
        <f>IF(AND(AA24&gt;0,AA24&lt;=Summary!H$9),12.5 + 12.5 * (AA24 - Summary!H$9) / (Summary!H$7 - Summary!H$9),0)</f>
        <v>0</v>
      </c>
      <c r="BI24" s="3">
        <f>IF(AND(AB24&gt;0,AB24&lt;=Summary!I$9),12.5 + 12.5 * (AB24 - Summary!I$9) / (Summary!I$7 - Summary!I$9),0)</f>
        <v>17.717391304347828</v>
      </c>
      <c r="BJ24" s="3">
        <f>IF(AND(AC24&gt;0,AC24&lt;=Summary!J$9),12.5 + 12.5 * (AC24 - Summary!J$9) / (Summary!J$7 - Summary!J$9),0)</f>
        <v>18.296614723267062</v>
      </c>
      <c r="BK24" s="3">
        <f>IF(AND(AD24&gt;0,AD24&lt;=Summary!K$9),12.5 + 12.5 * (AD24 - Summary!K$9) / (Summary!K$7 - Summary!K$9),0)</f>
        <v>0</v>
      </c>
      <c r="BL24" s="3"/>
      <c r="BM24" s="3">
        <f>IF(AND(U24&gt;0,U24&gt;Summary!B$9),12.5 - 12.5 * (U24 - Summary!B$9) / (Summary!B$3 - Summary!B$9),0)</f>
        <v>0</v>
      </c>
      <c r="BN24" s="3">
        <f>IF(AND(V24&gt;0,V24&gt;Summary!C$9),12.5 - 12.5 * (V24 - Summary!C$9) / (Summary!C$3 - Summary!C$9),0)</f>
        <v>0</v>
      </c>
      <c r="BO24" s="3">
        <f>IF(AND(W24&gt;0,W24&gt;Summary!D$9),12.5 - 12.5 * (W24 - Summary!D$9) / (Summary!D$3 - Summary!D$9),0)</f>
        <v>8.1754928488596832</v>
      </c>
      <c r="BP24" s="3">
        <f>IF(AND(X24&gt;0,X24&gt;Summary!E$9),12.5 - 12.5 * (X24 - Summary!E$9) / (Summary!E$3 - Summary!E$9),0)</f>
        <v>0</v>
      </c>
      <c r="BQ24" s="3">
        <f>IF(AND(Y24&gt;0,Y24&gt;Summary!F$9),12.5 - 12.5 * (Y24 - Summary!F$9) / (Summary!F$3 - Summary!F$9),0)</f>
        <v>0</v>
      </c>
      <c r="BR24" s="3">
        <f>IF(AND(Z24&gt;0,Z24&gt;Summary!G$9),12.5 - 12.5 * (Z24 - Summary!G$9) / (Summary!G$3 - Summary!G$9),0)</f>
        <v>0</v>
      </c>
      <c r="BS24" s="3">
        <f>IF(AND(AA24&gt;0,AA24&gt;Summary!H$9),12.5 - 12.5 * (AA24 - Summary!H$9) / (Summary!H$3 - Summary!H$9),0)</f>
        <v>0.822228522823929</v>
      </c>
      <c r="BT24" s="3">
        <f>IF(AND(AB24&gt;0,AB24&gt;Summary!I$9),12.5 - 12.5 * (AB24 - Summary!I$9) / (Summary!I$3 - Summary!I$9),0)</f>
        <v>0</v>
      </c>
      <c r="BU24" s="3">
        <f>IF(AND(AC24&gt;0,AC24&gt;Summary!J$9),12.5 - 12.5 * (AC24 - Summary!J$9) / (Summary!J$3 - Summary!J$9),0)</f>
        <v>0</v>
      </c>
      <c r="BV24" s="3">
        <f>IF(AND(AD24&gt;0,AD24&gt;Summary!K$9),12.5 - 12.5 * (AD24 - Summary!K$9) / (Summary!K$3 - Summary!K$9),0)</f>
        <v>8.827554744525548</v>
      </c>
      <c r="BW24" s="3"/>
      <c r="BX24" s="5">
        <f t="shared" si="68"/>
        <v>14.016666666666667</v>
      </c>
      <c r="BY24" s="5">
        <f t="shared" si="69"/>
        <v>15.316666666666666</v>
      </c>
      <c r="BZ24" s="5">
        <f t="shared" si="70"/>
        <v>45.9</v>
      </c>
      <c r="CA24" s="5">
        <f t="shared" si="71"/>
        <v>0</v>
      </c>
      <c r="CB24" s="5">
        <f t="shared" si="72"/>
        <v>41.95</v>
      </c>
      <c r="CC24" s="5">
        <f t="shared" si="73"/>
        <v>27.416666666666668</v>
      </c>
      <c r="CD24" s="5">
        <f t="shared" si="74"/>
        <v>88.066666666666663</v>
      </c>
      <c r="CE24" s="5">
        <f t="shared" si="75"/>
        <v>50.616666666666667</v>
      </c>
      <c r="CF24" s="5">
        <f t="shared" si="76"/>
        <v>53.65</v>
      </c>
      <c r="CG24" s="5">
        <f t="shared" si="77"/>
        <v>83.55</v>
      </c>
      <c r="CI24" s="3">
        <f t="shared" si="78"/>
        <v>41.848314606741575</v>
      </c>
      <c r="CJ24" s="3">
        <f t="shared" si="79"/>
        <v>40.12638815441565</v>
      </c>
      <c r="CK24" s="3">
        <f t="shared" si="80"/>
        <v>17.925492848859683</v>
      </c>
      <c r="CL24" s="3">
        <f t="shared" si="81"/>
        <v>0</v>
      </c>
      <c r="CM24" s="3">
        <f t="shared" si="82"/>
        <v>39.595165003837295</v>
      </c>
      <c r="CN24" s="3">
        <f t="shared" si="83"/>
        <v>43.398748159057433</v>
      </c>
      <c r="CO24" s="3">
        <f t="shared" si="84"/>
        <v>15.572228522823929</v>
      </c>
      <c r="CP24" s="3">
        <f t="shared" si="85"/>
        <v>38.467391304347828</v>
      </c>
      <c r="CQ24" s="3">
        <f t="shared" si="86"/>
        <v>41.296614723267062</v>
      </c>
      <c r="CR24" s="3">
        <f t="shared" si="87"/>
        <v>31.32755474452555</v>
      </c>
      <c r="CT24" s="3">
        <f t="shared" si="88"/>
        <v>0</v>
      </c>
      <c r="CU24" s="3">
        <f t="shared" si="89"/>
        <v>15.572228522823929</v>
      </c>
      <c r="CV24" s="3">
        <f t="shared" si="90"/>
        <v>293.98566954505208</v>
      </c>
      <c r="CW24" s="5">
        <f t="shared" si="91"/>
        <v>400</v>
      </c>
      <c r="CX24" s="3">
        <f t="shared" si="92"/>
        <v>693.98566954505213</v>
      </c>
      <c r="CZ24" s="3">
        <f t="shared" si="93"/>
        <v>629.43997037999998</v>
      </c>
      <c r="DA24">
        <f t="shared" si="94"/>
        <v>20</v>
      </c>
    </row>
    <row r="25" spans="1:105" x14ac:dyDescent="0.2">
      <c r="A25">
        <v>21</v>
      </c>
      <c r="B25" t="s">
        <v>59</v>
      </c>
      <c r="C25" t="s">
        <v>60</v>
      </c>
      <c r="D25" t="s">
        <v>61</v>
      </c>
      <c r="E25">
        <v>221.90066339815601</v>
      </c>
      <c r="F25" s="1" t="s">
        <v>642</v>
      </c>
      <c r="G25">
        <v>621.90066339815598</v>
      </c>
      <c r="H25">
        <v>31892</v>
      </c>
      <c r="J25">
        <v>915</v>
      </c>
      <c r="K25">
        <v>867</v>
      </c>
      <c r="L25">
        <v>2105</v>
      </c>
      <c r="M25">
        <v>2651</v>
      </c>
      <c r="N25">
        <v>2996</v>
      </c>
      <c r="O25">
        <v>2286</v>
      </c>
      <c r="P25">
        <v>2645</v>
      </c>
      <c r="Q25">
        <v>4359</v>
      </c>
      <c r="R25">
        <v>6527</v>
      </c>
      <c r="S25">
        <v>6541</v>
      </c>
      <c r="U25" s="5">
        <f>IF(J25&lt;=Summary!B$3,J25,0)</f>
        <v>915</v>
      </c>
      <c r="V25" s="5">
        <f>IF(K25&lt;=Summary!C$3,K25,0)</f>
        <v>867</v>
      </c>
      <c r="W25" s="5">
        <f>IF(L25&lt;=Summary!D$3,L25,0)</f>
        <v>2105</v>
      </c>
      <c r="X25" s="5">
        <f>IF(M25&lt;=Summary!E$3,M25,0)</f>
        <v>2651</v>
      </c>
      <c r="Y25" s="5">
        <f>IF(N25&lt;=Summary!F$3,N25,0)</f>
        <v>2996</v>
      </c>
      <c r="Z25" s="5">
        <f>IF(O25&lt;=Summary!G$3,O25,0)</f>
        <v>2286</v>
      </c>
      <c r="AA25" s="5">
        <f>IF(P25&lt;=Summary!H$3,P25,0)</f>
        <v>2645</v>
      </c>
      <c r="AB25" s="5">
        <f>IF(Q25&lt;=Summary!I$3,Q25,0)</f>
        <v>4359</v>
      </c>
      <c r="AC25" s="5">
        <f>IF(R25&lt;=Summary!J$3,R25,0)</f>
        <v>0</v>
      </c>
      <c r="AD25" s="5">
        <f>IF(S25&lt;=Summary!K$3,S25,0)</f>
        <v>0</v>
      </c>
      <c r="AE25" s="3"/>
      <c r="AF25" s="5">
        <f t="shared" si="58"/>
        <v>24</v>
      </c>
      <c r="AG25" s="5">
        <f t="shared" si="59"/>
        <v>17</v>
      </c>
      <c r="AH25" s="5">
        <f t="shared" si="60"/>
        <v>39</v>
      </c>
      <c r="AI25" s="5">
        <f t="shared" si="61"/>
        <v>43</v>
      </c>
      <c r="AJ25" s="5">
        <f t="shared" si="62"/>
        <v>27</v>
      </c>
      <c r="AK25" s="5">
        <f t="shared" si="63"/>
        <v>30</v>
      </c>
      <c r="AL25" s="5">
        <f t="shared" si="64"/>
        <v>6</v>
      </c>
      <c r="AM25" s="5">
        <f t="shared" si="65"/>
        <v>47</v>
      </c>
      <c r="AN25" s="5">
        <f t="shared" si="66"/>
        <v>65</v>
      </c>
      <c r="AO25" s="5">
        <f t="shared" si="67"/>
        <v>26</v>
      </c>
      <c r="AP25" s="3"/>
      <c r="AQ25" s="3">
        <f>IF(AND(AF25&lt;=Summary!B$6,AF25&gt;0),25*(Summary!B$6+1-AF25)/Summary!B$6,0)</f>
        <v>19.25</v>
      </c>
      <c r="AR25" s="3">
        <f>IF(AND(AG25&lt;=Summary!C$6,AG25&gt;0),25*(Summary!C$6+1-AG25)/Summary!C$6,0)</f>
        <v>21</v>
      </c>
      <c r="AS25" s="3">
        <f>IF(AND(AH25&lt;=Summary!D$6,AH25&gt;0),25*(Summary!D$6+1-AH25)/Summary!D$6,0)</f>
        <v>15.5</v>
      </c>
      <c r="AT25" s="3">
        <f>IF(AND(AI25&lt;=Summary!E$6,AI25&gt;0),25*(Summary!E$6+1-AI25)/Summary!E$6,0)</f>
        <v>14.5</v>
      </c>
      <c r="AU25" s="3">
        <f>IF(AND(AJ25&lt;=Summary!F$6,AJ25&gt;0),25*(Summary!F$6+1-AJ25)/Summary!F$6,0)</f>
        <v>18.5</v>
      </c>
      <c r="AV25" s="3">
        <f>IF(AND(AK25&lt;=Summary!G$6,AK25&gt;0),25*(Summary!G$6+1-AK25)/Summary!G$6,0)</f>
        <v>17.75</v>
      </c>
      <c r="AW25" s="3">
        <f>IF(AND(AL25&lt;=Summary!H$6,AL25&gt;0),25*(Summary!H$6+1-AL25)/Summary!H$6,0)</f>
        <v>23.75</v>
      </c>
      <c r="AX25" s="3">
        <f>IF(AND(AM25&lt;=Summary!I$6,AM25&gt;0),25*(Summary!I$6+1-AM25)/Summary!I$6,0)</f>
        <v>13.5</v>
      </c>
      <c r="AY25" s="3">
        <f>IF(AND(AN25&lt;=Summary!J$6,AN25&gt;0),25*(Summary!J$6+1-AN25)/Summary!J$6,0)</f>
        <v>9</v>
      </c>
      <c r="AZ25" s="3">
        <f>IF(AND(AO25&lt;=Summary!K$6,AO25&gt;0),25*(Summary!K$6+1-AO25)/Summary!K$6,0)</f>
        <v>18.75</v>
      </c>
      <c r="BA25" s="3"/>
      <c r="BB25" s="3">
        <f>IF(AND(U25&gt;0,U25&lt;=Summary!B$9),12.5 + 12.5 * (U25 - Summary!B$9) / (Summary!B$7 - Summary!B$9),0)</f>
        <v>20.605939004815411</v>
      </c>
      <c r="BC25" s="3">
        <f>IF(AND(V25&gt;0,V25&lt;=Summary!C$9),12.5 + 12.5 * (V25 - Summary!C$9) / (Summary!C$7 - Summary!C$9),0)</f>
        <v>21.813855103120041</v>
      </c>
      <c r="BD25" s="3">
        <f>IF(AND(W25&gt;0,W25&lt;=Summary!D$9),12.5 + 12.5 * (W25 - Summary!D$9) / (Summary!D$7 - Summary!D$9),0)</f>
        <v>14.208206171583587</v>
      </c>
      <c r="BE25" s="3">
        <f>IF(AND(X25&gt;0,X25&lt;=Summary!E$9),12.5 + 12.5 * (X25 - Summary!E$9) / (Summary!E$7 - Summary!E$9),0)</f>
        <v>14.04494382022472</v>
      </c>
      <c r="BF25" s="3">
        <f>IF(AND(Y25&gt;0,Y25&lt;=Summary!F$9),12.5 + 12.5 * (Y25 - Summary!F$9) / (Summary!F$7 - Summary!F$9),0)</f>
        <v>12.5</v>
      </c>
      <c r="BG25" s="3">
        <f>IF(AND(Z25&gt;0,Z25&lt;=Summary!G$9),12.5 + 12.5 * (Z25 - Summary!G$9) / (Summary!G$7 - Summary!G$9),0)</f>
        <v>16.428571428571427</v>
      </c>
      <c r="BH25" s="3">
        <f>IF(AND(AA25&gt;0,AA25&lt;=Summary!H$9),12.5 + 12.5 * (AA25 - Summary!H$9) / (Summary!H$7 - Summary!H$9),0)</f>
        <v>19.754170324846356</v>
      </c>
      <c r="BI25" s="3">
        <f>IF(AND(AB25&gt;0,AB25&lt;=Summary!I$9),12.5 + 12.5 * (AB25 - Summary!I$9) / (Summary!I$7 - Summary!I$9),0)</f>
        <v>0</v>
      </c>
      <c r="BJ25" s="3">
        <f>IF(AND(AC25&gt;0,AC25&lt;=Summary!J$9),12.5 + 12.5 * (AC25 - Summary!J$9) / (Summary!J$7 - Summary!J$9),0)</f>
        <v>0</v>
      </c>
      <c r="BK25" s="3">
        <f>IF(AND(AD25&gt;0,AD25&lt;=Summary!K$9),12.5 + 12.5 * (AD25 - Summary!K$9) / (Summary!K$7 - Summary!K$9),0)</f>
        <v>0</v>
      </c>
      <c r="BL25" s="3"/>
      <c r="BM25" s="3">
        <f>IF(AND(U25&gt;0,U25&gt;Summary!B$9),12.5 - 12.5 * (U25 - Summary!B$9) / (Summary!B$3 - Summary!B$9),0)</f>
        <v>0</v>
      </c>
      <c r="BN25" s="3">
        <f>IF(AND(V25&gt;0,V25&gt;Summary!C$9),12.5 - 12.5 * (V25 - Summary!C$9) / (Summary!C$3 - Summary!C$9),0)</f>
        <v>0</v>
      </c>
      <c r="BO25" s="3">
        <f>IF(AND(W25&gt;0,W25&gt;Summary!D$9),12.5 - 12.5 * (W25 - Summary!D$9) / (Summary!D$3 - Summary!D$9),0)</f>
        <v>0</v>
      </c>
      <c r="BP25" s="3">
        <f>IF(AND(X25&gt;0,X25&gt;Summary!E$9),12.5 - 12.5 * (X25 - Summary!E$9) / (Summary!E$3 - Summary!E$9),0)</f>
        <v>0</v>
      </c>
      <c r="BQ25" s="3">
        <f>IF(AND(Y25&gt;0,Y25&gt;Summary!F$9),12.5 - 12.5 * (Y25 - Summary!F$9) / (Summary!F$3 - Summary!F$9),0)</f>
        <v>0</v>
      </c>
      <c r="BR25" s="3">
        <f>IF(AND(Z25&gt;0,Z25&gt;Summary!G$9),12.5 - 12.5 * (Z25 - Summary!G$9) / (Summary!G$3 - Summary!G$9),0)</f>
        <v>0</v>
      </c>
      <c r="BS25" s="3">
        <f>IF(AND(AA25&gt;0,AA25&gt;Summary!H$9),12.5 - 12.5 * (AA25 - Summary!H$9) / (Summary!H$3 - Summary!H$9),0)</f>
        <v>0</v>
      </c>
      <c r="BT25" s="3">
        <f>IF(AND(AB25&gt;0,AB25&gt;Summary!I$9),12.5 - 12.5 * (AB25 - Summary!I$9) / (Summary!I$3 - Summary!I$9),0)</f>
        <v>7.4827487061529618</v>
      </c>
      <c r="BU25" s="3">
        <f>IF(AND(AC25&gt;0,AC25&gt;Summary!J$9),12.5 - 12.5 * (AC25 - Summary!J$9) / (Summary!J$3 - Summary!J$9),0)</f>
        <v>0</v>
      </c>
      <c r="BV25" s="3">
        <f>IF(AND(AD25&gt;0,AD25&gt;Summary!K$9),12.5 - 12.5 * (AD25 - Summary!K$9) / (Summary!K$3 - Summary!K$9),0)</f>
        <v>0</v>
      </c>
      <c r="BW25" s="3"/>
      <c r="BX25" s="5">
        <f t="shared" si="68"/>
        <v>15.25</v>
      </c>
      <c r="BY25" s="5">
        <f t="shared" si="69"/>
        <v>14.45</v>
      </c>
      <c r="BZ25" s="5">
        <f t="shared" si="70"/>
        <v>35.083333333333336</v>
      </c>
      <c r="CA25" s="5">
        <f t="shared" si="71"/>
        <v>44.18333333333333</v>
      </c>
      <c r="CB25" s="5">
        <f t="shared" si="72"/>
        <v>49.93333333333333</v>
      </c>
      <c r="CC25" s="5">
        <f t="shared" si="73"/>
        <v>38.1</v>
      </c>
      <c r="CD25" s="5">
        <f t="shared" si="74"/>
        <v>44.083333333333336</v>
      </c>
      <c r="CE25" s="5">
        <f t="shared" si="75"/>
        <v>72.650000000000006</v>
      </c>
      <c r="CF25" s="5">
        <f t="shared" si="76"/>
        <v>108.78333333333333</v>
      </c>
      <c r="CG25" s="5">
        <f t="shared" si="77"/>
        <v>109.01666666666667</v>
      </c>
      <c r="CI25" s="3">
        <f t="shared" si="78"/>
        <v>39.855939004815411</v>
      </c>
      <c r="CJ25" s="3">
        <f t="shared" si="79"/>
        <v>42.813855103120041</v>
      </c>
      <c r="CK25" s="3">
        <f t="shared" si="80"/>
        <v>29.708206171583587</v>
      </c>
      <c r="CL25" s="3">
        <f t="shared" si="81"/>
        <v>28.54494382022472</v>
      </c>
      <c r="CM25" s="3">
        <f t="shared" si="82"/>
        <v>31</v>
      </c>
      <c r="CN25" s="3">
        <f t="shared" si="83"/>
        <v>34.178571428571431</v>
      </c>
      <c r="CO25" s="3">
        <f t="shared" si="84"/>
        <v>43.504170324846356</v>
      </c>
      <c r="CP25" s="3">
        <f t="shared" si="85"/>
        <v>20.982748706152961</v>
      </c>
      <c r="CQ25" s="3">
        <f t="shared" si="86"/>
        <v>9</v>
      </c>
      <c r="CR25" s="3">
        <f t="shared" si="87"/>
        <v>18.75</v>
      </c>
      <c r="CT25" s="3">
        <f t="shared" si="88"/>
        <v>9</v>
      </c>
      <c r="CU25" s="3">
        <f t="shared" si="89"/>
        <v>18.75</v>
      </c>
      <c r="CV25" s="3">
        <f t="shared" si="90"/>
        <v>270.58843455931452</v>
      </c>
      <c r="CW25" s="5">
        <f t="shared" si="91"/>
        <v>400</v>
      </c>
      <c r="CX25" s="3">
        <f t="shared" si="92"/>
        <v>670.58843455931446</v>
      </c>
      <c r="CZ25" s="3">
        <f t="shared" si="93"/>
        <v>621.90066339815598</v>
      </c>
      <c r="DA25">
        <f t="shared" si="94"/>
        <v>21</v>
      </c>
    </row>
    <row r="26" spans="1:105" x14ac:dyDescent="0.2">
      <c r="A26">
        <v>22</v>
      </c>
      <c r="B26" t="s">
        <v>62</v>
      </c>
      <c r="C26" t="s">
        <v>63</v>
      </c>
      <c r="D26" t="s">
        <v>64</v>
      </c>
      <c r="E26">
        <v>215.28396092586999</v>
      </c>
      <c r="F26" s="1" t="s">
        <v>643</v>
      </c>
      <c r="G26">
        <v>615.28396092587002</v>
      </c>
      <c r="H26">
        <v>18441</v>
      </c>
      <c r="J26">
        <v>1423</v>
      </c>
      <c r="K26">
        <v>752</v>
      </c>
      <c r="L26">
        <v>2376</v>
      </c>
      <c r="M26">
        <v>1758</v>
      </c>
      <c r="N26">
        <v>2911</v>
      </c>
      <c r="O26">
        <v>3015</v>
      </c>
      <c r="Q26">
        <v>2642</v>
      </c>
      <c r="R26">
        <v>3564</v>
      </c>
      <c r="U26" s="5">
        <f>IF(J26&lt;=Summary!B$3,J26,0)</f>
        <v>1423</v>
      </c>
      <c r="V26" s="5">
        <f>IF(K26&lt;=Summary!C$3,K26,0)</f>
        <v>752</v>
      </c>
      <c r="W26" s="5">
        <f>IF(L26&lt;=Summary!D$3,L26,0)</f>
        <v>2376</v>
      </c>
      <c r="X26" s="5">
        <f>IF(M26&lt;=Summary!E$3,M26,0)</f>
        <v>1758</v>
      </c>
      <c r="Y26" s="5">
        <f>IF(N26&lt;=Summary!F$3,N26,0)</f>
        <v>2911</v>
      </c>
      <c r="Z26" s="5">
        <f>IF(O26&lt;=Summary!G$3,O26,0)</f>
        <v>3015</v>
      </c>
      <c r="AA26" s="5">
        <f>IF(P26&lt;=Summary!H$3,P26,0)</f>
        <v>0</v>
      </c>
      <c r="AB26" s="5">
        <f>IF(Q26&lt;=Summary!I$3,Q26,0)</f>
        <v>2642</v>
      </c>
      <c r="AC26" s="5">
        <f>IF(R26&lt;=Summary!J$3,R26,0)</f>
        <v>3564</v>
      </c>
      <c r="AD26" s="5">
        <f>IF(S26&lt;=Summary!K$3,S26,0)</f>
        <v>0</v>
      </c>
      <c r="AE26" s="3"/>
      <c r="AF26" s="5">
        <f t="shared" si="58"/>
        <v>75</v>
      </c>
      <c r="AG26" s="5">
        <f t="shared" si="59"/>
        <v>7</v>
      </c>
      <c r="AH26" s="5">
        <f t="shared" si="60"/>
        <v>46</v>
      </c>
      <c r="AI26" s="5">
        <f t="shared" si="61"/>
        <v>9</v>
      </c>
      <c r="AJ26" s="5">
        <f t="shared" si="62"/>
        <v>24</v>
      </c>
      <c r="AK26" s="5">
        <f t="shared" si="63"/>
        <v>66</v>
      </c>
      <c r="AL26" s="5">
        <f t="shared" si="64"/>
        <v>0</v>
      </c>
      <c r="AM26" s="5">
        <f t="shared" si="65"/>
        <v>11</v>
      </c>
      <c r="AN26" s="5">
        <f t="shared" si="66"/>
        <v>18</v>
      </c>
      <c r="AO26" s="5">
        <f t="shared" si="67"/>
        <v>0</v>
      </c>
      <c r="AP26" s="3"/>
      <c r="AQ26" s="3">
        <f>IF(AND(AF26&lt;=Summary!B$6,AF26&gt;0),25*(Summary!B$6+1-AF26)/Summary!B$6,0)</f>
        <v>6.5</v>
      </c>
      <c r="AR26" s="3">
        <f>IF(AND(AG26&lt;=Summary!C$6,AG26&gt;0),25*(Summary!C$6+1-AG26)/Summary!C$6,0)</f>
        <v>23.5</v>
      </c>
      <c r="AS26" s="3">
        <f>IF(AND(AH26&lt;=Summary!D$6,AH26&gt;0),25*(Summary!D$6+1-AH26)/Summary!D$6,0)</f>
        <v>13.75</v>
      </c>
      <c r="AT26" s="3">
        <f>IF(AND(AI26&lt;=Summary!E$6,AI26&gt;0),25*(Summary!E$6+1-AI26)/Summary!E$6,0)</f>
        <v>23</v>
      </c>
      <c r="AU26" s="3">
        <f>IF(AND(AJ26&lt;=Summary!F$6,AJ26&gt;0),25*(Summary!F$6+1-AJ26)/Summary!F$6,0)</f>
        <v>19.25</v>
      </c>
      <c r="AV26" s="3">
        <f>IF(AND(AK26&lt;=Summary!G$6,AK26&gt;0),25*(Summary!G$6+1-AK26)/Summary!G$6,0)</f>
        <v>8.75</v>
      </c>
      <c r="AW26" s="3">
        <f>IF(AND(AL26&lt;=Summary!H$6,AL26&gt;0),25*(Summary!H$6+1-AL26)/Summary!H$6,0)</f>
        <v>0</v>
      </c>
      <c r="AX26" s="3">
        <f>IF(AND(AM26&lt;=Summary!I$6,AM26&gt;0),25*(Summary!I$6+1-AM26)/Summary!I$6,0)</f>
        <v>22.5</v>
      </c>
      <c r="AY26" s="3">
        <f>IF(AND(AN26&lt;=Summary!J$6,AN26&gt;0),25*(Summary!J$6+1-AN26)/Summary!J$6,0)</f>
        <v>20.75</v>
      </c>
      <c r="AZ26" s="3">
        <f>IF(AND(AO26&lt;=Summary!K$6,AO26&gt;0),25*(Summary!K$6+1-AO26)/Summary!K$6,0)</f>
        <v>0</v>
      </c>
      <c r="BA26" s="3"/>
      <c r="BB26" s="3">
        <f>IF(AND(U26&gt;0,U26&lt;=Summary!B$9),12.5 + 12.5 * (U26 - Summary!B$9) / (Summary!B$7 - Summary!B$9),0)</f>
        <v>15.509630818619582</v>
      </c>
      <c r="BC26" s="3">
        <f>IF(AND(V26&gt;0,V26&lt;=Summary!C$9),12.5 + 12.5 * (V26 - Summary!C$9) / (Summary!C$7 - Summary!C$9),0)</f>
        <v>23.33421470121629</v>
      </c>
      <c r="BD26" s="3">
        <f>IF(AND(W26&gt;0,W26&lt;=Summary!D$9),12.5 + 12.5 * (W26 - Summary!D$9) / (Summary!D$7 - Summary!D$9),0)</f>
        <v>0</v>
      </c>
      <c r="BE26" s="3">
        <f>IF(AND(X26&gt;0,X26&lt;=Summary!E$9),12.5 + 12.5 * (X26 - Summary!E$9) / (Summary!E$7 - Summary!E$9),0)</f>
        <v>20.017388978063135</v>
      </c>
      <c r="BF26" s="3">
        <f>IF(AND(Y26&gt;0,Y26&lt;=Summary!F$9),12.5 + 12.5 * (Y26 - Summary!F$9) / (Summary!F$7 - Summary!F$9),0)</f>
        <v>13.315425940138143</v>
      </c>
      <c r="BG26" s="3">
        <f>IF(AND(Z26&gt;0,Z26&lt;=Summary!G$9),12.5 + 12.5 * (Z26 - Summary!G$9) / (Summary!G$7 - Summary!G$9),0)</f>
        <v>0</v>
      </c>
      <c r="BH26" s="3">
        <f>IF(AND(AA26&gt;0,AA26&lt;=Summary!H$9),12.5 + 12.5 * (AA26 - Summary!H$9) / (Summary!H$7 - Summary!H$9),0)</f>
        <v>0</v>
      </c>
      <c r="BI26" s="3">
        <f>IF(AND(AB26&gt;0,AB26&lt;=Summary!I$9),12.5 + 12.5 * (AB26 - Summary!I$9) / (Summary!I$7 - Summary!I$9),0)</f>
        <v>21.020066889632105</v>
      </c>
      <c r="BJ26" s="3">
        <f>IF(AND(AC26&gt;0,AC26&lt;=Summary!J$9),12.5 + 12.5 * (AC26 - Summary!J$9) / (Summary!J$7 - Summary!J$9),0)</f>
        <v>15.979312197743148</v>
      </c>
      <c r="BK26" s="3">
        <f>IF(AND(AD26&gt;0,AD26&lt;=Summary!K$9),12.5 + 12.5 * (AD26 - Summary!K$9) / (Summary!K$7 - Summary!K$9),0)</f>
        <v>0</v>
      </c>
      <c r="BL26" s="3"/>
      <c r="BM26" s="3">
        <f>IF(AND(U26&gt;0,U26&gt;Summary!B$9),12.5 - 12.5 * (U26 - Summary!B$9) / (Summary!B$3 - Summary!B$9),0)</f>
        <v>0</v>
      </c>
      <c r="BN26" s="3">
        <f>IF(AND(V26&gt;0,V26&gt;Summary!C$9),12.5 - 12.5 * (V26 - Summary!C$9) / (Summary!C$3 - Summary!C$9),0)</f>
        <v>0</v>
      </c>
      <c r="BO26" s="3">
        <f>IF(AND(W26&gt;0,W26&gt;Summary!D$9),12.5 - 12.5 * (W26 - Summary!D$9) / (Summary!D$3 - Summary!D$9),0)</f>
        <v>11.828372632392734</v>
      </c>
      <c r="BP26" s="3">
        <f>IF(AND(X26&gt;0,X26&gt;Summary!E$9),12.5 - 12.5 * (X26 - Summary!E$9) / (Summary!E$3 - Summary!E$9),0)</f>
        <v>0</v>
      </c>
      <c r="BQ26" s="3">
        <f>IF(AND(Y26&gt;0,Y26&gt;Summary!F$9),12.5 - 12.5 * (Y26 - Summary!F$9) / (Summary!F$3 - Summary!F$9),0)</f>
        <v>0</v>
      </c>
      <c r="BR26" s="3">
        <f>IF(AND(Z26&gt;0,Z26&gt;Summary!G$9),12.5 - 12.5 * (Z26 - Summary!G$9) / (Summary!G$3 - Summary!G$9),0)</f>
        <v>11.045819696518894</v>
      </c>
      <c r="BS26" s="3">
        <f>IF(AND(AA26&gt;0,AA26&gt;Summary!H$9),12.5 - 12.5 * (AA26 - Summary!H$9) / (Summary!H$3 - Summary!H$9),0)</f>
        <v>0</v>
      </c>
      <c r="BT26" s="3">
        <f>IF(AND(AB26&gt;0,AB26&gt;Summary!I$9),12.5 - 12.5 * (AB26 - Summary!I$9) / (Summary!I$3 - Summary!I$9),0)</f>
        <v>0</v>
      </c>
      <c r="BU26" s="3">
        <f>IF(AND(AC26&gt;0,AC26&gt;Summary!J$9),12.5 - 12.5 * (AC26 - Summary!J$9) / (Summary!J$3 - Summary!J$9),0)</f>
        <v>0</v>
      </c>
      <c r="BV26" s="3">
        <f>IF(AND(AD26&gt;0,AD26&gt;Summary!K$9),12.5 - 12.5 * (AD26 - Summary!K$9) / (Summary!K$3 - Summary!K$9),0)</f>
        <v>0</v>
      </c>
      <c r="BW26" s="3"/>
      <c r="BX26" s="5">
        <f t="shared" si="68"/>
        <v>23.716666666666665</v>
      </c>
      <c r="BY26" s="5">
        <f t="shared" si="69"/>
        <v>12.533333333333333</v>
      </c>
      <c r="BZ26" s="5">
        <f t="shared" si="70"/>
        <v>39.6</v>
      </c>
      <c r="CA26" s="5">
        <f t="shared" si="71"/>
        <v>29.3</v>
      </c>
      <c r="CB26" s="5">
        <f t="shared" si="72"/>
        <v>48.516666666666666</v>
      </c>
      <c r="CC26" s="5">
        <f t="shared" si="73"/>
        <v>50.25</v>
      </c>
      <c r="CD26" s="5">
        <f t="shared" si="74"/>
        <v>0</v>
      </c>
      <c r="CE26" s="5">
        <f t="shared" si="75"/>
        <v>44.033333333333331</v>
      </c>
      <c r="CF26" s="5">
        <f t="shared" si="76"/>
        <v>59.4</v>
      </c>
      <c r="CG26" s="5">
        <f t="shared" si="77"/>
        <v>0</v>
      </c>
      <c r="CI26" s="3">
        <f t="shared" si="78"/>
        <v>22.009630818619584</v>
      </c>
      <c r="CJ26" s="3">
        <f t="shared" si="79"/>
        <v>46.83421470121629</v>
      </c>
      <c r="CK26" s="3">
        <f t="shared" si="80"/>
        <v>25.578372632392735</v>
      </c>
      <c r="CL26" s="3">
        <f t="shared" si="81"/>
        <v>43.017388978063138</v>
      </c>
      <c r="CM26" s="3">
        <f t="shared" si="82"/>
        <v>32.565425940138141</v>
      </c>
      <c r="CN26" s="3">
        <f t="shared" si="83"/>
        <v>19.795819696518894</v>
      </c>
      <c r="CO26" s="3">
        <f t="shared" si="84"/>
        <v>0</v>
      </c>
      <c r="CP26" s="3">
        <f t="shared" si="85"/>
        <v>43.520066889632105</v>
      </c>
      <c r="CQ26" s="3">
        <f t="shared" si="86"/>
        <v>36.729312197743148</v>
      </c>
      <c r="CR26" s="3">
        <f t="shared" si="87"/>
        <v>0</v>
      </c>
      <c r="CT26" s="3">
        <f t="shared" si="88"/>
        <v>0</v>
      </c>
      <c r="CU26" s="3">
        <f t="shared" si="89"/>
        <v>0</v>
      </c>
      <c r="CV26" s="3">
        <f t="shared" si="90"/>
        <v>270.05023185432401</v>
      </c>
      <c r="CW26" s="5">
        <f t="shared" si="91"/>
        <v>400</v>
      </c>
      <c r="CX26" s="3">
        <f t="shared" si="92"/>
        <v>670.05023185432401</v>
      </c>
      <c r="CZ26" s="3">
        <f t="shared" si="93"/>
        <v>615.28396092587002</v>
      </c>
      <c r="DA26">
        <f t="shared" si="94"/>
        <v>22</v>
      </c>
    </row>
    <row r="27" spans="1:105" x14ac:dyDescent="0.2">
      <c r="A27">
        <v>23</v>
      </c>
      <c r="B27" t="s">
        <v>65</v>
      </c>
      <c r="C27" t="s">
        <v>66</v>
      </c>
      <c r="D27" t="s">
        <v>67</v>
      </c>
      <c r="E27">
        <v>211.73761283190001</v>
      </c>
      <c r="F27" s="1" t="s">
        <v>641</v>
      </c>
      <c r="G27">
        <v>611.73761283190004</v>
      </c>
      <c r="H27">
        <v>32118</v>
      </c>
      <c r="J27">
        <v>1061</v>
      </c>
      <c r="K27">
        <v>966</v>
      </c>
      <c r="L27">
        <v>4135</v>
      </c>
      <c r="M27">
        <v>1604</v>
      </c>
      <c r="N27">
        <v>2658</v>
      </c>
      <c r="O27">
        <v>1634</v>
      </c>
      <c r="P27">
        <v>3274</v>
      </c>
      <c r="Q27">
        <v>4572</v>
      </c>
      <c r="R27">
        <v>6154</v>
      </c>
      <c r="S27">
        <v>6060</v>
      </c>
      <c r="U27" s="5">
        <f>IF(J27&lt;=Summary!B$3,J27,0)</f>
        <v>1061</v>
      </c>
      <c r="V27" s="5">
        <f>IF(K27&lt;=Summary!C$3,K27,0)</f>
        <v>966</v>
      </c>
      <c r="W27" s="5">
        <f>IF(L27&lt;=Summary!D$3,L27,0)</f>
        <v>0</v>
      </c>
      <c r="X27" s="5">
        <f>IF(M27&lt;=Summary!E$3,M27,0)</f>
        <v>1604</v>
      </c>
      <c r="Y27" s="5">
        <f>IF(N27&lt;=Summary!F$3,N27,0)</f>
        <v>2658</v>
      </c>
      <c r="Z27" s="5">
        <f>IF(O27&lt;=Summary!G$3,O27,0)</f>
        <v>1634</v>
      </c>
      <c r="AA27" s="5">
        <f>IF(P27&lt;=Summary!H$3,P27,0)</f>
        <v>3274</v>
      </c>
      <c r="AB27" s="5">
        <f>IF(Q27&lt;=Summary!I$3,Q27,0)</f>
        <v>4572</v>
      </c>
      <c r="AC27" s="5">
        <f>IF(R27&lt;=Summary!J$3,R27,0)</f>
        <v>0</v>
      </c>
      <c r="AD27" s="5">
        <f>IF(S27&lt;=Summary!K$3,S27,0)</f>
        <v>0</v>
      </c>
      <c r="AE27" s="3"/>
      <c r="AF27" s="5">
        <f t="shared" si="58"/>
        <v>42</v>
      </c>
      <c r="AG27" s="5">
        <f t="shared" si="59"/>
        <v>29</v>
      </c>
      <c r="AH27" s="5">
        <f t="shared" si="60"/>
        <v>96</v>
      </c>
      <c r="AI27" s="5">
        <f t="shared" si="61"/>
        <v>6</v>
      </c>
      <c r="AJ27" s="5">
        <f t="shared" si="62"/>
        <v>17</v>
      </c>
      <c r="AK27" s="5">
        <f t="shared" si="63"/>
        <v>10</v>
      </c>
      <c r="AL27" s="5">
        <f t="shared" si="64"/>
        <v>14</v>
      </c>
      <c r="AM27" s="5">
        <f t="shared" si="65"/>
        <v>52</v>
      </c>
      <c r="AN27" s="5">
        <f t="shared" si="66"/>
        <v>59</v>
      </c>
      <c r="AO27" s="5">
        <f t="shared" si="67"/>
        <v>23</v>
      </c>
      <c r="AP27" s="3"/>
      <c r="AQ27" s="3">
        <f>IF(AND(AF27&lt;=Summary!B$6,AF27&gt;0),25*(Summary!B$6+1-AF27)/Summary!B$6,0)</f>
        <v>14.75</v>
      </c>
      <c r="AR27" s="3">
        <f>IF(AND(AG27&lt;=Summary!C$6,AG27&gt;0),25*(Summary!C$6+1-AG27)/Summary!C$6,0)</f>
        <v>18</v>
      </c>
      <c r="AS27" s="3">
        <f>IF(AND(AH27&lt;=Summary!D$6,AH27&gt;0),25*(Summary!D$6+1-AH27)/Summary!D$6,0)</f>
        <v>1.25</v>
      </c>
      <c r="AT27" s="3">
        <f>IF(AND(AI27&lt;=Summary!E$6,AI27&gt;0),25*(Summary!E$6+1-AI27)/Summary!E$6,0)</f>
        <v>23.75</v>
      </c>
      <c r="AU27" s="3">
        <f>IF(AND(AJ27&lt;=Summary!F$6,AJ27&gt;0),25*(Summary!F$6+1-AJ27)/Summary!F$6,0)</f>
        <v>21</v>
      </c>
      <c r="AV27" s="3">
        <f>IF(AND(AK27&lt;=Summary!G$6,AK27&gt;0),25*(Summary!G$6+1-AK27)/Summary!G$6,0)</f>
        <v>22.75</v>
      </c>
      <c r="AW27" s="3">
        <f>IF(AND(AL27&lt;=Summary!H$6,AL27&gt;0),25*(Summary!H$6+1-AL27)/Summary!H$6,0)</f>
        <v>21.75</v>
      </c>
      <c r="AX27" s="3">
        <f>IF(AND(AM27&lt;=Summary!I$6,AM27&gt;0),25*(Summary!I$6+1-AM27)/Summary!I$6,0)</f>
        <v>12.25</v>
      </c>
      <c r="AY27" s="3">
        <f>IF(AND(AN27&lt;=Summary!J$6,AN27&gt;0),25*(Summary!J$6+1-AN27)/Summary!J$6,0)</f>
        <v>10.5</v>
      </c>
      <c r="AZ27" s="3">
        <f>IF(AND(AO27&lt;=Summary!K$6,AO27&gt;0),25*(Summary!K$6+1-AO27)/Summary!K$6,0)</f>
        <v>19.5</v>
      </c>
      <c r="BA27" s="3"/>
      <c r="BB27" s="3">
        <f>IF(AND(U27&gt;0,U27&lt;=Summary!B$9),12.5 + 12.5 * (U27 - Summary!B$9) / (Summary!B$7 - Summary!B$9),0)</f>
        <v>19.141252006420544</v>
      </c>
      <c r="BC27" s="3">
        <f>IF(AND(V27&gt;0,V27&lt;=Summary!C$9),12.5 + 12.5 * (V27 - Summary!C$9) / (Summary!C$7 - Summary!C$9),0)</f>
        <v>20.505023796932839</v>
      </c>
      <c r="BD27" s="3">
        <f>IF(AND(W27&gt;0,W27&lt;=Summary!D$9),12.5 + 12.5 * (W27 - Summary!D$9) / (Summary!D$7 - Summary!D$9),0)</f>
        <v>0</v>
      </c>
      <c r="BE27" s="3">
        <f>IF(AND(X27&gt;0,X27&lt;=Summary!E$9),12.5 + 12.5 * (X27 - Summary!E$9) / (Summary!E$7 - Summary!E$9),0)</f>
        <v>21.047351524879616</v>
      </c>
      <c r="BF27" s="3">
        <f>IF(AND(Y27&gt;0,Y27&lt;=Summary!F$9),12.5 + 12.5 * (Y27 - Summary!F$9) / (Summary!F$7 - Summary!F$9),0)</f>
        <v>15.742517267843439</v>
      </c>
      <c r="BG27" s="3">
        <f>IF(AND(Z27&gt;0,Z27&lt;=Summary!G$9),12.5 + 12.5 * (Z27 - Summary!G$9) / (Summary!G$7 - Summary!G$9),0)</f>
        <v>21.229749631811487</v>
      </c>
      <c r="BH27" s="3">
        <f>IF(AND(AA27&gt;0,AA27&lt;=Summary!H$9),12.5 + 12.5 * (AA27 - Summary!H$9) / (Summary!H$7 - Summary!H$9),0)</f>
        <v>15.152180275095112</v>
      </c>
      <c r="BI27" s="3">
        <f>IF(AND(AB27&gt;0,AB27&lt;=Summary!I$9),12.5 + 12.5 * (AB27 - Summary!I$9) / (Summary!I$7 - Summary!I$9),0)</f>
        <v>0</v>
      </c>
      <c r="BJ27" s="3">
        <f>IF(AND(AC27&gt;0,AC27&lt;=Summary!J$9),12.5 + 12.5 * (AC27 - Summary!J$9) / (Summary!J$7 - Summary!J$9),0)</f>
        <v>0</v>
      </c>
      <c r="BK27" s="3">
        <f>IF(AND(AD27&gt;0,AD27&lt;=Summary!K$9),12.5 + 12.5 * (AD27 - Summary!K$9) / (Summary!K$7 - Summary!K$9),0)</f>
        <v>0</v>
      </c>
      <c r="BL27" s="3"/>
      <c r="BM27" s="3">
        <f>IF(AND(U27&gt;0,U27&gt;Summary!B$9),12.5 - 12.5 * (U27 - Summary!B$9) / (Summary!B$3 - Summary!B$9),0)</f>
        <v>0</v>
      </c>
      <c r="BN27" s="3">
        <f>IF(AND(V27&gt;0,V27&gt;Summary!C$9),12.5 - 12.5 * (V27 - Summary!C$9) / (Summary!C$3 - Summary!C$9),0)</f>
        <v>0</v>
      </c>
      <c r="BO27" s="3">
        <f>IF(AND(W27&gt;0,W27&gt;Summary!D$9),12.5 - 12.5 * (W27 - Summary!D$9) / (Summary!D$3 - Summary!D$9),0)</f>
        <v>0</v>
      </c>
      <c r="BP27" s="3">
        <f>IF(AND(X27&gt;0,X27&gt;Summary!E$9),12.5 - 12.5 * (X27 - Summary!E$9) / (Summary!E$3 - Summary!E$9),0)</f>
        <v>0</v>
      </c>
      <c r="BQ27" s="3">
        <f>IF(AND(Y27&gt;0,Y27&gt;Summary!F$9),12.5 - 12.5 * (Y27 - Summary!F$9) / (Summary!F$3 - Summary!F$9),0)</f>
        <v>0</v>
      </c>
      <c r="BR27" s="3">
        <f>IF(AND(Z27&gt;0,Z27&gt;Summary!G$9),12.5 - 12.5 * (Z27 - Summary!G$9) / (Summary!G$3 - Summary!G$9),0)</f>
        <v>0</v>
      </c>
      <c r="BS27" s="3">
        <f>IF(AND(AA27&gt;0,AA27&gt;Summary!H$9),12.5 - 12.5 * (AA27 - Summary!H$9) / (Summary!H$3 - Summary!H$9),0)</f>
        <v>0</v>
      </c>
      <c r="BT27" s="3">
        <f>IF(AND(AB27&gt;0,AB27&gt;Summary!I$9),12.5 - 12.5 * (AB27 - Summary!I$9) / (Summary!I$3 - Summary!I$9),0)</f>
        <v>5.9516963772282923</v>
      </c>
      <c r="BU27" s="3">
        <f>IF(AND(AC27&gt;0,AC27&gt;Summary!J$9),12.5 - 12.5 * (AC27 - Summary!J$9) / (Summary!J$3 - Summary!J$9),0)</f>
        <v>0</v>
      </c>
      <c r="BV27" s="3">
        <f>IF(AND(AD27&gt;0,AD27&gt;Summary!K$9),12.5 - 12.5 * (AD27 - Summary!K$9) / (Summary!K$3 - Summary!K$9),0)</f>
        <v>0</v>
      </c>
      <c r="BW27" s="3"/>
      <c r="BX27" s="5">
        <f t="shared" si="68"/>
        <v>17.683333333333334</v>
      </c>
      <c r="BY27" s="5">
        <f t="shared" si="69"/>
        <v>16.100000000000001</v>
      </c>
      <c r="BZ27" s="5">
        <f t="shared" si="70"/>
        <v>68.916666666666671</v>
      </c>
      <c r="CA27" s="5">
        <f t="shared" si="71"/>
        <v>26.733333333333334</v>
      </c>
      <c r="CB27" s="5">
        <f t="shared" si="72"/>
        <v>44.3</v>
      </c>
      <c r="CC27" s="5">
        <f t="shared" si="73"/>
        <v>27.233333333333334</v>
      </c>
      <c r="CD27" s="5">
        <f t="shared" si="74"/>
        <v>54.56666666666667</v>
      </c>
      <c r="CE27" s="5">
        <f t="shared" si="75"/>
        <v>76.2</v>
      </c>
      <c r="CF27" s="5">
        <f t="shared" si="76"/>
        <v>102.56666666666666</v>
      </c>
      <c r="CG27" s="5">
        <f t="shared" si="77"/>
        <v>101</v>
      </c>
      <c r="CI27" s="3">
        <f t="shared" si="78"/>
        <v>33.891252006420544</v>
      </c>
      <c r="CJ27" s="3">
        <f t="shared" si="79"/>
        <v>38.505023796932839</v>
      </c>
      <c r="CK27" s="3">
        <f t="shared" si="80"/>
        <v>1.25</v>
      </c>
      <c r="CL27" s="3">
        <f t="shared" si="81"/>
        <v>44.797351524879616</v>
      </c>
      <c r="CM27" s="3">
        <f t="shared" si="82"/>
        <v>36.742517267843439</v>
      </c>
      <c r="CN27" s="3">
        <f t="shared" si="83"/>
        <v>43.979749631811487</v>
      </c>
      <c r="CO27" s="3">
        <f t="shared" si="84"/>
        <v>36.902180275095112</v>
      </c>
      <c r="CP27" s="3">
        <f t="shared" si="85"/>
        <v>18.201696377228291</v>
      </c>
      <c r="CQ27" s="3">
        <f t="shared" si="86"/>
        <v>10.5</v>
      </c>
      <c r="CR27" s="3">
        <f t="shared" si="87"/>
        <v>19.5</v>
      </c>
      <c r="CT27" s="3">
        <f t="shared" si="88"/>
        <v>1.25</v>
      </c>
      <c r="CU27" s="3">
        <f t="shared" si="89"/>
        <v>10.5</v>
      </c>
      <c r="CV27" s="3">
        <f t="shared" si="90"/>
        <v>272.51977088021135</v>
      </c>
      <c r="CW27" s="5">
        <f t="shared" si="91"/>
        <v>400</v>
      </c>
      <c r="CX27" s="3">
        <f t="shared" si="92"/>
        <v>672.51977088021135</v>
      </c>
      <c r="CZ27" s="3">
        <f t="shared" si="93"/>
        <v>611.73761283190004</v>
      </c>
      <c r="DA27">
        <f t="shared" si="94"/>
        <v>23</v>
      </c>
    </row>
    <row r="28" spans="1:105" x14ac:dyDescent="0.2">
      <c r="A28">
        <v>24</v>
      </c>
      <c r="B28" t="s">
        <v>68</v>
      </c>
      <c r="C28" t="s">
        <v>69</v>
      </c>
      <c r="D28" t="s">
        <v>22</v>
      </c>
      <c r="E28">
        <v>209.97876651619001</v>
      </c>
      <c r="F28" s="1" t="s">
        <v>641</v>
      </c>
      <c r="G28">
        <v>609.97876651619003</v>
      </c>
      <c r="H28">
        <v>163337</v>
      </c>
      <c r="J28">
        <v>693</v>
      </c>
      <c r="K28">
        <v>1094</v>
      </c>
      <c r="L28">
        <v>1589</v>
      </c>
      <c r="M28">
        <v>2381</v>
      </c>
      <c r="N28">
        <v>7367</v>
      </c>
      <c r="O28">
        <v>1515</v>
      </c>
      <c r="P28">
        <v>10318</v>
      </c>
      <c r="Q28">
        <v>3244</v>
      </c>
      <c r="R28">
        <v>3843</v>
      </c>
      <c r="S28">
        <v>131293</v>
      </c>
      <c r="U28" s="5">
        <f>IF(J28&lt;=Summary!B$3,J28,0)</f>
        <v>693</v>
      </c>
      <c r="V28" s="5">
        <f>IF(K28&lt;=Summary!C$3,K28,0)</f>
        <v>1094</v>
      </c>
      <c r="W28" s="5">
        <f>IF(L28&lt;=Summary!D$3,L28,0)</f>
        <v>1589</v>
      </c>
      <c r="X28" s="5">
        <f>IF(M28&lt;=Summary!E$3,M28,0)</f>
        <v>2381</v>
      </c>
      <c r="Y28" s="5">
        <f>IF(N28&lt;=Summary!F$3,N28,0)</f>
        <v>0</v>
      </c>
      <c r="Z28" s="5">
        <f>IF(O28&lt;=Summary!G$3,O28,0)</f>
        <v>1515</v>
      </c>
      <c r="AA28" s="5">
        <f>IF(P28&lt;=Summary!H$3,P28,0)</f>
        <v>0</v>
      </c>
      <c r="AB28" s="5">
        <f>IF(Q28&lt;=Summary!I$3,Q28,0)</f>
        <v>3244</v>
      </c>
      <c r="AC28" s="5">
        <f>IF(R28&lt;=Summary!J$3,R28,0)</f>
        <v>3843</v>
      </c>
      <c r="AD28" s="5">
        <f>IF(S28&lt;=Summary!K$3,S28,0)</f>
        <v>0</v>
      </c>
      <c r="AE28" s="3"/>
      <c r="AF28" s="5">
        <f t="shared" si="58"/>
        <v>8</v>
      </c>
      <c r="AG28" s="5">
        <f t="shared" si="59"/>
        <v>46</v>
      </c>
      <c r="AH28" s="5">
        <f t="shared" si="60"/>
        <v>18</v>
      </c>
      <c r="AI28" s="5">
        <f t="shared" si="61"/>
        <v>36</v>
      </c>
      <c r="AJ28" s="5">
        <f t="shared" si="62"/>
        <v>99</v>
      </c>
      <c r="AK28" s="5">
        <f t="shared" si="63"/>
        <v>6</v>
      </c>
      <c r="AL28" s="5">
        <f t="shared" si="64"/>
        <v>66</v>
      </c>
      <c r="AM28" s="5">
        <f t="shared" si="65"/>
        <v>24</v>
      </c>
      <c r="AN28" s="5">
        <f t="shared" si="66"/>
        <v>21</v>
      </c>
      <c r="AO28" s="5">
        <f t="shared" si="67"/>
        <v>109</v>
      </c>
      <c r="AP28" s="3"/>
      <c r="AQ28" s="3">
        <f>IF(AND(AF28&lt;=Summary!B$6,AF28&gt;0),25*(Summary!B$6+1-AF28)/Summary!B$6,0)</f>
        <v>23.25</v>
      </c>
      <c r="AR28" s="3">
        <f>IF(AND(AG28&lt;=Summary!C$6,AG28&gt;0),25*(Summary!C$6+1-AG28)/Summary!C$6,0)</f>
        <v>13.75</v>
      </c>
      <c r="AS28" s="3">
        <f>IF(AND(AH28&lt;=Summary!D$6,AH28&gt;0),25*(Summary!D$6+1-AH28)/Summary!D$6,0)</f>
        <v>20.75</v>
      </c>
      <c r="AT28" s="3">
        <f>IF(AND(AI28&lt;=Summary!E$6,AI28&gt;0),25*(Summary!E$6+1-AI28)/Summary!E$6,0)</f>
        <v>16.25</v>
      </c>
      <c r="AU28" s="3">
        <f>IF(AND(AJ28&lt;=Summary!F$6,AJ28&gt;0),25*(Summary!F$6+1-AJ28)/Summary!F$6,0)</f>
        <v>0.5</v>
      </c>
      <c r="AV28" s="3">
        <f>IF(AND(AK28&lt;=Summary!G$6,AK28&gt;0),25*(Summary!G$6+1-AK28)/Summary!G$6,0)</f>
        <v>23.75</v>
      </c>
      <c r="AW28" s="3">
        <f>IF(AND(AL28&lt;=Summary!H$6,AL28&gt;0),25*(Summary!H$6+1-AL28)/Summary!H$6,0)</f>
        <v>8.75</v>
      </c>
      <c r="AX28" s="3">
        <f>IF(AND(AM28&lt;=Summary!I$6,AM28&gt;0),25*(Summary!I$6+1-AM28)/Summary!I$6,0)</f>
        <v>19.25</v>
      </c>
      <c r="AY28" s="3">
        <f>IF(AND(AN28&lt;=Summary!J$6,AN28&gt;0),25*(Summary!J$6+1-AN28)/Summary!J$6,0)</f>
        <v>20</v>
      </c>
      <c r="AZ28" s="3">
        <f>IF(AND(AO28&lt;=Summary!K$6,AO28&gt;0),25*(Summary!K$6+1-AO28)/Summary!K$6,0)</f>
        <v>0</v>
      </c>
      <c r="BA28" s="3"/>
      <c r="BB28" s="3">
        <f>IF(AND(U28&gt;0,U28&lt;=Summary!B$9),12.5 + 12.5 * (U28 - Summary!B$9) / (Summary!B$7 - Summary!B$9),0)</f>
        <v>22.833065810593901</v>
      </c>
      <c r="BC28" s="3">
        <f>IF(AND(V28&gt;0,V28&lt;=Summary!C$9),12.5 + 12.5 * (V28 - Summary!C$9) / (Summary!C$7 - Summary!C$9),0)</f>
        <v>18.812797461660498</v>
      </c>
      <c r="BD28" s="3">
        <f>IF(AND(W28&gt;0,W28&lt;=Summary!D$9),12.5 + 12.5 * (W28 - Summary!D$9) / (Summary!D$7 - Summary!D$9),0)</f>
        <v>18.582570362834858</v>
      </c>
      <c r="BE28" s="3">
        <f>IF(AND(X28&gt;0,X28&lt;=Summary!E$9),12.5 + 12.5 * (X28 - Summary!E$9) / (Summary!E$7 - Summary!E$9),0)</f>
        <v>15.850722311396469</v>
      </c>
      <c r="BF28" s="3">
        <f>IF(AND(Y28&gt;0,Y28&lt;=Summary!F$9),12.5 + 12.5 * (Y28 - Summary!F$9) / (Summary!F$7 - Summary!F$9),0)</f>
        <v>0</v>
      </c>
      <c r="BG28" s="3">
        <f>IF(AND(Z28&gt;0,Z28&lt;=Summary!G$9),12.5 + 12.5 * (Z28 - Summary!G$9) / (Summary!G$7 - Summary!G$9),0)</f>
        <v>22.106038291605302</v>
      </c>
      <c r="BH28" s="3">
        <f>IF(AND(AA28&gt;0,AA28&lt;=Summary!H$9),12.5 + 12.5 * (AA28 - Summary!H$9) / (Summary!H$7 - Summary!H$9),0)</f>
        <v>0</v>
      </c>
      <c r="BI28" s="3">
        <f>IF(AND(AB28&gt;0,AB28&lt;=Summary!I$9),12.5 + 12.5 * (AB28 - Summary!I$9) / (Summary!I$7 - Summary!I$9),0)</f>
        <v>15.986622073578594</v>
      </c>
      <c r="BJ28" s="3">
        <f>IF(AND(AC28&gt;0,AC28&lt;=Summary!J$9),12.5 + 12.5 * (AC28 - Summary!J$9) / (Summary!J$7 - Summary!J$9),0)</f>
        <v>14.105319720580333</v>
      </c>
      <c r="BK28" s="3">
        <f>IF(AND(AD28&gt;0,AD28&lt;=Summary!K$9),12.5 + 12.5 * (AD28 - Summary!K$9) / (Summary!K$7 - Summary!K$9),0)</f>
        <v>0</v>
      </c>
      <c r="BL28" s="3"/>
      <c r="BM28" s="3">
        <f>IF(AND(U28&gt;0,U28&gt;Summary!B$9),12.5 - 12.5 * (U28 - Summary!B$9) / (Summary!B$3 - Summary!B$9),0)</f>
        <v>0</v>
      </c>
      <c r="BN28" s="3">
        <f>IF(AND(V28&gt;0,V28&gt;Summary!C$9),12.5 - 12.5 * (V28 - Summary!C$9) / (Summary!C$3 - Summary!C$9),0)</f>
        <v>0</v>
      </c>
      <c r="BO28" s="3">
        <f>IF(AND(W28&gt;0,W28&gt;Summary!D$9),12.5 - 12.5 * (W28 - Summary!D$9) / (Summary!D$3 - Summary!D$9),0)</f>
        <v>0</v>
      </c>
      <c r="BP28" s="3">
        <f>IF(AND(X28&gt;0,X28&gt;Summary!E$9),12.5 - 12.5 * (X28 - Summary!E$9) / (Summary!E$3 - Summary!E$9),0)</f>
        <v>0</v>
      </c>
      <c r="BQ28" s="3">
        <f>IF(AND(Y28&gt;0,Y28&gt;Summary!F$9),12.5 - 12.5 * (Y28 - Summary!F$9) / (Summary!F$3 - Summary!F$9),0)</f>
        <v>0</v>
      </c>
      <c r="BR28" s="3">
        <f>IF(AND(Z28&gt;0,Z28&gt;Summary!G$9),12.5 - 12.5 * (Z28 - Summary!G$9) / (Summary!G$3 - Summary!G$9),0)</f>
        <v>0</v>
      </c>
      <c r="BS28" s="3">
        <f>IF(AND(AA28&gt;0,AA28&gt;Summary!H$9),12.5 - 12.5 * (AA28 - Summary!H$9) / (Summary!H$3 - Summary!H$9),0)</f>
        <v>0</v>
      </c>
      <c r="BT28" s="3">
        <f>IF(AND(AB28&gt;0,AB28&gt;Summary!I$9),12.5 - 12.5 * (AB28 - Summary!I$9) / (Summary!I$3 - Summary!I$9),0)</f>
        <v>0</v>
      </c>
      <c r="BU28" s="3">
        <f>IF(AND(AC28&gt;0,AC28&gt;Summary!J$9),12.5 - 12.5 * (AC28 - Summary!J$9) / (Summary!J$3 - Summary!J$9),0)</f>
        <v>0</v>
      </c>
      <c r="BV28" s="3">
        <f>IF(AND(AD28&gt;0,AD28&gt;Summary!K$9),12.5 - 12.5 * (AD28 - Summary!K$9) / (Summary!K$3 - Summary!K$9),0)</f>
        <v>0</v>
      </c>
      <c r="BW28" s="3"/>
      <c r="BX28" s="5">
        <f t="shared" si="68"/>
        <v>11.55</v>
      </c>
      <c r="BY28" s="5">
        <f t="shared" si="69"/>
        <v>18.233333333333334</v>
      </c>
      <c r="BZ28" s="5">
        <f t="shared" si="70"/>
        <v>26.483333333333334</v>
      </c>
      <c r="CA28" s="5">
        <f t="shared" si="71"/>
        <v>39.68333333333333</v>
      </c>
      <c r="CB28" s="5">
        <f t="shared" si="72"/>
        <v>122.78333333333333</v>
      </c>
      <c r="CC28" s="5">
        <f t="shared" si="73"/>
        <v>25.25</v>
      </c>
      <c r="CD28" s="5">
        <f t="shared" si="74"/>
        <v>171.96666666666667</v>
      </c>
      <c r="CE28" s="5">
        <f t="shared" si="75"/>
        <v>54.06666666666667</v>
      </c>
      <c r="CF28" s="5">
        <f t="shared" si="76"/>
        <v>64.05</v>
      </c>
      <c r="CG28" s="5">
        <f t="shared" si="77"/>
        <v>2188.2166666666667</v>
      </c>
      <c r="CI28" s="3">
        <f t="shared" si="78"/>
        <v>46.083065810593901</v>
      </c>
      <c r="CJ28" s="3">
        <f t="shared" si="79"/>
        <v>32.562797461660494</v>
      </c>
      <c r="CK28" s="3">
        <f t="shared" si="80"/>
        <v>39.332570362834858</v>
      </c>
      <c r="CL28" s="3">
        <f t="shared" si="81"/>
        <v>32.100722311396467</v>
      </c>
      <c r="CM28" s="3">
        <f t="shared" si="82"/>
        <v>0.5</v>
      </c>
      <c r="CN28" s="3">
        <f t="shared" si="83"/>
        <v>45.856038291605302</v>
      </c>
      <c r="CO28" s="3">
        <f t="shared" si="84"/>
        <v>8.75</v>
      </c>
      <c r="CP28" s="3">
        <f t="shared" si="85"/>
        <v>35.236622073578594</v>
      </c>
      <c r="CQ28" s="3">
        <f t="shared" si="86"/>
        <v>34.105319720580333</v>
      </c>
      <c r="CR28" s="3">
        <f t="shared" si="87"/>
        <v>0</v>
      </c>
      <c r="CT28" s="3">
        <f t="shared" si="88"/>
        <v>0</v>
      </c>
      <c r="CU28" s="3">
        <f t="shared" si="89"/>
        <v>0.5</v>
      </c>
      <c r="CV28" s="3">
        <f t="shared" si="90"/>
        <v>274.02713603224993</v>
      </c>
      <c r="CW28" s="5">
        <f t="shared" si="91"/>
        <v>400</v>
      </c>
      <c r="CX28" s="3">
        <f t="shared" si="92"/>
        <v>674.02713603224993</v>
      </c>
      <c r="CZ28" s="3">
        <f t="shared" si="93"/>
        <v>609.97876651619003</v>
      </c>
      <c r="DA28">
        <f t="shared" si="94"/>
        <v>24</v>
      </c>
    </row>
    <row r="29" spans="1:105" x14ac:dyDescent="0.2">
      <c r="A29">
        <v>25</v>
      </c>
      <c r="B29" t="s">
        <v>70</v>
      </c>
      <c r="C29" t="s">
        <v>71</v>
      </c>
      <c r="D29" t="s">
        <v>22</v>
      </c>
      <c r="E29">
        <v>209.26339146945099</v>
      </c>
      <c r="F29" s="1" t="s">
        <v>644</v>
      </c>
      <c r="G29">
        <v>609.26339146945099</v>
      </c>
      <c r="H29">
        <v>321525</v>
      </c>
      <c r="J29">
        <v>626</v>
      </c>
      <c r="K29">
        <v>638</v>
      </c>
      <c r="L29">
        <v>1114</v>
      </c>
      <c r="M29">
        <v>2949</v>
      </c>
      <c r="N29">
        <v>1693</v>
      </c>
      <c r="O29">
        <v>49354</v>
      </c>
      <c r="P29">
        <v>7123</v>
      </c>
      <c r="Q29">
        <v>3916</v>
      </c>
      <c r="R29">
        <v>4222</v>
      </c>
      <c r="S29">
        <v>249890</v>
      </c>
      <c r="U29" s="5">
        <f>IF(J29&lt;=Summary!B$3,J29,0)</f>
        <v>626</v>
      </c>
      <c r="V29" s="5">
        <f>IF(K29&lt;=Summary!C$3,K29,0)</f>
        <v>638</v>
      </c>
      <c r="W29" s="5">
        <f>IF(L29&lt;=Summary!D$3,L29,0)</f>
        <v>1114</v>
      </c>
      <c r="X29" s="5">
        <f>IF(M29&lt;=Summary!E$3,M29,0)</f>
        <v>2949</v>
      </c>
      <c r="Y29" s="5">
        <f>IF(N29&lt;=Summary!F$3,N29,0)</f>
        <v>1693</v>
      </c>
      <c r="Z29" s="5">
        <f>IF(O29&lt;=Summary!G$3,O29,0)</f>
        <v>0</v>
      </c>
      <c r="AA29" s="5">
        <f>IF(P29&lt;=Summary!H$3,P29,0)</f>
        <v>0</v>
      </c>
      <c r="AB29" s="5">
        <f>IF(Q29&lt;=Summary!I$3,Q29,0)</f>
        <v>3916</v>
      </c>
      <c r="AC29" s="5">
        <f>IF(R29&lt;=Summary!J$3,R29,0)</f>
        <v>4222</v>
      </c>
      <c r="AD29" s="5">
        <f>IF(S29&lt;=Summary!K$3,S29,0)</f>
        <v>0</v>
      </c>
      <c r="AE29" s="3"/>
      <c r="AF29" s="5">
        <f t="shared" si="58"/>
        <v>4</v>
      </c>
      <c r="AG29" s="5">
        <f t="shared" si="59"/>
        <v>2</v>
      </c>
      <c r="AH29" s="5">
        <f t="shared" si="60"/>
        <v>3</v>
      </c>
      <c r="AI29" s="5">
        <f t="shared" si="61"/>
        <v>53</v>
      </c>
      <c r="AJ29" s="5">
        <f t="shared" si="62"/>
        <v>1</v>
      </c>
      <c r="AK29" s="5">
        <f t="shared" si="63"/>
        <v>183</v>
      </c>
      <c r="AL29" s="5">
        <f t="shared" si="64"/>
        <v>54</v>
      </c>
      <c r="AM29" s="5">
        <f t="shared" si="65"/>
        <v>38</v>
      </c>
      <c r="AN29" s="5">
        <f t="shared" si="66"/>
        <v>29</v>
      </c>
      <c r="AO29" s="5">
        <f t="shared" si="67"/>
        <v>118</v>
      </c>
      <c r="AP29" s="3"/>
      <c r="AQ29" s="3">
        <f>IF(AND(AF29&lt;=Summary!B$6,AF29&gt;0),25*(Summary!B$6+1-AF29)/Summary!B$6,0)</f>
        <v>24.25</v>
      </c>
      <c r="AR29" s="3">
        <f>IF(AND(AG29&lt;=Summary!C$6,AG29&gt;0),25*(Summary!C$6+1-AG29)/Summary!C$6,0)</f>
        <v>24.75</v>
      </c>
      <c r="AS29" s="3">
        <f>IF(AND(AH29&lt;=Summary!D$6,AH29&gt;0),25*(Summary!D$6+1-AH29)/Summary!D$6,0)</f>
        <v>24.5</v>
      </c>
      <c r="AT29" s="3">
        <f>IF(AND(AI29&lt;=Summary!E$6,AI29&gt;0),25*(Summary!E$6+1-AI29)/Summary!E$6,0)</f>
        <v>12</v>
      </c>
      <c r="AU29" s="3">
        <f>IF(AND(AJ29&lt;=Summary!F$6,AJ29&gt;0),25*(Summary!F$6+1-AJ29)/Summary!F$6,0)</f>
        <v>25</v>
      </c>
      <c r="AV29" s="3">
        <f>IF(AND(AK29&lt;=Summary!G$6,AK29&gt;0),25*(Summary!G$6+1-AK29)/Summary!G$6,0)</f>
        <v>0</v>
      </c>
      <c r="AW29" s="3">
        <f>IF(AND(AL29&lt;=Summary!H$6,AL29&gt;0),25*(Summary!H$6+1-AL29)/Summary!H$6,0)</f>
        <v>11.75</v>
      </c>
      <c r="AX29" s="3">
        <f>IF(AND(AM29&lt;=Summary!I$6,AM29&gt;0),25*(Summary!I$6+1-AM29)/Summary!I$6,0)</f>
        <v>15.75</v>
      </c>
      <c r="AY29" s="3">
        <f>IF(AND(AN29&lt;=Summary!J$6,AN29&gt;0),25*(Summary!J$6+1-AN29)/Summary!J$6,0)</f>
        <v>18</v>
      </c>
      <c r="AZ29" s="3">
        <f>IF(AND(AO29&lt;=Summary!K$6,AO29&gt;0),25*(Summary!K$6+1-AO29)/Summary!K$6,0)</f>
        <v>0</v>
      </c>
      <c r="BA29" s="3"/>
      <c r="BB29" s="3">
        <f>IF(AND(U29&gt;0,U29&lt;=Summary!B$9),12.5 + 12.5 * (U29 - Summary!B$9) / (Summary!B$7 - Summary!B$9),0)</f>
        <v>23.505216693418941</v>
      </c>
      <c r="BC29" s="3">
        <f>IF(AND(V29&gt;0,V29&lt;=Summary!C$9),12.5 + 12.5 * (V29 - Summary!C$9) / (Summary!C$7 - Summary!C$9),0)</f>
        <v>24.841353781068218</v>
      </c>
      <c r="BD29" s="3">
        <f>IF(AND(W29&gt;0,W29&lt;=Summary!D$9),12.5 + 12.5 * (W29 - Summary!D$9) / (Summary!D$7 - Summary!D$9),0)</f>
        <v>22.609359104781284</v>
      </c>
      <c r="BE29" s="3">
        <f>IF(AND(X29&gt;0,X29&lt;=Summary!E$9),12.5 + 12.5 * (X29 - Summary!E$9) / (Summary!E$7 - Summary!E$9),0)</f>
        <v>0</v>
      </c>
      <c r="BF29" s="3">
        <f>IF(AND(Y29&gt;0,Y29&lt;=Summary!F$9),12.5 + 12.5 * (Y29 - Summary!F$9) / (Summary!F$7 - Summary!F$9),0)</f>
        <v>25</v>
      </c>
      <c r="BG29" s="3">
        <f>IF(AND(Z29&gt;0,Z29&lt;=Summary!G$9),12.5 + 12.5 * (Z29 - Summary!G$9) / (Summary!G$7 - Summary!G$9),0)</f>
        <v>0</v>
      </c>
      <c r="BH29" s="3">
        <f>IF(AND(AA29&gt;0,AA29&lt;=Summary!H$9),12.5 + 12.5 * (AA29 - Summary!H$9) / (Summary!H$7 - Summary!H$9),0)</f>
        <v>0</v>
      </c>
      <c r="BI29" s="3">
        <f>IF(AND(AB29&gt;0,AB29&lt;=Summary!I$9),12.5 + 12.5 * (AB29 - Summary!I$9) / (Summary!I$7 - Summary!I$9),0)</f>
        <v>0</v>
      </c>
      <c r="BJ29" s="3">
        <f>IF(AND(AC29&gt;0,AC29&lt;=Summary!J$9),12.5 + 12.5 * (AC29 - Summary!J$9) / (Summary!J$7 - Summary!J$9),0)</f>
        <v>0</v>
      </c>
      <c r="BK29" s="3">
        <f>IF(AND(AD29&gt;0,AD29&lt;=Summary!K$9),12.5 + 12.5 * (AD29 - Summary!K$9) / (Summary!K$7 - Summary!K$9),0)</f>
        <v>0</v>
      </c>
      <c r="BL29" s="3"/>
      <c r="BM29" s="3">
        <f>IF(AND(U29&gt;0,U29&gt;Summary!B$9),12.5 - 12.5 * (U29 - Summary!B$9) / (Summary!B$3 - Summary!B$9),0)</f>
        <v>0</v>
      </c>
      <c r="BN29" s="3">
        <f>IF(AND(V29&gt;0,V29&gt;Summary!C$9),12.5 - 12.5 * (V29 - Summary!C$9) / (Summary!C$3 - Summary!C$9),0)</f>
        <v>0</v>
      </c>
      <c r="BO29" s="3">
        <f>IF(AND(W29&gt;0,W29&gt;Summary!D$9),12.5 - 12.5 * (W29 - Summary!D$9) / (Summary!D$3 - Summary!D$9),0)</f>
        <v>0</v>
      </c>
      <c r="BP29" s="3">
        <f>IF(AND(X29&gt;0,X29&gt;Summary!E$9),12.5 - 12.5 * (X29 - Summary!E$9) / (Summary!E$3 - Summary!E$9),0)</f>
        <v>11.982385661310259</v>
      </c>
      <c r="BQ29" s="3">
        <f>IF(AND(Y29&gt;0,Y29&gt;Summary!F$9),12.5 - 12.5 * (Y29 - Summary!F$9) / (Summary!F$3 - Summary!F$9),0)</f>
        <v>0</v>
      </c>
      <c r="BR29" s="3">
        <f>IF(AND(Z29&gt;0,Z29&gt;Summary!G$9),12.5 - 12.5 * (Z29 - Summary!G$9) / (Summary!G$3 - Summary!G$9),0)</f>
        <v>0</v>
      </c>
      <c r="BS29" s="3">
        <f>IF(AND(AA29&gt;0,AA29&gt;Summary!H$9),12.5 - 12.5 * (AA29 - Summary!H$9) / (Summary!H$3 - Summary!H$9),0)</f>
        <v>0</v>
      </c>
      <c r="BT29" s="3">
        <f>IF(AND(AB29&gt;0,AB29&gt;Summary!I$9),12.5 - 12.5 * (AB29 - Summary!I$9) / (Summary!I$3 - Summary!I$9),0)</f>
        <v>10.667050028752156</v>
      </c>
      <c r="BU29" s="3">
        <f>IF(AND(AC29&gt;0,AC29&gt;Summary!J$9),12.5 - 12.5 * (AC29 - Summary!J$9) / (Summary!J$3 - Summary!J$9),0)</f>
        <v>11.172230652503794</v>
      </c>
      <c r="BV29" s="3">
        <f>IF(AND(AD29&gt;0,AD29&gt;Summary!K$9),12.5 - 12.5 * (AD29 - Summary!K$9) / (Summary!K$3 - Summary!K$9),0)</f>
        <v>0</v>
      </c>
      <c r="BW29" s="3"/>
      <c r="BX29" s="5">
        <f t="shared" si="68"/>
        <v>10.433333333333334</v>
      </c>
      <c r="BY29" s="5">
        <f t="shared" si="69"/>
        <v>10.633333333333333</v>
      </c>
      <c r="BZ29" s="5">
        <f t="shared" si="70"/>
        <v>18.566666666666666</v>
      </c>
      <c r="CA29" s="5">
        <f t="shared" si="71"/>
        <v>49.15</v>
      </c>
      <c r="CB29" s="5">
        <f t="shared" si="72"/>
        <v>28.216666666666665</v>
      </c>
      <c r="CC29" s="5">
        <f t="shared" si="73"/>
        <v>822.56666666666672</v>
      </c>
      <c r="CD29" s="5">
        <f t="shared" si="74"/>
        <v>118.71666666666667</v>
      </c>
      <c r="CE29" s="5">
        <f t="shared" si="75"/>
        <v>65.266666666666666</v>
      </c>
      <c r="CF29" s="5">
        <f t="shared" si="76"/>
        <v>70.36666666666666</v>
      </c>
      <c r="CG29" s="5">
        <f t="shared" si="77"/>
        <v>4164.833333333333</v>
      </c>
      <c r="CI29" s="3">
        <f t="shared" si="78"/>
        <v>47.755216693418944</v>
      </c>
      <c r="CJ29" s="3">
        <f t="shared" si="79"/>
        <v>49.591353781068221</v>
      </c>
      <c r="CK29" s="3">
        <f t="shared" si="80"/>
        <v>47.109359104781284</v>
      </c>
      <c r="CL29" s="3">
        <f t="shared" si="81"/>
        <v>23.982385661310261</v>
      </c>
      <c r="CM29" s="3">
        <f t="shared" si="82"/>
        <v>50</v>
      </c>
      <c r="CN29" s="3">
        <f t="shared" si="83"/>
        <v>0</v>
      </c>
      <c r="CO29" s="3">
        <f t="shared" si="84"/>
        <v>11.75</v>
      </c>
      <c r="CP29" s="3">
        <f t="shared" si="85"/>
        <v>26.417050028752158</v>
      </c>
      <c r="CQ29" s="3">
        <f t="shared" si="86"/>
        <v>29.172230652503792</v>
      </c>
      <c r="CR29" s="3">
        <f t="shared" si="87"/>
        <v>0</v>
      </c>
      <c r="CT29" s="3">
        <f t="shared" si="88"/>
        <v>0</v>
      </c>
      <c r="CU29" s="3">
        <f t="shared" si="89"/>
        <v>0</v>
      </c>
      <c r="CV29" s="3">
        <f t="shared" si="90"/>
        <v>285.77759592183469</v>
      </c>
      <c r="CW29" s="5">
        <f t="shared" si="91"/>
        <v>400</v>
      </c>
      <c r="CX29" s="3">
        <f t="shared" si="92"/>
        <v>685.77759592183475</v>
      </c>
      <c r="CZ29" s="3">
        <f t="shared" si="93"/>
        <v>609.26339146945099</v>
      </c>
      <c r="DA29">
        <f t="shared" si="94"/>
        <v>25</v>
      </c>
    </row>
    <row r="30" spans="1:105" x14ac:dyDescent="0.2">
      <c r="A30">
        <v>26</v>
      </c>
      <c r="B30" t="s">
        <v>72</v>
      </c>
      <c r="C30" t="s">
        <v>73</v>
      </c>
      <c r="D30" t="s">
        <v>18</v>
      </c>
      <c r="E30">
        <v>209.09327816233599</v>
      </c>
      <c r="F30" s="1" t="s">
        <v>641</v>
      </c>
      <c r="G30">
        <v>609.09327816233599</v>
      </c>
      <c r="H30">
        <v>30186</v>
      </c>
      <c r="J30">
        <v>882</v>
      </c>
      <c r="K30">
        <v>1017</v>
      </c>
      <c r="L30">
        <v>2003</v>
      </c>
      <c r="M30">
        <v>2065</v>
      </c>
      <c r="N30">
        <v>2405</v>
      </c>
      <c r="O30">
        <v>2597</v>
      </c>
      <c r="P30">
        <v>4427</v>
      </c>
      <c r="Q30">
        <v>4760</v>
      </c>
      <c r="R30">
        <v>4039</v>
      </c>
      <c r="S30">
        <v>5991</v>
      </c>
      <c r="U30" s="5">
        <f>IF(J30&lt;=Summary!B$3,J30,0)</f>
        <v>882</v>
      </c>
      <c r="V30" s="5">
        <f>IF(K30&lt;=Summary!C$3,K30,0)</f>
        <v>1017</v>
      </c>
      <c r="W30" s="5">
        <f>IF(L30&lt;=Summary!D$3,L30,0)</f>
        <v>2003</v>
      </c>
      <c r="X30" s="5">
        <f>IF(M30&lt;=Summary!E$3,M30,0)</f>
        <v>2065</v>
      </c>
      <c r="Y30" s="5">
        <f>IF(N30&lt;=Summary!F$3,N30,0)</f>
        <v>2405</v>
      </c>
      <c r="Z30" s="5">
        <f>IF(O30&lt;=Summary!G$3,O30,0)</f>
        <v>2597</v>
      </c>
      <c r="AA30" s="5">
        <f>IF(P30&lt;=Summary!H$3,P30,0)</f>
        <v>4427</v>
      </c>
      <c r="AB30" s="5">
        <f>IF(Q30&lt;=Summary!I$3,Q30,0)</f>
        <v>4760</v>
      </c>
      <c r="AC30" s="5">
        <f>IF(R30&lt;=Summary!J$3,R30,0)</f>
        <v>4039</v>
      </c>
      <c r="AD30" s="5">
        <f>IF(S30&lt;=Summary!K$3,S30,0)</f>
        <v>0</v>
      </c>
      <c r="AE30" s="3"/>
      <c r="AF30" s="5">
        <f t="shared" si="58"/>
        <v>23</v>
      </c>
      <c r="AG30" s="5">
        <f t="shared" si="59"/>
        <v>35</v>
      </c>
      <c r="AH30" s="5">
        <f t="shared" si="60"/>
        <v>36</v>
      </c>
      <c r="AI30" s="5">
        <f t="shared" si="61"/>
        <v>22</v>
      </c>
      <c r="AJ30" s="5">
        <f t="shared" si="62"/>
        <v>8</v>
      </c>
      <c r="AK30" s="5">
        <f t="shared" si="63"/>
        <v>47</v>
      </c>
      <c r="AL30" s="5">
        <f t="shared" si="64"/>
        <v>31</v>
      </c>
      <c r="AM30" s="5">
        <f t="shared" si="65"/>
        <v>56</v>
      </c>
      <c r="AN30" s="5">
        <f t="shared" si="66"/>
        <v>25</v>
      </c>
      <c r="AO30" s="5">
        <f t="shared" si="67"/>
        <v>22</v>
      </c>
      <c r="AP30" s="3"/>
      <c r="AQ30" s="3">
        <f>IF(AND(AF30&lt;=Summary!B$6,AF30&gt;0),25*(Summary!B$6+1-AF30)/Summary!B$6,0)</f>
        <v>19.5</v>
      </c>
      <c r="AR30" s="3">
        <f>IF(AND(AG30&lt;=Summary!C$6,AG30&gt;0),25*(Summary!C$6+1-AG30)/Summary!C$6,0)</f>
        <v>16.5</v>
      </c>
      <c r="AS30" s="3">
        <f>IF(AND(AH30&lt;=Summary!D$6,AH30&gt;0),25*(Summary!D$6+1-AH30)/Summary!D$6,0)</f>
        <v>16.25</v>
      </c>
      <c r="AT30" s="3">
        <f>IF(AND(AI30&lt;=Summary!E$6,AI30&gt;0),25*(Summary!E$6+1-AI30)/Summary!E$6,0)</f>
        <v>19.75</v>
      </c>
      <c r="AU30" s="3">
        <f>IF(AND(AJ30&lt;=Summary!F$6,AJ30&gt;0),25*(Summary!F$6+1-AJ30)/Summary!F$6,0)</f>
        <v>23.25</v>
      </c>
      <c r="AV30" s="3">
        <f>IF(AND(AK30&lt;=Summary!G$6,AK30&gt;0),25*(Summary!G$6+1-AK30)/Summary!G$6,0)</f>
        <v>13.5</v>
      </c>
      <c r="AW30" s="3">
        <f>IF(AND(AL30&lt;=Summary!H$6,AL30&gt;0),25*(Summary!H$6+1-AL30)/Summary!H$6,0)</f>
        <v>17.5</v>
      </c>
      <c r="AX30" s="3">
        <f>IF(AND(AM30&lt;=Summary!I$6,AM30&gt;0),25*(Summary!I$6+1-AM30)/Summary!I$6,0)</f>
        <v>11.25</v>
      </c>
      <c r="AY30" s="3">
        <f>IF(AND(AN30&lt;=Summary!J$6,AN30&gt;0),25*(Summary!J$6+1-AN30)/Summary!J$6,0)</f>
        <v>19</v>
      </c>
      <c r="AZ30" s="3">
        <f>IF(AND(AO30&lt;=Summary!K$6,AO30&gt;0),25*(Summary!K$6+1-AO30)/Summary!K$6,0)</f>
        <v>19.75</v>
      </c>
      <c r="BA30" s="3"/>
      <c r="BB30" s="3">
        <f>IF(AND(U30&gt;0,U30&lt;=Summary!B$9),12.5 + 12.5 * (U30 - Summary!B$9) / (Summary!B$7 - Summary!B$9),0)</f>
        <v>20.936998394863565</v>
      </c>
      <c r="BC30" s="3">
        <f>IF(AND(V30&gt;0,V30&lt;=Summary!C$9),12.5 + 12.5 * (V30 - Summary!C$9) / (Summary!C$7 - Summary!C$9),0)</f>
        <v>19.830777366472766</v>
      </c>
      <c r="BD30" s="3">
        <f>IF(AND(W30&gt;0,W30&lt;=Summary!D$9),12.5 + 12.5 * (W30 - Summary!D$9) / (Summary!D$7 - Summary!D$9),0)</f>
        <v>15.072906069854188</v>
      </c>
      <c r="BE30" s="3">
        <f>IF(AND(X30&gt;0,X30&lt;=Summary!E$9),12.5 + 12.5 * (X30 - Summary!E$9) / (Summary!E$7 - Summary!E$9),0)</f>
        <v>17.964151952915998</v>
      </c>
      <c r="BF30" s="3">
        <f>IF(AND(Y30&gt;0,Y30&lt;=Summary!F$9),12.5 + 12.5 * (Y30 - Summary!F$9) / (Summary!F$7 - Summary!F$9),0)</f>
        <v>18.169608595548734</v>
      </c>
      <c r="BG30" s="3">
        <f>IF(AND(Z30&gt;0,Z30&lt;=Summary!G$9),12.5 + 12.5 * (Z30 - Summary!G$9) / (Summary!G$7 - Summary!G$9),0)</f>
        <v>14.138438880706921</v>
      </c>
      <c r="BH30" s="3">
        <f>IF(AND(AA30&gt;0,AA30&lt;=Summary!H$9),12.5 + 12.5 * (AA30 - Summary!H$9) / (Summary!H$7 - Summary!H$9),0)</f>
        <v>0</v>
      </c>
      <c r="BI30" s="3">
        <f>IF(AND(AB30&gt;0,AB30&lt;=Summary!I$9),12.5 + 12.5 * (AB30 - Summary!I$9) / (Summary!I$7 - Summary!I$9),0)</f>
        <v>0</v>
      </c>
      <c r="BJ30" s="3">
        <f>IF(AND(AC30&gt;0,AC30&lt;=Summary!J$9),12.5 + 12.5 * (AC30 - Summary!J$9) / (Summary!J$7 - Summary!J$9),0)</f>
        <v>12.788823213326168</v>
      </c>
      <c r="BK30" s="3">
        <f>IF(AND(AD30&gt;0,AD30&lt;=Summary!K$9),12.5 + 12.5 * (AD30 - Summary!K$9) / (Summary!K$7 - Summary!K$9),0)</f>
        <v>0</v>
      </c>
      <c r="BL30" s="3"/>
      <c r="BM30" s="3">
        <f>IF(AND(U30&gt;0,U30&gt;Summary!B$9),12.5 - 12.5 * (U30 - Summary!B$9) / (Summary!B$3 - Summary!B$9),0)</f>
        <v>0</v>
      </c>
      <c r="BN30" s="3">
        <f>IF(AND(V30&gt;0,V30&gt;Summary!C$9),12.5 - 12.5 * (V30 - Summary!C$9) / (Summary!C$3 - Summary!C$9),0)</f>
        <v>0</v>
      </c>
      <c r="BO30" s="3">
        <f>IF(AND(W30&gt;0,W30&gt;Summary!D$9),12.5 - 12.5 * (W30 - Summary!D$9) / (Summary!D$3 - Summary!D$9),0)</f>
        <v>0</v>
      </c>
      <c r="BP30" s="3">
        <f>IF(AND(X30&gt;0,X30&gt;Summary!E$9),12.5 - 12.5 * (X30 - Summary!E$9) / (Summary!E$3 - Summary!E$9),0)</f>
        <v>0</v>
      </c>
      <c r="BQ30" s="3">
        <f>IF(AND(Y30&gt;0,Y30&gt;Summary!F$9),12.5 - 12.5 * (Y30 - Summary!F$9) / (Summary!F$3 - Summary!F$9),0)</f>
        <v>0</v>
      </c>
      <c r="BR30" s="3">
        <f>IF(AND(Z30&gt;0,Z30&gt;Summary!G$9),12.5 - 12.5 * (Z30 - Summary!G$9) / (Summary!G$3 - Summary!G$9),0)</f>
        <v>0</v>
      </c>
      <c r="BS30" s="3">
        <f>IF(AND(AA30&gt;0,AA30&gt;Summary!H$9),12.5 - 12.5 * (AA30 - Summary!H$9) / (Summary!H$3 - Summary!H$9),0)</f>
        <v>6.8967961440317547</v>
      </c>
      <c r="BT30" s="3">
        <f>IF(AND(AB30&gt;0,AB30&gt;Summary!I$9),12.5 - 12.5 * (AB30 - Summary!I$9) / (Summary!I$3 - Summary!I$9),0)</f>
        <v>4.6003450258769405</v>
      </c>
      <c r="BU30" s="3">
        <f>IF(AND(AC30&gt;0,AC30&gt;Summary!J$9),12.5 - 12.5 * (AC30 - Summary!J$9) / (Summary!J$3 - Summary!J$9),0)</f>
        <v>0</v>
      </c>
      <c r="BV30" s="3">
        <f>IF(AND(AD30&gt;0,AD30&gt;Summary!K$9),12.5 - 12.5 * (AD30 - Summary!K$9) / (Summary!K$3 - Summary!K$9),0)</f>
        <v>0</v>
      </c>
      <c r="BW30" s="3"/>
      <c r="BX30" s="5">
        <f t="shared" si="68"/>
        <v>14.7</v>
      </c>
      <c r="BY30" s="5">
        <f t="shared" si="69"/>
        <v>16.95</v>
      </c>
      <c r="BZ30" s="5">
        <f t="shared" si="70"/>
        <v>33.383333333333333</v>
      </c>
      <c r="CA30" s="5">
        <f t="shared" si="71"/>
        <v>34.416666666666664</v>
      </c>
      <c r="CB30" s="5">
        <f t="shared" si="72"/>
        <v>40.083333333333336</v>
      </c>
      <c r="CC30" s="5">
        <f t="shared" si="73"/>
        <v>43.283333333333331</v>
      </c>
      <c r="CD30" s="5">
        <f t="shared" si="74"/>
        <v>73.783333333333331</v>
      </c>
      <c r="CE30" s="5">
        <f t="shared" si="75"/>
        <v>79.333333333333329</v>
      </c>
      <c r="CF30" s="5">
        <f t="shared" si="76"/>
        <v>67.316666666666663</v>
      </c>
      <c r="CG30" s="5">
        <f t="shared" si="77"/>
        <v>99.85</v>
      </c>
      <c r="CI30" s="3">
        <f t="shared" si="78"/>
        <v>40.436998394863565</v>
      </c>
      <c r="CJ30" s="3">
        <f t="shared" si="79"/>
        <v>36.330777366472766</v>
      </c>
      <c r="CK30" s="3">
        <f t="shared" si="80"/>
        <v>31.322906069854188</v>
      </c>
      <c r="CL30" s="3">
        <f t="shared" si="81"/>
        <v>37.714151952915998</v>
      </c>
      <c r="CM30" s="3">
        <f t="shared" si="82"/>
        <v>41.419608595548738</v>
      </c>
      <c r="CN30" s="3">
        <f t="shared" si="83"/>
        <v>27.638438880706921</v>
      </c>
      <c r="CO30" s="3">
        <f t="shared" si="84"/>
        <v>24.396796144031754</v>
      </c>
      <c r="CP30" s="3">
        <f t="shared" si="85"/>
        <v>15.85034502587694</v>
      </c>
      <c r="CQ30" s="3">
        <f t="shared" si="86"/>
        <v>31.788823213326168</v>
      </c>
      <c r="CR30" s="3">
        <f t="shared" si="87"/>
        <v>19.75</v>
      </c>
      <c r="CT30" s="3">
        <f t="shared" si="88"/>
        <v>15.85034502587694</v>
      </c>
      <c r="CU30" s="3">
        <f t="shared" si="89"/>
        <v>19.75</v>
      </c>
      <c r="CV30" s="3">
        <f t="shared" si="90"/>
        <v>271.04850061772009</v>
      </c>
      <c r="CW30" s="5">
        <f t="shared" si="91"/>
        <v>400</v>
      </c>
      <c r="CX30" s="3">
        <f t="shared" si="92"/>
        <v>671.04850061772004</v>
      </c>
      <c r="CZ30" s="3">
        <f t="shared" si="93"/>
        <v>609.09327816233599</v>
      </c>
      <c r="DA30">
        <f t="shared" si="94"/>
        <v>26</v>
      </c>
    </row>
    <row r="31" spans="1:105" x14ac:dyDescent="0.2">
      <c r="A31">
        <v>27</v>
      </c>
      <c r="B31" t="s">
        <v>74</v>
      </c>
      <c r="C31" t="s">
        <v>75</v>
      </c>
      <c r="D31" t="s">
        <v>76</v>
      </c>
      <c r="E31">
        <v>206.59137287740199</v>
      </c>
      <c r="F31" s="1" t="s">
        <v>645</v>
      </c>
      <c r="G31">
        <v>606.59137287740202</v>
      </c>
      <c r="H31">
        <v>18714</v>
      </c>
      <c r="J31">
        <v>676</v>
      </c>
      <c r="K31">
        <v>1006</v>
      </c>
      <c r="L31">
        <v>2073</v>
      </c>
      <c r="M31">
        <v>1981</v>
      </c>
      <c r="N31">
        <v>3099</v>
      </c>
      <c r="O31">
        <v>2821</v>
      </c>
      <c r="P31">
        <v>3141</v>
      </c>
      <c r="Q31">
        <v>3917</v>
      </c>
      <c r="U31" s="5">
        <f>IF(J31&lt;=Summary!B$3,J31,0)</f>
        <v>676</v>
      </c>
      <c r="V31" s="5">
        <f>IF(K31&lt;=Summary!C$3,K31,0)</f>
        <v>1006</v>
      </c>
      <c r="W31" s="5">
        <f>IF(L31&lt;=Summary!D$3,L31,0)</f>
        <v>2073</v>
      </c>
      <c r="X31" s="5">
        <f>IF(M31&lt;=Summary!E$3,M31,0)</f>
        <v>1981</v>
      </c>
      <c r="Y31" s="5">
        <f>IF(N31&lt;=Summary!F$3,N31,0)</f>
        <v>3099</v>
      </c>
      <c r="Z31" s="5">
        <f>IF(O31&lt;=Summary!G$3,O31,0)</f>
        <v>2821</v>
      </c>
      <c r="AA31" s="5">
        <f>IF(P31&lt;=Summary!H$3,P31,0)</f>
        <v>3141</v>
      </c>
      <c r="AB31" s="5">
        <f>IF(Q31&lt;=Summary!I$3,Q31,0)</f>
        <v>3917</v>
      </c>
      <c r="AC31" s="5">
        <f>IF(R31&lt;=Summary!J$3,R31,0)</f>
        <v>0</v>
      </c>
      <c r="AD31" s="5">
        <f>IF(S31&lt;=Summary!K$3,S31,0)</f>
        <v>0</v>
      </c>
      <c r="AE31" s="3"/>
      <c r="AF31" s="5">
        <f t="shared" si="58"/>
        <v>6</v>
      </c>
      <c r="AG31" s="5">
        <f t="shared" si="59"/>
        <v>34</v>
      </c>
      <c r="AH31" s="5">
        <f t="shared" si="60"/>
        <v>37</v>
      </c>
      <c r="AI31" s="5">
        <f t="shared" si="61"/>
        <v>18</v>
      </c>
      <c r="AJ31" s="5">
        <f t="shared" si="62"/>
        <v>29</v>
      </c>
      <c r="AK31" s="5">
        <f t="shared" si="63"/>
        <v>58</v>
      </c>
      <c r="AL31" s="5">
        <f t="shared" si="64"/>
        <v>13</v>
      </c>
      <c r="AM31" s="5">
        <f t="shared" si="65"/>
        <v>39</v>
      </c>
      <c r="AN31" s="5">
        <f t="shared" si="66"/>
        <v>0</v>
      </c>
      <c r="AO31" s="5">
        <f t="shared" si="67"/>
        <v>0</v>
      </c>
      <c r="AP31" s="3"/>
      <c r="AQ31" s="3">
        <f>IF(AND(AF31&lt;=Summary!B$6,AF31&gt;0),25*(Summary!B$6+1-AF31)/Summary!B$6,0)</f>
        <v>23.75</v>
      </c>
      <c r="AR31" s="3">
        <f>IF(AND(AG31&lt;=Summary!C$6,AG31&gt;0),25*(Summary!C$6+1-AG31)/Summary!C$6,0)</f>
        <v>16.75</v>
      </c>
      <c r="AS31" s="3">
        <f>IF(AND(AH31&lt;=Summary!D$6,AH31&gt;0),25*(Summary!D$6+1-AH31)/Summary!D$6,0)</f>
        <v>16</v>
      </c>
      <c r="AT31" s="3">
        <f>IF(AND(AI31&lt;=Summary!E$6,AI31&gt;0),25*(Summary!E$6+1-AI31)/Summary!E$6,0)</f>
        <v>20.75</v>
      </c>
      <c r="AU31" s="3">
        <f>IF(AND(AJ31&lt;=Summary!F$6,AJ31&gt;0),25*(Summary!F$6+1-AJ31)/Summary!F$6,0)</f>
        <v>18</v>
      </c>
      <c r="AV31" s="3">
        <f>IF(AND(AK31&lt;=Summary!G$6,AK31&gt;0),25*(Summary!G$6+1-AK31)/Summary!G$6,0)</f>
        <v>10.75</v>
      </c>
      <c r="AW31" s="3">
        <f>IF(AND(AL31&lt;=Summary!H$6,AL31&gt;0),25*(Summary!H$6+1-AL31)/Summary!H$6,0)</f>
        <v>22</v>
      </c>
      <c r="AX31" s="3">
        <f>IF(AND(AM31&lt;=Summary!I$6,AM31&gt;0),25*(Summary!I$6+1-AM31)/Summary!I$6,0)</f>
        <v>15.5</v>
      </c>
      <c r="AY31" s="3">
        <f>IF(AND(AN31&lt;=Summary!J$6,AN31&gt;0),25*(Summary!J$6+1-AN31)/Summary!J$6,0)</f>
        <v>0</v>
      </c>
      <c r="AZ31" s="3">
        <f>IF(AND(AO31&lt;=Summary!K$6,AO31&gt;0),25*(Summary!K$6+1-AO31)/Summary!K$6,0)</f>
        <v>0</v>
      </c>
      <c r="BA31" s="3"/>
      <c r="BB31" s="3">
        <f>IF(AND(U31&gt;0,U31&lt;=Summary!B$9),12.5 + 12.5 * (U31 - Summary!B$9) / (Summary!B$7 - Summary!B$9),0)</f>
        <v>23.003611556982342</v>
      </c>
      <c r="BC31" s="3">
        <f>IF(AND(V31&gt;0,V31&lt;=Summary!C$9),12.5 + 12.5 * (V31 - Summary!C$9) / (Summary!C$7 - Summary!C$9),0)</f>
        <v>19.976203067160235</v>
      </c>
      <c r="BD31" s="3">
        <f>IF(AND(W31&gt;0,W31&lt;=Summary!D$9),12.5 + 12.5 * (W31 - Summary!D$9) / (Summary!D$7 - Summary!D$9),0)</f>
        <v>14.479484571041031</v>
      </c>
      <c r="BE31" s="3">
        <f>IF(AND(X31&gt;0,X31&lt;=Summary!E$9),12.5 + 12.5 * (X31 - Summary!E$9) / (Summary!E$7 - Summary!E$9),0)</f>
        <v>18.525949705724987</v>
      </c>
      <c r="BF31" s="3">
        <f>IF(AND(Y31&gt;0,Y31&lt;=Summary!F$9),12.5 + 12.5 * (Y31 - Summary!F$9) / (Summary!F$7 - Summary!F$9),0)</f>
        <v>0</v>
      </c>
      <c r="BG31" s="3">
        <f>IF(AND(Z31&gt;0,Z31&lt;=Summary!G$9),12.5 + 12.5 * (Z31 - Summary!G$9) / (Summary!G$7 - Summary!G$9),0)</f>
        <v>0</v>
      </c>
      <c r="BH31" s="3">
        <f>IF(AND(AA31&gt;0,AA31&lt;=Summary!H$9),12.5 + 12.5 * (AA31 - Summary!H$9) / (Summary!H$7 - Summary!H$9),0)</f>
        <v>16.125256072578285</v>
      </c>
      <c r="BI31" s="3">
        <f>IF(AND(AB31&gt;0,AB31&lt;=Summary!I$9),12.5 + 12.5 * (AB31 - Summary!I$9) / (Summary!I$7 - Summary!I$9),0)</f>
        <v>0</v>
      </c>
      <c r="BJ31" s="3">
        <f>IF(AND(AC31&gt;0,AC31&lt;=Summary!J$9),12.5 + 12.5 * (AC31 - Summary!J$9) / (Summary!J$7 - Summary!J$9),0)</f>
        <v>0</v>
      </c>
      <c r="BK31" s="3">
        <f>IF(AND(AD31&gt;0,AD31&lt;=Summary!K$9),12.5 + 12.5 * (AD31 - Summary!K$9) / (Summary!K$7 - Summary!K$9),0)</f>
        <v>0</v>
      </c>
      <c r="BL31" s="3"/>
      <c r="BM31" s="3">
        <f>IF(AND(U31&gt;0,U31&gt;Summary!B$9),12.5 - 12.5 * (U31 - Summary!B$9) / (Summary!B$3 - Summary!B$9),0)</f>
        <v>0</v>
      </c>
      <c r="BN31" s="3">
        <f>IF(AND(V31&gt;0,V31&gt;Summary!C$9),12.5 - 12.5 * (V31 - Summary!C$9) / (Summary!C$3 - Summary!C$9),0)</f>
        <v>0</v>
      </c>
      <c r="BO31" s="3">
        <f>IF(AND(W31&gt;0,W31&gt;Summary!D$9),12.5 - 12.5 * (W31 - Summary!D$9) / (Summary!D$3 - Summary!D$9),0)</f>
        <v>0</v>
      </c>
      <c r="BP31" s="3">
        <f>IF(AND(X31&gt;0,X31&gt;Summary!E$9),12.5 - 12.5 * (X31 - Summary!E$9) / (Summary!E$3 - Summary!E$9),0)</f>
        <v>0</v>
      </c>
      <c r="BQ31" s="3">
        <f>IF(AND(Y31&gt;0,Y31&gt;Summary!F$9),12.5 - 12.5 * (Y31 - Summary!F$9) / (Summary!F$3 - Summary!F$9),0)</f>
        <v>11.643949468085106</v>
      </c>
      <c r="BR31" s="3">
        <f>IF(AND(Z31&gt;0,Z31&gt;Summary!G$9),12.5 - 12.5 * (Z31 - Summary!G$9) / (Summary!G$3 - Summary!G$9),0)</f>
        <v>12.488842606367152</v>
      </c>
      <c r="BS31" s="3">
        <f>IF(AND(AA31&gt;0,AA31&gt;Summary!H$9),12.5 - 12.5 * (AA31 - Summary!H$9) / (Summary!H$3 - Summary!H$9),0)</f>
        <v>0</v>
      </c>
      <c r="BT31" s="3">
        <f>IF(AND(AB31&gt;0,AB31&gt;Summary!I$9),12.5 - 12.5 * (AB31 - Summary!I$9) / (Summary!I$3 - Summary!I$9),0)</f>
        <v>10.659861989649224</v>
      </c>
      <c r="BU31" s="3">
        <f>IF(AND(AC31&gt;0,AC31&gt;Summary!J$9),12.5 - 12.5 * (AC31 - Summary!J$9) / (Summary!J$3 - Summary!J$9),0)</f>
        <v>0</v>
      </c>
      <c r="BV31" s="3">
        <f>IF(AND(AD31&gt;0,AD31&gt;Summary!K$9),12.5 - 12.5 * (AD31 - Summary!K$9) / (Summary!K$3 - Summary!K$9),0)</f>
        <v>0</v>
      </c>
      <c r="BW31" s="3"/>
      <c r="BX31" s="5">
        <f t="shared" si="68"/>
        <v>11.266666666666667</v>
      </c>
      <c r="BY31" s="5">
        <f t="shared" si="69"/>
        <v>16.766666666666666</v>
      </c>
      <c r="BZ31" s="5">
        <f t="shared" si="70"/>
        <v>34.549999999999997</v>
      </c>
      <c r="CA31" s="5">
        <f t="shared" si="71"/>
        <v>33.016666666666666</v>
      </c>
      <c r="CB31" s="5">
        <f t="shared" si="72"/>
        <v>51.65</v>
      </c>
      <c r="CC31" s="5">
        <f t="shared" si="73"/>
        <v>47.016666666666666</v>
      </c>
      <c r="CD31" s="5">
        <f t="shared" si="74"/>
        <v>52.35</v>
      </c>
      <c r="CE31" s="5">
        <f t="shared" si="75"/>
        <v>65.283333333333331</v>
      </c>
      <c r="CF31" s="5">
        <f t="shared" si="76"/>
        <v>0</v>
      </c>
      <c r="CG31" s="5">
        <f t="shared" si="77"/>
        <v>0</v>
      </c>
      <c r="CI31" s="3">
        <f t="shared" si="78"/>
        <v>46.753611556982342</v>
      </c>
      <c r="CJ31" s="3">
        <f t="shared" si="79"/>
        <v>36.726203067160235</v>
      </c>
      <c r="CK31" s="3">
        <f t="shared" si="80"/>
        <v>30.479484571041031</v>
      </c>
      <c r="CL31" s="3">
        <f t="shared" si="81"/>
        <v>39.275949705724983</v>
      </c>
      <c r="CM31" s="3">
        <f t="shared" si="82"/>
        <v>29.643949468085104</v>
      </c>
      <c r="CN31" s="3">
        <f t="shared" si="83"/>
        <v>23.23884260636715</v>
      </c>
      <c r="CO31" s="3">
        <f t="shared" si="84"/>
        <v>38.125256072578281</v>
      </c>
      <c r="CP31" s="3">
        <f t="shared" si="85"/>
        <v>26.159861989649222</v>
      </c>
      <c r="CQ31" s="3">
        <f t="shared" si="86"/>
        <v>0</v>
      </c>
      <c r="CR31" s="3">
        <f t="shared" si="87"/>
        <v>0</v>
      </c>
      <c r="CT31" s="3">
        <f t="shared" si="88"/>
        <v>0</v>
      </c>
      <c r="CU31" s="3">
        <f t="shared" si="89"/>
        <v>0</v>
      </c>
      <c r="CV31" s="3">
        <f t="shared" si="90"/>
        <v>270.40315903758835</v>
      </c>
      <c r="CW31" s="5">
        <f t="shared" si="91"/>
        <v>400</v>
      </c>
      <c r="CX31" s="3">
        <f t="shared" si="92"/>
        <v>670.40315903758835</v>
      </c>
      <c r="CZ31" s="3">
        <f t="shared" si="93"/>
        <v>606.59137287740202</v>
      </c>
      <c r="DA31">
        <f t="shared" si="94"/>
        <v>27</v>
      </c>
    </row>
    <row r="32" spans="1:105" x14ac:dyDescent="0.2">
      <c r="A32">
        <v>28</v>
      </c>
      <c r="B32" t="s">
        <v>77</v>
      </c>
      <c r="C32" t="s">
        <v>78</v>
      </c>
      <c r="D32" t="s">
        <v>79</v>
      </c>
      <c r="E32">
        <v>201.58792267658799</v>
      </c>
      <c r="F32" s="1" t="s">
        <v>646</v>
      </c>
      <c r="G32">
        <v>601.58792267658805</v>
      </c>
      <c r="H32">
        <v>28540</v>
      </c>
      <c r="J32">
        <v>792</v>
      </c>
      <c r="K32">
        <v>1031</v>
      </c>
      <c r="L32">
        <v>1480</v>
      </c>
      <c r="M32">
        <v>1856</v>
      </c>
      <c r="N32">
        <v>3555</v>
      </c>
      <c r="O32">
        <v>2682</v>
      </c>
      <c r="Q32">
        <v>3250</v>
      </c>
      <c r="R32">
        <v>4471</v>
      </c>
      <c r="S32">
        <v>9423</v>
      </c>
      <c r="U32" s="5">
        <f>IF(J32&lt;=Summary!B$3,J32,0)</f>
        <v>792</v>
      </c>
      <c r="V32" s="5">
        <f>IF(K32&lt;=Summary!C$3,K32,0)</f>
        <v>1031</v>
      </c>
      <c r="W32" s="5">
        <f>IF(L32&lt;=Summary!D$3,L32,0)</f>
        <v>1480</v>
      </c>
      <c r="X32" s="5">
        <f>IF(M32&lt;=Summary!E$3,M32,0)</f>
        <v>1856</v>
      </c>
      <c r="Y32" s="5">
        <f>IF(N32&lt;=Summary!F$3,N32,0)</f>
        <v>3555</v>
      </c>
      <c r="Z32" s="5">
        <f>IF(O32&lt;=Summary!G$3,O32,0)</f>
        <v>2682</v>
      </c>
      <c r="AA32" s="5">
        <f>IF(P32&lt;=Summary!H$3,P32,0)</f>
        <v>0</v>
      </c>
      <c r="AB32" s="5">
        <f>IF(Q32&lt;=Summary!I$3,Q32,0)</f>
        <v>3250</v>
      </c>
      <c r="AC32" s="5">
        <f>IF(R32&lt;=Summary!J$3,R32,0)</f>
        <v>4471</v>
      </c>
      <c r="AD32" s="5">
        <f>IF(S32&lt;=Summary!K$3,S32,0)</f>
        <v>0</v>
      </c>
      <c r="AE32" s="3"/>
      <c r="AF32" s="5">
        <f t="shared" si="58"/>
        <v>15</v>
      </c>
      <c r="AG32" s="5">
        <f t="shared" si="59"/>
        <v>37</v>
      </c>
      <c r="AH32" s="5">
        <f t="shared" si="60"/>
        <v>16</v>
      </c>
      <c r="AI32" s="5">
        <f t="shared" si="61"/>
        <v>11</v>
      </c>
      <c r="AJ32" s="5">
        <f t="shared" si="62"/>
        <v>39</v>
      </c>
      <c r="AK32" s="5">
        <f t="shared" si="63"/>
        <v>53</v>
      </c>
      <c r="AL32" s="5">
        <f t="shared" si="64"/>
        <v>0</v>
      </c>
      <c r="AM32" s="5">
        <f t="shared" si="65"/>
        <v>25</v>
      </c>
      <c r="AN32" s="5">
        <f t="shared" si="66"/>
        <v>36</v>
      </c>
      <c r="AO32" s="5">
        <f t="shared" si="67"/>
        <v>41</v>
      </c>
      <c r="AP32" s="3"/>
      <c r="AQ32" s="3">
        <f>IF(AND(AF32&lt;=Summary!B$6,AF32&gt;0),25*(Summary!B$6+1-AF32)/Summary!B$6,0)</f>
        <v>21.5</v>
      </c>
      <c r="AR32" s="3">
        <f>IF(AND(AG32&lt;=Summary!C$6,AG32&gt;0),25*(Summary!C$6+1-AG32)/Summary!C$6,0)</f>
        <v>16</v>
      </c>
      <c r="AS32" s="3">
        <f>IF(AND(AH32&lt;=Summary!D$6,AH32&gt;0),25*(Summary!D$6+1-AH32)/Summary!D$6,0)</f>
        <v>21.25</v>
      </c>
      <c r="AT32" s="3">
        <f>IF(AND(AI32&lt;=Summary!E$6,AI32&gt;0),25*(Summary!E$6+1-AI32)/Summary!E$6,0)</f>
        <v>22.5</v>
      </c>
      <c r="AU32" s="3">
        <f>IF(AND(AJ32&lt;=Summary!F$6,AJ32&gt;0),25*(Summary!F$6+1-AJ32)/Summary!F$6,0)</f>
        <v>15.5</v>
      </c>
      <c r="AV32" s="3">
        <f>IF(AND(AK32&lt;=Summary!G$6,AK32&gt;0),25*(Summary!G$6+1-AK32)/Summary!G$6,0)</f>
        <v>12</v>
      </c>
      <c r="AW32" s="3">
        <f>IF(AND(AL32&lt;=Summary!H$6,AL32&gt;0),25*(Summary!H$6+1-AL32)/Summary!H$6,0)</f>
        <v>0</v>
      </c>
      <c r="AX32" s="3">
        <f>IF(AND(AM32&lt;=Summary!I$6,AM32&gt;0),25*(Summary!I$6+1-AM32)/Summary!I$6,0)</f>
        <v>19</v>
      </c>
      <c r="AY32" s="3">
        <f>IF(AND(AN32&lt;=Summary!J$6,AN32&gt;0),25*(Summary!J$6+1-AN32)/Summary!J$6,0)</f>
        <v>16.25</v>
      </c>
      <c r="AZ32" s="3">
        <f>IF(AND(AO32&lt;=Summary!K$6,AO32&gt;0),25*(Summary!K$6+1-AO32)/Summary!K$6,0)</f>
        <v>15</v>
      </c>
      <c r="BA32" s="3"/>
      <c r="BB32" s="3">
        <f>IF(AND(U32&gt;0,U32&lt;=Summary!B$9),12.5 + 12.5 * (U32 - Summary!B$9) / (Summary!B$7 - Summary!B$9),0)</f>
        <v>21.83988764044944</v>
      </c>
      <c r="BC32" s="3">
        <f>IF(AND(V32&gt;0,V32&lt;=Summary!C$9),12.5 + 12.5 * (V32 - Summary!C$9) / (Summary!C$7 - Summary!C$9),0)</f>
        <v>19.645690111052353</v>
      </c>
      <c r="BD32" s="3">
        <f>IF(AND(W32&gt;0,W32&lt;=Summary!D$9),12.5 + 12.5 * (W32 - Summary!D$9) / (Summary!D$7 - Summary!D$9),0)</f>
        <v>19.506612410986776</v>
      </c>
      <c r="BE32" s="3">
        <f>IF(AND(X32&gt;0,X32&lt;=Summary!E$9),12.5 + 12.5 * (X32 - Summary!E$9) / (Summary!E$7 - Summary!E$9),0)</f>
        <v>19.36195826645265</v>
      </c>
      <c r="BF32" s="3">
        <f>IF(AND(Y32&gt;0,Y32&lt;=Summary!F$9),12.5 + 12.5 * (Y32 - Summary!F$9) / (Summary!F$7 - Summary!F$9),0)</f>
        <v>0</v>
      </c>
      <c r="BG32" s="3">
        <f>IF(AND(Z32&gt;0,Z32&lt;=Summary!G$9),12.5 + 12.5 * (Z32 - Summary!G$9) / (Summary!G$7 - Summary!G$9),0)</f>
        <v>13.512518409425626</v>
      </c>
      <c r="BH32" s="3">
        <f>IF(AND(AA32&gt;0,AA32&lt;=Summary!H$9),12.5 + 12.5 * (AA32 - Summary!H$9) / (Summary!H$7 - Summary!H$9),0)</f>
        <v>0</v>
      </c>
      <c r="BI32" s="3">
        <f>IF(AND(AB32&gt;0,AB32&lt;=Summary!I$9),12.5 + 12.5 * (AB32 - Summary!I$9) / (Summary!I$7 - Summary!I$9),0)</f>
        <v>15.936454849498327</v>
      </c>
      <c r="BJ32" s="3">
        <f>IF(AND(AC32&gt;0,AC32&lt;=Summary!J$9),12.5 + 12.5 * (AC32 - Summary!J$9) / (Summary!J$7 - Summary!J$9),0)</f>
        <v>0</v>
      </c>
      <c r="BK32" s="3">
        <f>IF(AND(AD32&gt;0,AD32&lt;=Summary!K$9),12.5 + 12.5 * (AD32 - Summary!K$9) / (Summary!K$7 - Summary!K$9),0)</f>
        <v>0</v>
      </c>
      <c r="BL32" s="3"/>
      <c r="BM32" s="3">
        <f>IF(AND(U32&gt;0,U32&gt;Summary!B$9),12.5 - 12.5 * (U32 - Summary!B$9) / (Summary!B$3 - Summary!B$9),0)</f>
        <v>0</v>
      </c>
      <c r="BN32" s="3">
        <f>IF(AND(V32&gt;0,V32&gt;Summary!C$9),12.5 - 12.5 * (V32 - Summary!C$9) / (Summary!C$3 - Summary!C$9),0)</f>
        <v>0</v>
      </c>
      <c r="BO32" s="3">
        <f>IF(AND(W32&gt;0,W32&gt;Summary!D$9),12.5 - 12.5 * (W32 - Summary!D$9) / (Summary!D$3 - Summary!D$9),0)</f>
        <v>0</v>
      </c>
      <c r="BP32" s="3">
        <f>IF(AND(X32&gt;0,X32&gt;Summary!E$9),12.5 - 12.5 * (X32 - Summary!E$9) / (Summary!E$3 - Summary!E$9),0)</f>
        <v>0</v>
      </c>
      <c r="BQ32" s="3">
        <f>IF(AND(Y32&gt;0,Y32&gt;Summary!F$9),12.5 - 12.5 * (Y32 - Summary!F$9) / (Summary!F$3 - Summary!F$9),0)</f>
        <v>7.8540558510638299</v>
      </c>
      <c r="BR32" s="3">
        <f>IF(AND(Z32&gt;0,Z32&gt;Summary!G$9),12.5 - 12.5 * (Z32 - Summary!G$9) / (Summary!G$3 - Summary!G$9),0)</f>
        <v>0</v>
      </c>
      <c r="BS32" s="3">
        <f>IF(AND(AA32&gt;0,AA32&gt;Summary!H$9),12.5 - 12.5 * (AA32 - Summary!H$9) / (Summary!H$3 - Summary!H$9),0)</f>
        <v>0</v>
      </c>
      <c r="BT32" s="3">
        <f>IF(AND(AB32&gt;0,AB32&gt;Summary!I$9),12.5 - 12.5 * (AB32 - Summary!I$9) / (Summary!I$3 - Summary!I$9),0)</f>
        <v>0</v>
      </c>
      <c r="BU32" s="3">
        <f>IF(AND(AC32&gt;0,AC32&gt;Summary!J$9),12.5 - 12.5 * (AC32 - Summary!J$9) / (Summary!J$3 - Summary!J$9),0)</f>
        <v>8.8106980273141122</v>
      </c>
      <c r="BV32" s="3">
        <f>IF(AND(AD32&gt;0,AD32&gt;Summary!K$9),12.5 - 12.5 * (AD32 - Summary!K$9) / (Summary!K$3 - Summary!K$9),0)</f>
        <v>0</v>
      </c>
      <c r="BW32" s="3"/>
      <c r="BX32" s="5">
        <f t="shared" si="68"/>
        <v>13.2</v>
      </c>
      <c r="BY32" s="5">
        <f t="shared" si="69"/>
        <v>17.183333333333334</v>
      </c>
      <c r="BZ32" s="5">
        <f t="shared" si="70"/>
        <v>24.666666666666668</v>
      </c>
      <c r="CA32" s="5">
        <f t="shared" si="71"/>
        <v>30.933333333333334</v>
      </c>
      <c r="CB32" s="5">
        <f t="shared" si="72"/>
        <v>59.25</v>
      </c>
      <c r="CC32" s="5">
        <f t="shared" si="73"/>
        <v>44.7</v>
      </c>
      <c r="CD32" s="5">
        <f t="shared" si="74"/>
        <v>0</v>
      </c>
      <c r="CE32" s="5">
        <f t="shared" si="75"/>
        <v>54.166666666666664</v>
      </c>
      <c r="CF32" s="5">
        <f t="shared" si="76"/>
        <v>74.516666666666666</v>
      </c>
      <c r="CG32" s="5">
        <f t="shared" si="77"/>
        <v>157.05000000000001</v>
      </c>
      <c r="CI32" s="3">
        <f t="shared" si="78"/>
        <v>43.33988764044944</v>
      </c>
      <c r="CJ32" s="3">
        <f t="shared" si="79"/>
        <v>35.645690111052353</v>
      </c>
      <c r="CK32" s="3">
        <f t="shared" si="80"/>
        <v>40.756612410986776</v>
      </c>
      <c r="CL32" s="3">
        <f t="shared" si="81"/>
        <v>41.861958266452646</v>
      </c>
      <c r="CM32" s="3">
        <f t="shared" si="82"/>
        <v>23.35405585106383</v>
      </c>
      <c r="CN32" s="3">
        <f t="shared" si="83"/>
        <v>25.512518409425624</v>
      </c>
      <c r="CO32" s="3">
        <f t="shared" si="84"/>
        <v>0</v>
      </c>
      <c r="CP32" s="3">
        <f t="shared" si="85"/>
        <v>34.936454849498325</v>
      </c>
      <c r="CQ32" s="3">
        <f t="shared" si="86"/>
        <v>25.06069802731411</v>
      </c>
      <c r="CR32" s="3">
        <f t="shared" si="87"/>
        <v>15</v>
      </c>
      <c r="CT32" s="3">
        <f t="shared" si="88"/>
        <v>0</v>
      </c>
      <c r="CU32" s="3">
        <f t="shared" si="89"/>
        <v>15</v>
      </c>
      <c r="CV32" s="3">
        <f t="shared" si="90"/>
        <v>270.46787556624309</v>
      </c>
      <c r="CW32" s="5">
        <f t="shared" si="91"/>
        <v>400</v>
      </c>
      <c r="CX32" s="3">
        <f t="shared" si="92"/>
        <v>670.46787556624304</v>
      </c>
      <c r="CZ32" s="3">
        <f t="shared" si="93"/>
        <v>601.58792267658805</v>
      </c>
      <c r="DA32">
        <f t="shared" si="94"/>
        <v>28</v>
      </c>
    </row>
    <row r="33" spans="1:105" x14ac:dyDescent="0.2">
      <c r="A33">
        <v>29</v>
      </c>
      <c r="B33" t="s">
        <v>80</v>
      </c>
      <c r="C33" t="s">
        <v>81</v>
      </c>
      <c r="D33" t="s">
        <v>18</v>
      </c>
      <c r="E33">
        <v>199.605902735792</v>
      </c>
      <c r="F33" s="1" t="s">
        <v>642</v>
      </c>
      <c r="G33">
        <v>599.60590273579203</v>
      </c>
      <c r="H33">
        <v>33780</v>
      </c>
      <c r="J33">
        <v>1188</v>
      </c>
      <c r="K33">
        <v>873</v>
      </c>
      <c r="L33">
        <v>1891</v>
      </c>
      <c r="M33">
        <v>2716</v>
      </c>
      <c r="N33">
        <v>3314</v>
      </c>
      <c r="O33">
        <v>1928</v>
      </c>
      <c r="P33">
        <v>4638</v>
      </c>
      <c r="Q33">
        <v>3069</v>
      </c>
      <c r="R33">
        <v>9492</v>
      </c>
      <c r="S33">
        <v>4671</v>
      </c>
      <c r="U33" s="5">
        <f>IF(J33&lt;=Summary!B$3,J33,0)</f>
        <v>1188</v>
      </c>
      <c r="V33" s="5">
        <f>IF(K33&lt;=Summary!C$3,K33,0)</f>
        <v>873</v>
      </c>
      <c r="W33" s="5">
        <f>IF(L33&lt;=Summary!D$3,L33,0)</f>
        <v>1891</v>
      </c>
      <c r="X33" s="5">
        <f>IF(M33&lt;=Summary!E$3,M33,0)</f>
        <v>2716</v>
      </c>
      <c r="Y33" s="5">
        <f>IF(N33&lt;=Summary!F$3,N33,0)</f>
        <v>3314</v>
      </c>
      <c r="Z33" s="5">
        <f>IF(O33&lt;=Summary!G$3,O33,0)</f>
        <v>1928</v>
      </c>
      <c r="AA33" s="5">
        <f>IF(P33&lt;=Summary!H$3,P33,0)</f>
        <v>4638</v>
      </c>
      <c r="AB33" s="5">
        <f>IF(Q33&lt;=Summary!I$3,Q33,0)</f>
        <v>3069</v>
      </c>
      <c r="AC33" s="5">
        <f>IF(R33&lt;=Summary!J$3,R33,0)</f>
        <v>0</v>
      </c>
      <c r="AD33" s="5">
        <f>IF(S33&lt;=Summary!K$3,S33,0)</f>
        <v>4671</v>
      </c>
      <c r="AE33" s="3"/>
      <c r="AF33" s="5">
        <f t="shared" si="58"/>
        <v>50</v>
      </c>
      <c r="AG33" s="5">
        <f t="shared" si="59"/>
        <v>19</v>
      </c>
      <c r="AH33" s="5">
        <f t="shared" si="60"/>
        <v>31</v>
      </c>
      <c r="AI33" s="5">
        <f t="shared" si="61"/>
        <v>45</v>
      </c>
      <c r="AJ33" s="5">
        <f t="shared" si="62"/>
        <v>35</v>
      </c>
      <c r="AK33" s="5">
        <f t="shared" si="63"/>
        <v>21</v>
      </c>
      <c r="AL33" s="5">
        <f t="shared" si="64"/>
        <v>36</v>
      </c>
      <c r="AM33" s="5">
        <f t="shared" si="65"/>
        <v>20</v>
      </c>
      <c r="AN33" s="5">
        <f t="shared" si="66"/>
        <v>95</v>
      </c>
      <c r="AO33" s="5">
        <f t="shared" si="67"/>
        <v>8</v>
      </c>
      <c r="AP33" s="3"/>
      <c r="AQ33" s="3">
        <f>IF(AND(AF33&lt;=Summary!B$6,AF33&gt;0),25*(Summary!B$6+1-AF33)/Summary!B$6,0)</f>
        <v>12.75</v>
      </c>
      <c r="AR33" s="3">
        <f>IF(AND(AG33&lt;=Summary!C$6,AG33&gt;0),25*(Summary!C$6+1-AG33)/Summary!C$6,0)</f>
        <v>20.5</v>
      </c>
      <c r="AS33" s="3">
        <f>IF(AND(AH33&lt;=Summary!D$6,AH33&gt;0),25*(Summary!D$6+1-AH33)/Summary!D$6,0)</f>
        <v>17.5</v>
      </c>
      <c r="AT33" s="3">
        <f>IF(AND(AI33&lt;=Summary!E$6,AI33&gt;0),25*(Summary!E$6+1-AI33)/Summary!E$6,0)</f>
        <v>14</v>
      </c>
      <c r="AU33" s="3">
        <f>IF(AND(AJ33&lt;=Summary!F$6,AJ33&gt;0),25*(Summary!F$6+1-AJ33)/Summary!F$6,0)</f>
        <v>16.5</v>
      </c>
      <c r="AV33" s="3">
        <f>IF(AND(AK33&lt;=Summary!G$6,AK33&gt;0),25*(Summary!G$6+1-AK33)/Summary!G$6,0)</f>
        <v>20</v>
      </c>
      <c r="AW33" s="3">
        <f>IF(AND(AL33&lt;=Summary!H$6,AL33&gt;0),25*(Summary!H$6+1-AL33)/Summary!H$6,0)</f>
        <v>16.25</v>
      </c>
      <c r="AX33" s="3">
        <f>IF(AND(AM33&lt;=Summary!I$6,AM33&gt;0),25*(Summary!I$6+1-AM33)/Summary!I$6,0)</f>
        <v>20.25</v>
      </c>
      <c r="AY33" s="3">
        <f>IF(AND(AN33&lt;=Summary!J$6,AN33&gt;0),25*(Summary!J$6+1-AN33)/Summary!J$6,0)</f>
        <v>1.5</v>
      </c>
      <c r="AZ33" s="3">
        <f>IF(AND(AO33&lt;=Summary!K$6,AO33&gt;0),25*(Summary!K$6+1-AO33)/Summary!K$6,0)</f>
        <v>23.25</v>
      </c>
      <c r="BA33" s="3"/>
      <c r="BB33" s="3">
        <f>IF(AND(U33&gt;0,U33&lt;=Summary!B$9),12.5 + 12.5 * (U33 - Summary!B$9) / (Summary!B$7 - Summary!B$9),0)</f>
        <v>17.867174959871591</v>
      </c>
      <c r="BC33" s="3">
        <f>IF(AND(V33&gt;0,V33&lt;=Summary!C$9),12.5 + 12.5 * (V33 - Summary!C$9) / (Summary!C$7 - Summary!C$9),0)</f>
        <v>21.734531993654151</v>
      </c>
      <c r="BD33" s="3">
        <f>IF(AND(W33&gt;0,W33&lt;=Summary!D$9),12.5 + 12.5 * (W33 - Summary!D$9) / (Summary!D$7 - Summary!D$9),0)</f>
        <v>16.022380467955237</v>
      </c>
      <c r="BE33" s="3">
        <f>IF(AND(X33&gt;0,X33&lt;=Summary!E$9),12.5 + 12.5 * (X33 - Summary!E$9) / (Summary!E$7 - Summary!E$9),0)</f>
        <v>13.610219368646336</v>
      </c>
      <c r="BF33" s="3">
        <f>IF(AND(Y33&gt;0,Y33&lt;=Summary!F$9),12.5 + 12.5 * (Y33 - Summary!F$9) / (Summary!F$7 - Summary!F$9),0)</f>
        <v>0</v>
      </c>
      <c r="BG33" s="3">
        <f>IF(AND(Z33&gt;0,Z33&lt;=Summary!G$9),12.5 + 12.5 * (Z33 - Summary!G$9) / (Summary!G$7 - Summary!G$9),0)</f>
        <v>19.06480117820324</v>
      </c>
      <c r="BH33" s="3">
        <f>IF(AND(AA33&gt;0,AA33&lt;=Summary!H$9),12.5 + 12.5 * (AA33 - Summary!H$9) / (Summary!H$7 - Summary!H$9),0)</f>
        <v>0</v>
      </c>
      <c r="BI33" s="3">
        <f>IF(AND(AB33&gt;0,AB33&lt;=Summary!I$9),12.5 + 12.5 * (AB33 - Summary!I$9) / (Summary!I$7 - Summary!I$9),0)</f>
        <v>17.449832775919731</v>
      </c>
      <c r="BJ33" s="3">
        <f>IF(AND(AC33&gt;0,AC33&lt;=Summary!J$9),12.5 + 12.5 * (AC33 - Summary!J$9) / (Summary!J$7 - Summary!J$9),0)</f>
        <v>0</v>
      </c>
      <c r="BK33" s="3">
        <f>IF(AND(AD33&gt;0,AD33&lt;=Summary!K$9),12.5 + 12.5 * (AD33 - Summary!K$9) / (Summary!K$7 - Summary!K$9),0)</f>
        <v>13.5426267281106</v>
      </c>
      <c r="BL33" s="3"/>
      <c r="BM33" s="3">
        <f>IF(AND(U33&gt;0,U33&gt;Summary!B$9),12.5 - 12.5 * (U33 - Summary!B$9) / (Summary!B$3 - Summary!B$9),0)</f>
        <v>0</v>
      </c>
      <c r="BN33" s="3">
        <f>IF(AND(V33&gt;0,V33&gt;Summary!C$9),12.5 - 12.5 * (V33 - Summary!C$9) / (Summary!C$3 - Summary!C$9),0)</f>
        <v>0</v>
      </c>
      <c r="BO33" s="3">
        <f>IF(AND(W33&gt;0,W33&gt;Summary!D$9),12.5 - 12.5 * (W33 - Summary!D$9) / (Summary!D$3 - Summary!D$9),0)</f>
        <v>0</v>
      </c>
      <c r="BP33" s="3">
        <f>IF(AND(X33&gt;0,X33&gt;Summary!E$9),12.5 - 12.5 * (X33 - Summary!E$9) / (Summary!E$3 - Summary!E$9),0)</f>
        <v>0</v>
      </c>
      <c r="BQ33" s="3">
        <f>IF(AND(Y33&gt;0,Y33&gt;Summary!F$9),12.5 - 12.5 * (Y33 - Summary!F$9) / (Summary!F$3 - Summary!F$9),0)</f>
        <v>9.8570478723404253</v>
      </c>
      <c r="BR33" s="3">
        <f>IF(AND(Z33&gt;0,Z33&gt;Summary!G$9),12.5 - 12.5 * (Z33 - Summary!G$9) / (Summary!G$3 - Summary!G$9),0)</f>
        <v>0</v>
      </c>
      <c r="BS33" s="3">
        <f>IF(AND(AA33&gt;0,AA33&gt;Summary!H$9),12.5 - 12.5 * (AA33 - Summary!H$9) / (Summary!H$3 - Summary!H$9),0)</f>
        <v>5.4011908137227103</v>
      </c>
      <c r="BT33" s="3">
        <f>IF(AND(AB33&gt;0,AB33&gt;Summary!I$9),12.5 - 12.5 * (AB33 - Summary!I$9) / (Summary!I$3 - Summary!I$9),0)</f>
        <v>0</v>
      </c>
      <c r="BU33" s="3">
        <f>IF(AND(AC33&gt;0,AC33&gt;Summary!J$9),12.5 - 12.5 * (AC33 - Summary!J$9) / (Summary!J$3 - Summary!J$9),0)</f>
        <v>0</v>
      </c>
      <c r="BV33" s="3">
        <f>IF(AND(AD33&gt;0,AD33&gt;Summary!K$9),12.5 - 12.5 * (AD33 - Summary!K$9) / (Summary!K$3 - Summary!K$9),0)</f>
        <v>0</v>
      </c>
      <c r="BW33" s="3"/>
      <c r="BX33" s="5">
        <f t="shared" si="68"/>
        <v>19.8</v>
      </c>
      <c r="BY33" s="5">
        <f t="shared" si="69"/>
        <v>14.55</v>
      </c>
      <c r="BZ33" s="5">
        <f t="shared" si="70"/>
        <v>31.516666666666666</v>
      </c>
      <c r="CA33" s="5">
        <f t="shared" si="71"/>
        <v>45.266666666666666</v>
      </c>
      <c r="CB33" s="5">
        <f t="shared" si="72"/>
        <v>55.233333333333334</v>
      </c>
      <c r="CC33" s="5">
        <f t="shared" si="73"/>
        <v>32.133333333333333</v>
      </c>
      <c r="CD33" s="5">
        <f t="shared" si="74"/>
        <v>77.3</v>
      </c>
      <c r="CE33" s="5">
        <f t="shared" si="75"/>
        <v>51.15</v>
      </c>
      <c r="CF33" s="5">
        <f t="shared" si="76"/>
        <v>158.19999999999999</v>
      </c>
      <c r="CG33" s="5">
        <f t="shared" si="77"/>
        <v>77.849999999999994</v>
      </c>
      <c r="CI33" s="3">
        <f t="shared" si="78"/>
        <v>30.617174959871591</v>
      </c>
      <c r="CJ33" s="3">
        <f t="shared" si="79"/>
        <v>42.234531993654151</v>
      </c>
      <c r="CK33" s="3">
        <f t="shared" si="80"/>
        <v>33.522380467955237</v>
      </c>
      <c r="CL33" s="3">
        <f t="shared" si="81"/>
        <v>27.610219368646334</v>
      </c>
      <c r="CM33" s="3">
        <f t="shared" si="82"/>
        <v>26.357047872340424</v>
      </c>
      <c r="CN33" s="3">
        <f t="shared" si="83"/>
        <v>39.06480117820324</v>
      </c>
      <c r="CO33" s="3">
        <f t="shared" si="84"/>
        <v>21.65119081372271</v>
      </c>
      <c r="CP33" s="3">
        <f t="shared" si="85"/>
        <v>37.699832775919731</v>
      </c>
      <c r="CQ33" s="3">
        <f t="shared" si="86"/>
        <v>1.5</v>
      </c>
      <c r="CR33" s="3">
        <f t="shared" si="87"/>
        <v>36.792626728110598</v>
      </c>
      <c r="CT33" s="3">
        <f t="shared" si="88"/>
        <v>1.5</v>
      </c>
      <c r="CU33" s="3">
        <f t="shared" si="89"/>
        <v>21.65119081372271</v>
      </c>
      <c r="CV33" s="3">
        <f t="shared" si="90"/>
        <v>273.89861534470123</v>
      </c>
      <c r="CW33" s="5">
        <f t="shared" si="91"/>
        <v>400</v>
      </c>
      <c r="CX33" s="3">
        <f t="shared" si="92"/>
        <v>673.89861534470128</v>
      </c>
      <c r="CZ33" s="3">
        <f t="shared" si="93"/>
        <v>599.60590273579203</v>
      </c>
      <c r="DA33">
        <f t="shared" si="94"/>
        <v>29</v>
      </c>
    </row>
    <row r="34" spans="1:105" x14ac:dyDescent="0.2">
      <c r="A34">
        <v>30</v>
      </c>
      <c r="B34" t="s">
        <v>82</v>
      </c>
      <c r="C34" t="s">
        <v>83</v>
      </c>
      <c r="D34" t="s">
        <v>22</v>
      </c>
      <c r="E34">
        <v>191.61682815492799</v>
      </c>
      <c r="F34" s="1" t="s">
        <v>641</v>
      </c>
      <c r="G34">
        <v>591.61682815492804</v>
      </c>
      <c r="H34">
        <v>42853</v>
      </c>
      <c r="J34">
        <v>1032</v>
      </c>
      <c r="K34">
        <v>1124</v>
      </c>
      <c r="L34">
        <v>1965</v>
      </c>
      <c r="M34">
        <v>2438</v>
      </c>
      <c r="N34">
        <v>17063</v>
      </c>
      <c r="O34">
        <v>3178</v>
      </c>
      <c r="P34">
        <v>3865</v>
      </c>
      <c r="Q34">
        <v>2174</v>
      </c>
      <c r="R34">
        <v>4329</v>
      </c>
      <c r="S34">
        <v>5685</v>
      </c>
      <c r="U34" s="5">
        <f>IF(J34&lt;=Summary!B$3,J34,0)</f>
        <v>1032</v>
      </c>
      <c r="V34" s="5">
        <f>IF(K34&lt;=Summary!C$3,K34,0)</f>
        <v>1124</v>
      </c>
      <c r="W34" s="5">
        <f>IF(L34&lt;=Summary!D$3,L34,0)</f>
        <v>1965</v>
      </c>
      <c r="X34" s="5">
        <f>IF(M34&lt;=Summary!E$3,M34,0)</f>
        <v>2438</v>
      </c>
      <c r="Y34" s="5">
        <f>IF(N34&lt;=Summary!F$3,N34,0)</f>
        <v>0</v>
      </c>
      <c r="Z34" s="5">
        <f>IF(O34&lt;=Summary!G$3,O34,0)</f>
        <v>3178</v>
      </c>
      <c r="AA34" s="5">
        <f>IF(P34&lt;=Summary!H$3,P34,0)</f>
        <v>3865</v>
      </c>
      <c r="AB34" s="5">
        <f>IF(Q34&lt;=Summary!I$3,Q34,0)</f>
        <v>2174</v>
      </c>
      <c r="AC34" s="5">
        <f>IF(R34&lt;=Summary!J$3,R34,0)</f>
        <v>4329</v>
      </c>
      <c r="AD34" s="5">
        <f>IF(S34&lt;=Summary!K$3,S34,0)</f>
        <v>0</v>
      </c>
      <c r="AE34" s="3"/>
      <c r="AF34" s="5">
        <f t="shared" si="58"/>
        <v>38</v>
      </c>
      <c r="AG34" s="5">
        <f t="shared" si="59"/>
        <v>50</v>
      </c>
      <c r="AH34" s="5">
        <f t="shared" si="60"/>
        <v>35</v>
      </c>
      <c r="AI34" s="5">
        <f t="shared" si="61"/>
        <v>39</v>
      </c>
      <c r="AJ34" s="5">
        <f t="shared" si="62"/>
        <v>127</v>
      </c>
      <c r="AK34" s="5">
        <f t="shared" si="63"/>
        <v>72</v>
      </c>
      <c r="AL34" s="5">
        <f t="shared" si="64"/>
        <v>23</v>
      </c>
      <c r="AM34" s="5">
        <f t="shared" si="65"/>
        <v>2</v>
      </c>
      <c r="AN34" s="5">
        <f t="shared" si="66"/>
        <v>34</v>
      </c>
      <c r="AO34" s="5">
        <f t="shared" si="67"/>
        <v>19</v>
      </c>
      <c r="AP34" s="3"/>
      <c r="AQ34" s="3">
        <f>IF(AND(AF34&lt;=Summary!B$6,AF34&gt;0),25*(Summary!B$6+1-AF34)/Summary!B$6,0)</f>
        <v>15.75</v>
      </c>
      <c r="AR34" s="3">
        <f>IF(AND(AG34&lt;=Summary!C$6,AG34&gt;0),25*(Summary!C$6+1-AG34)/Summary!C$6,0)</f>
        <v>12.75</v>
      </c>
      <c r="AS34" s="3">
        <f>IF(AND(AH34&lt;=Summary!D$6,AH34&gt;0),25*(Summary!D$6+1-AH34)/Summary!D$6,0)</f>
        <v>16.5</v>
      </c>
      <c r="AT34" s="3">
        <f>IF(AND(AI34&lt;=Summary!E$6,AI34&gt;0),25*(Summary!E$6+1-AI34)/Summary!E$6,0)</f>
        <v>15.5</v>
      </c>
      <c r="AU34" s="3">
        <f>IF(AND(AJ34&lt;=Summary!F$6,AJ34&gt;0),25*(Summary!F$6+1-AJ34)/Summary!F$6,0)</f>
        <v>0</v>
      </c>
      <c r="AV34" s="3">
        <f>IF(AND(AK34&lt;=Summary!G$6,AK34&gt;0),25*(Summary!G$6+1-AK34)/Summary!G$6,0)</f>
        <v>7.25</v>
      </c>
      <c r="AW34" s="3">
        <f>IF(AND(AL34&lt;=Summary!H$6,AL34&gt;0),25*(Summary!H$6+1-AL34)/Summary!H$6,0)</f>
        <v>19.5</v>
      </c>
      <c r="AX34" s="3">
        <f>IF(AND(AM34&lt;=Summary!I$6,AM34&gt;0),25*(Summary!I$6+1-AM34)/Summary!I$6,0)</f>
        <v>24.75</v>
      </c>
      <c r="AY34" s="3">
        <f>IF(AND(AN34&lt;=Summary!J$6,AN34&gt;0),25*(Summary!J$6+1-AN34)/Summary!J$6,0)</f>
        <v>16.75</v>
      </c>
      <c r="AZ34" s="3">
        <f>IF(AND(AO34&lt;=Summary!K$6,AO34&gt;0),25*(Summary!K$6+1-AO34)/Summary!K$6,0)</f>
        <v>20.5</v>
      </c>
      <c r="BA34" s="3"/>
      <c r="BB34" s="3">
        <f>IF(AND(U34&gt;0,U34&lt;=Summary!B$9),12.5 + 12.5 * (U34 - Summary!B$9) / (Summary!B$7 - Summary!B$9),0)</f>
        <v>19.432182985553773</v>
      </c>
      <c r="BC34" s="3">
        <f>IF(AND(V34&gt;0,V34&lt;=Summary!C$9),12.5 + 12.5 * (V34 - Summary!C$9) / (Summary!C$7 - Summary!C$9),0)</f>
        <v>18.416181914331041</v>
      </c>
      <c r="BD34" s="3">
        <f>IF(AND(W34&gt;0,W34&lt;=Summary!D$9),12.5 + 12.5 * (W34 - Summary!D$9) / (Summary!D$7 - Summary!D$9),0)</f>
        <v>15.395049169209901</v>
      </c>
      <c r="BE34" s="3">
        <f>IF(AND(X34&gt;0,X34&lt;=Summary!E$9),12.5 + 12.5 * (X34 - Summary!E$9) / (Summary!E$7 - Summary!E$9),0)</f>
        <v>15.469502407704654</v>
      </c>
      <c r="BF34" s="3">
        <f>IF(AND(Y34&gt;0,Y34&lt;=Summary!F$9),12.5 + 12.5 * (Y34 - Summary!F$9) / (Summary!F$7 - Summary!F$9),0)</f>
        <v>0</v>
      </c>
      <c r="BG34" s="3">
        <f>IF(AND(Z34&gt;0,Z34&lt;=Summary!G$9),12.5 + 12.5 * (Z34 - Summary!G$9) / (Summary!G$7 - Summary!G$9),0)</f>
        <v>0</v>
      </c>
      <c r="BH34" s="3">
        <f>IF(AND(AA34&gt;0,AA34&lt;=Summary!H$9),12.5 + 12.5 * (AA34 - Summary!H$9) / (Summary!H$7 - Summary!H$9),0)</f>
        <v>0</v>
      </c>
      <c r="BI34" s="3">
        <f>IF(AND(AB34&gt;0,AB34&lt;=Summary!I$9),12.5 + 12.5 * (AB34 - Summary!I$9) / (Summary!I$7 - Summary!I$9),0)</f>
        <v>24.933110367892976</v>
      </c>
      <c r="BJ34" s="3">
        <f>IF(AND(AC34&gt;0,AC34&lt;=Summary!J$9),12.5 + 12.5 * (AC34 - Summary!J$9) / (Summary!J$7 - Summary!J$9),0)</f>
        <v>0</v>
      </c>
      <c r="BK34" s="3">
        <f>IF(AND(AD34&gt;0,AD34&lt;=Summary!K$9),12.5 + 12.5 * (AD34 - Summary!K$9) / (Summary!K$7 - Summary!K$9),0)</f>
        <v>0</v>
      </c>
      <c r="BL34" s="3"/>
      <c r="BM34" s="3">
        <f>IF(AND(U34&gt;0,U34&gt;Summary!B$9),12.5 - 12.5 * (U34 - Summary!B$9) / (Summary!B$3 - Summary!B$9),0)</f>
        <v>0</v>
      </c>
      <c r="BN34" s="3">
        <f>IF(AND(V34&gt;0,V34&gt;Summary!C$9),12.5 - 12.5 * (V34 - Summary!C$9) / (Summary!C$3 - Summary!C$9),0)</f>
        <v>0</v>
      </c>
      <c r="BO34" s="3">
        <f>IF(AND(W34&gt;0,W34&gt;Summary!D$9),12.5 - 12.5 * (W34 - Summary!D$9) / (Summary!D$3 - Summary!D$9),0)</f>
        <v>0</v>
      </c>
      <c r="BP34" s="3">
        <f>IF(AND(X34&gt;0,X34&gt;Summary!E$9),12.5 - 12.5 * (X34 - Summary!E$9) / (Summary!E$3 - Summary!E$9),0)</f>
        <v>0</v>
      </c>
      <c r="BQ34" s="3">
        <f>IF(AND(Y34&gt;0,Y34&gt;Summary!F$9),12.5 - 12.5 * (Y34 - Summary!F$9) / (Summary!F$3 - Summary!F$9),0)</f>
        <v>0</v>
      </c>
      <c r="BR34" s="3">
        <f>IF(AND(Z34&gt;0,Z34&gt;Summary!G$9),12.5 - 12.5 * (Z34 - Summary!G$9) / (Summary!G$3 - Summary!G$9),0)</f>
        <v>9.8333829217494788</v>
      </c>
      <c r="BS34" s="3">
        <f>IF(AND(AA34&gt;0,AA34&gt;Summary!H$9),12.5 - 12.5 * (AA34 - Summary!H$9) / (Summary!H$3 - Summary!H$9),0)</f>
        <v>10.880351573575277</v>
      </c>
      <c r="BT34" s="3">
        <f>IF(AND(AB34&gt;0,AB34&gt;Summary!I$9),12.5 - 12.5 * (AB34 - Summary!I$9) / (Summary!I$3 - Summary!I$9),0)</f>
        <v>0</v>
      </c>
      <c r="BU34" s="3">
        <f>IF(AND(AC34&gt;0,AC34&gt;Summary!J$9),12.5 - 12.5 * (AC34 - Summary!J$9) / (Summary!J$3 - Summary!J$9),0)</f>
        <v>10.157435508345978</v>
      </c>
      <c r="BV34" s="3">
        <f>IF(AND(AD34&gt;0,AD34&gt;Summary!K$9),12.5 - 12.5 * (AD34 - Summary!K$9) / (Summary!K$3 - Summary!K$9),0)</f>
        <v>0</v>
      </c>
      <c r="BW34" s="3"/>
      <c r="BX34" s="5">
        <f t="shared" si="68"/>
        <v>17.2</v>
      </c>
      <c r="BY34" s="5">
        <f t="shared" si="69"/>
        <v>18.733333333333334</v>
      </c>
      <c r="BZ34" s="5">
        <f t="shared" si="70"/>
        <v>32.75</v>
      </c>
      <c r="CA34" s="5">
        <f t="shared" si="71"/>
        <v>40.633333333333333</v>
      </c>
      <c r="CB34" s="5">
        <f t="shared" si="72"/>
        <v>284.38333333333333</v>
      </c>
      <c r="CC34" s="5">
        <f t="shared" si="73"/>
        <v>52.966666666666669</v>
      </c>
      <c r="CD34" s="5">
        <f t="shared" si="74"/>
        <v>64.416666666666671</v>
      </c>
      <c r="CE34" s="5">
        <f t="shared" si="75"/>
        <v>36.233333333333334</v>
      </c>
      <c r="CF34" s="5">
        <f t="shared" si="76"/>
        <v>72.150000000000006</v>
      </c>
      <c r="CG34" s="5">
        <f t="shared" si="77"/>
        <v>94.75</v>
      </c>
      <c r="CI34" s="3">
        <f t="shared" si="78"/>
        <v>35.182182985553773</v>
      </c>
      <c r="CJ34" s="3">
        <f t="shared" si="79"/>
        <v>31.166181914331041</v>
      </c>
      <c r="CK34" s="3">
        <f t="shared" si="80"/>
        <v>31.895049169209901</v>
      </c>
      <c r="CL34" s="3">
        <f t="shared" si="81"/>
        <v>30.969502407704653</v>
      </c>
      <c r="CM34" s="3">
        <f t="shared" si="82"/>
        <v>0</v>
      </c>
      <c r="CN34" s="3">
        <f t="shared" si="83"/>
        <v>17.083382921749479</v>
      </c>
      <c r="CO34" s="3">
        <f t="shared" si="84"/>
        <v>30.380351573575275</v>
      </c>
      <c r="CP34" s="3">
        <f t="shared" si="85"/>
        <v>49.683110367892979</v>
      </c>
      <c r="CQ34" s="3">
        <f t="shared" si="86"/>
        <v>26.907435508345976</v>
      </c>
      <c r="CR34" s="3">
        <f t="shared" si="87"/>
        <v>20.5</v>
      </c>
      <c r="CT34" s="3">
        <f t="shared" si="88"/>
        <v>0</v>
      </c>
      <c r="CU34" s="3">
        <f t="shared" si="89"/>
        <v>17.083382921749479</v>
      </c>
      <c r="CV34" s="3">
        <f t="shared" si="90"/>
        <v>256.68381392661354</v>
      </c>
      <c r="CW34" s="5">
        <f t="shared" si="91"/>
        <v>400</v>
      </c>
      <c r="CX34" s="3">
        <f t="shared" si="92"/>
        <v>656.68381392661354</v>
      </c>
      <c r="CZ34" s="3">
        <f t="shared" si="93"/>
        <v>591.61682815492804</v>
      </c>
      <c r="DA34">
        <f t="shared" si="94"/>
        <v>30</v>
      </c>
    </row>
    <row r="35" spans="1:105" x14ac:dyDescent="0.2">
      <c r="A35">
        <v>31</v>
      </c>
      <c r="B35" t="s">
        <v>84</v>
      </c>
      <c r="C35" t="s">
        <v>85</v>
      </c>
      <c r="D35" t="s">
        <v>10</v>
      </c>
      <c r="E35">
        <v>190.91223516480201</v>
      </c>
      <c r="F35" s="1" t="s">
        <v>644</v>
      </c>
      <c r="G35">
        <v>590.91223516480204</v>
      </c>
      <c r="H35">
        <v>40368</v>
      </c>
      <c r="J35">
        <v>934</v>
      </c>
      <c r="K35">
        <v>1134</v>
      </c>
      <c r="L35">
        <v>1174</v>
      </c>
      <c r="M35">
        <v>1782</v>
      </c>
      <c r="N35">
        <v>5240</v>
      </c>
      <c r="O35">
        <v>2551</v>
      </c>
      <c r="P35">
        <v>8391</v>
      </c>
      <c r="Q35">
        <v>6443</v>
      </c>
      <c r="R35">
        <v>5636</v>
      </c>
      <c r="S35">
        <v>7083</v>
      </c>
      <c r="U35" s="5">
        <f>IF(J35&lt;=Summary!B$3,J35,0)</f>
        <v>934</v>
      </c>
      <c r="V35" s="5">
        <f>IF(K35&lt;=Summary!C$3,K35,0)</f>
        <v>1134</v>
      </c>
      <c r="W35" s="5">
        <f>IF(L35&lt;=Summary!D$3,L35,0)</f>
        <v>1174</v>
      </c>
      <c r="X35" s="5">
        <f>IF(M35&lt;=Summary!E$3,M35,0)</f>
        <v>1782</v>
      </c>
      <c r="Y35" s="5">
        <f>IF(N35&lt;=Summary!F$3,N35,0)</f>
        <v>0</v>
      </c>
      <c r="Z35" s="5">
        <f>IF(O35&lt;=Summary!G$3,O35,0)</f>
        <v>2551</v>
      </c>
      <c r="AA35" s="5">
        <f>IF(P35&lt;=Summary!H$3,P35,0)</f>
        <v>0</v>
      </c>
      <c r="AB35" s="5">
        <f>IF(Q35&lt;=Summary!I$3,Q35,0)</f>
        <v>0</v>
      </c>
      <c r="AC35" s="5">
        <f>IF(R35&lt;=Summary!J$3,R35,0)</f>
        <v>0</v>
      </c>
      <c r="AD35" s="5">
        <f>IF(S35&lt;=Summary!K$3,S35,0)</f>
        <v>0</v>
      </c>
      <c r="AE35" s="3"/>
      <c r="AF35" s="5">
        <f t="shared" si="58"/>
        <v>28</v>
      </c>
      <c r="AG35" s="5">
        <f t="shared" si="59"/>
        <v>53</v>
      </c>
      <c r="AH35" s="5">
        <f t="shared" si="60"/>
        <v>5</v>
      </c>
      <c r="AI35" s="5">
        <f t="shared" si="61"/>
        <v>10</v>
      </c>
      <c r="AJ35" s="5">
        <f t="shared" si="62"/>
        <v>65</v>
      </c>
      <c r="AK35" s="5">
        <f t="shared" si="63"/>
        <v>44</v>
      </c>
      <c r="AL35" s="5">
        <f t="shared" si="64"/>
        <v>59</v>
      </c>
      <c r="AM35" s="5">
        <f t="shared" si="65"/>
        <v>78</v>
      </c>
      <c r="AN35" s="5">
        <f t="shared" si="66"/>
        <v>54</v>
      </c>
      <c r="AO35" s="5">
        <f t="shared" si="67"/>
        <v>29</v>
      </c>
      <c r="AP35" s="3"/>
      <c r="AQ35" s="3">
        <f>IF(AND(AF35&lt;=Summary!B$6,AF35&gt;0),25*(Summary!B$6+1-AF35)/Summary!B$6,0)</f>
        <v>18.25</v>
      </c>
      <c r="AR35" s="3">
        <f>IF(AND(AG35&lt;=Summary!C$6,AG35&gt;0),25*(Summary!C$6+1-AG35)/Summary!C$6,0)</f>
        <v>12</v>
      </c>
      <c r="AS35" s="3">
        <f>IF(AND(AH35&lt;=Summary!D$6,AH35&gt;0),25*(Summary!D$6+1-AH35)/Summary!D$6,0)</f>
        <v>24</v>
      </c>
      <c r="AT35" s="3">
        <f>IF(AND(AI35&lt;=Summary!E$6,AI35&gt;0),25*(Summary!E$6+1-AI35)/Summary!E$6,0)</f>
        <v>22.75</v>
      </c>
      <c r="AU35" s="3">
        <f>IF(AND(AJ35&lt;=Summary!F$6,AJ35&gt;0),25*(Summary!F$6+1-AJ35)/Summary!F$6,0)</f>
        <v>9</v>
      </c>
      <c r="AV35" s="3">
        <f>IF(AND(AK35&lt;=Summary!G$6,AK35&gt;0),25*(Summary!G$6+1-AK35)/Summary!G$6,0)</f>
        <v>14.25</v>
      </c>
      <c r="AW35" s="3">
        <f>IF(AND(AL35&lt;=Summary!H$6,AL35&gt;0),25*(Summary!H$6+1-AL35)/Summary!H$6,0)</f>
        <v>10.5</v>
      </c>
      <c r="AX35" s="3">
        <f>IF(AND(AM35&lt;=Summary!I$6,AM35&gt;0),25*(Summary!I$6+1-AM35)/Summary!I$6,0)</f>
        <v>5.75</v>
      </c>
      <c r="AY35" s="3">
        <f>IF(AND(AN35&lt;=Summary!J$6,AN35&gt;0),25*(Summary!J$6+1-AN35)/Summary!J$6,0)</f>
        <v>11.75</v>
      </c>
      <c r="AZ35" s="3">
        <f>IF(AND(AO35&lt;=Summary!K$6,AO35&gt;0),25*(Summary!K$6+1-AO35)/Summary!K$6,0)</f>
        <v>18</v>
      </c>
      <c r="BA35" s="3"/>
      <c r="BB35" s="3">
        <f>IF(AND(U35&gt;0,U35&lt;=Summary!B$9),12.5 + 12.5 * (U35 - Summary!B$9) / (Summary!B$7 - Summary!B$9),0)</f>
        <v>20.415329052969504</v>
      </c>
      <c r="BC35" s="3">
        <f>IF(AND(V35&gt;0,V35&lt;=Summary!C$9),12.5 + 12.5 * (V35 - Summary!C$9) / (Summary!C$7 - Summary!C$9),0)</f>
        <v>18.28397673188789</v>
      </c>
      <c r="BD35" s="3">
        <f>IF(AND(W35&gt;0,W35&lt;=Summary!D$9),12.5 + 12.5 * (W35 - Summary!D$9) / (Summary!D$7 - Summary!D$9),0)</f>
        <v>22.100712105798575</v>
      </c>
      <c r="BE35" s="3">
        <f>IF(AND(X35&gt;0,X35&lt;=Summary!E$9),12.5 + 12.5 * (X35 - Summary!E$9) / (Summary!E$7 - Summary!E$9),0)</f>
        <v>19.856875334403426</v>
      </c>
      <c r="BF35" s="3">
        <f>IF(AND(Y35&gt;0,Y35&lt;=Summary!F$9),12.5 + 12.5 * (Y35 - Summary!F$9) / (Summary!F$7 - Summary!F$9),0)</f>
        <v>0</v>
      </c>
      <c r="BG35" s="3">
        <f>IF(AND(Z35&gt;0,Z35&lt;=Summary!G$9),12.5 + 12.5 * (Z35 - Summary!G$9) / (Summary!G$7 - Summary!G$9),0)</f>
        <v>14.477172312223859</v>
      </c>
      <c r="BH35" s="3">
        <f>IF(AND(AA35&gt;0,AA35&lt;=Summary!H$9),12.5 + 12.5 * (AA35 - Summary!H$9) / (Summary!H$7 - Summary!H$9),0)</f>
        <v>0</v>
      </c>
      <c r="BI35" s="3">
        <f>IF(AND(AB35&gt;0,AB35&lt;=Summary!I$9),12.5 + 12.5 * (AB35 - Summary!I$9) / (Summary!I$7 - Summary!I$9),0)</f>
        <v>0</v>
      </c>
      <c r="BJ35" s="3">
        <f>IF(AND(AC35&gt;0,AC35&lt;=Summary!J$9),12.5 + 12.5 * (AC35 - Summary!J$9) / (Summary!J$7 - Summary!J$9),0)</f>
        <v>0</v>
      </c>
      <c r="BK35" s="3">
        <f>IF(AND(AD35&gt;0,AD35&lt;=Summary!K$9),12.5 + 12.5 * (AD35 - Summary!K$9) / (Summary!K$7 - Summary!K$9),0)</f>
        <v>0</v>
      </c>
      <c r="BL35" s="3"/>
      <c r="BM35" s="3">
        <f>IF(AND(U35&gt;0,U35&gt;Summary!B$9),12.5 - 12.5 * (U35 - Summary!B$9) / (Summary!B$3 - Summary!B$9),0)</f>
        <v>0</v>
      </c>
      <c r="BN35" s="3">
        <f>IF(AND(V35&gt;0,V35&gt;Summary!C$9),12.5 - 12.5 * (V35 - Summary!C$9) / (Summary!C$3 - Summary!C$9),0)</f>
        <v>0</v>
      </c>
      <c r="BO35" s="3">
        <f>IF(AND(W35&gt;0,W35&gt;Summary!D$9),12.5 - 12.5 * (W35 - Summary!D$9) / (Summary!D$3 - Summary!D$9),0)</f>
        <v>0</v>
      </c>
      <c r="BP35" s="3">
        <f>IF(AND(X35&gt;0,X35&gt;Summary!E$9),12.5 - 12.5 * (X35 - Summary!E$9) / (Summary!E$3 - Summary!E$9),0)</f>
        <v>0</v>
      </c>
      <c r="BQ35" s="3">
        <f>IF(AND(Y35&gt;0,Y35&gt;Summary!F$9),12.5 - 12.5 * (Y35 - Summary!F$9) / (Summary!F$3 - Summary!F$9),0)</f>
        <v>0</v>
      </c>
      <c r="BR35" s="3">
        <f>IF(AND(Z35&gt;0,Z35&gt;Summary!G$9),12.5 - 12.5 * (Z35 - Summary!G$9) / (Summary!G$3 - Summary!G$9),0)</f>
        <v>0</v>
      </c>
      <c r="BS35" s="3">
        <f>IF(AND(AA35&gt;0,AA35&gt;Summary!H$9),12.5 - 12.5 * (AA35 - Summary!H$9) / (Summary!H$3 - Summary!H$9),0)</f>
        <v>0</v>
      </c>
      <c r="BT35" s="3">
        <f>IF(AND(AB35&gt;0,AB35&gt;Summary!I$9),12.5 - 12.5 * (AB35 - Summary!I$9) / (Summary!I$3 - Summary!I$9),0)</f>
        <v>0</v>
      </c>
      <c r="BU35" s="3">
        <f>IF(AND(AC35&gt;0,AC35&gt;Summary!J$9),12.5 - 12.5 * (AC35 - Summary!J$9) / (Summary!J$3 - Summary!J$9),0)</f>
        <v>0</v>
      </c>
      <c r="BV35" s="3">
        <f>IF(AND(AD35&gt;0,AD35&gt;Summary!K$9),12.5 - 12.5 * (AD35 - Summary!K$9) / (Summary!K$3 - Summary!K$9),0)</f>
        <v>0</v>
      </c>
      <c r="BW35" s="3"/>
      <c r="BX35" s="5">
        <f t="shared" si="68"/>
        <v>15.566666666666666</v>
      </c>
      <c r="BY35" s="5">
        <f t="shared" si="69"/>
        <v>18.899999999999999</v>
      </c>
      <c r="BZ35" s="5">
        <f t="shared" si="70"/>
        <v>19.566666666666666</v>
      </c>
      <c r="CA35" s="5">
        <f t="shared" si="71"/>
        <v>29.7</v>
      </c>
      <c r="CB35" s="5">
        <f t="shared" si="72"/>
        <v>87.333333333333329</v>
      </c>
      <c r="CC35" s="5">
        <f t="shared" si="73"/>
        <v>42.516666666666666</v>
      </c>
      <c r="CD35" s="5">
        <f t="shared" si="74"/>
        <v>139.85</v>
      </c>
      <c r="CE35" s="5">
        <f t="shared" si="75"/>
        <v>107.38333333333334</v>
      </c>
      <c r="CF35" s="5">
        <f t="shared" si="76"/>
        <v>93.933333333333337</v>
      </c>
      <c r="CG35" s="5">
        <f t="shared" si="77"/>
        <v>118.05</v>
      </c>
      <c r="CI35" s="3">
        <f t="shared" si="78"/>
        <v>38.665329052969504</v>
      </c>
      <c r="CJ35" s="3">
        <f t="shared" si="79"/>
        <v>30.28397673188789</v>
      </c>
      <c r="CK35" s="3">
        <f t="shared" si="80"/>
        <v>46.100712105798578</v>
      </c>
      <c r="CL35" s="3">
        <f t="shared" si="81"/>
        <v>42.606875334403426</v>
      </c>
      <c r="CM35" s="3">
        <f t="shared" si="82"/>
        <v>9</v>
      </c>
      <c r="CN35" s="3">
        <f t="shared" si="83"/>
        <v>28.727172312223857</v>
      </c>
      <c r="CO35" s="3">
        <f t="shared" si="84"/>
        <v>10.5</v>
      </c>
      <c r="CP35" s="3">
        <f t="shared" si="85"/>
        <v>5.75</v>
      </c>
      <c r="CQ35" s="3">
        <f t="shared" si="86"/>
        <v>11.75</v>
      </c>
      <c r="CR35" s="3">
        <f t="shared" si="87"/>
        <v>18</v>
      </c>
      <c r="CT35" s="3">
        <f t="shared" si="88"/>
        <v>5.75</v>
      </c>
      <c r="CU35" s="3">
        <f t="shared" si="89"/>
        <v>9</v>
      </c>
      <c r="CV35" s="3">
        <f t="shared" si="90"/>
        <v>226.63406553728322</v>
      </c>
      <c r="CW35" s="5">
        <f t="shared" si="91"/>
        <v>400</v>
      </c>
      <c r="CX35" s="3">
        <f t="shared" si="92"/>
        <v>626.63406553728328</v>
      </c>
      <c r="CZ35" s="3">
        <f t="shared" si="93"/>
        <v>590.91223516480204</v>
      </c>
      <c r="DA35">
        <f t="shared" si="94"/>
        <v>31</v>
      </c>
    </row>
    <row r="36" spans="1:105" x14ac:dyDescent="0.2">
      <c r="A36">
        <v>32</v>
      </c>
      <c r="B36" t="s">
        <v>86</v>
      </c>
      <c r="C36" t="s">
        <v>86</v>
      </c>
      <c r="D36" t="s">
        <v>87</v>
      </c>
      <c r="E36">
        <v>184.805354290769</v>
      </c>
      <c r="F36" s="1" t="s">
        <v>647</v>
      </c>
      <c r="G36">
        <v>584.80535429076895</v>
      </c>
      <c r="H36">
        <v>562841</v>
      </c>
      <c r="J36">
        <v>918</v>
      </c>
      <c r="K36">
        <v>1157</v>
      </c>
      <c r="L36">
        <v>3050</v>
      </c>
      <c r="M36">
        <v>2133</v>
      </c>
      <c r="N36">
        <v>2746</v>
      </c>
      <c r="O36">
        <v>2037</v>
      </c>
      <c r="P36">
        <v>472179</v>
      </c>
      <c r="Q36">
        <v>73484</v>
      </c>
      <c r="R36">
        <v>5137</v>
      </c>
      <c r="U36" s="5">
        <f>IF(J36&lt;=Summary!B$3,J36,0)</f>
        <v>918</v>
      </c>
      <c r="V36" s="5">
        <f>IF(K36&lt;=Summary!C$3,K36,0)</f>
        <v>1157</v>
      </c>
      <c r="W36" s="5">
        <f>IF(L36&lt;=Summary!D$3,L36,0)</f>
        <v>3050</v>
      </c>
      <c r="X36" s="5">
        <f>IF(M36&lt;=Summary!E$3,M36,0)</f>
        <v>2133</v>
      </c>
      <c r="Y36" s="5">
        <f>IF(N36&lt;=Summary!F$3,N36,0)</f>
        <v>2746</v>
      </c>
      <c r="Z36" s="5">
        <f>IF(O36&lt;=Summary!G$3,O36,0)</f>
        <v>2037</v>
      </c>
      <c r="AA36" s="5">
        <f>IF(P36&lt;=Summary!H$3,P36,0)</f>
        <v>0</v>
      </c>
      <c r="AB36" s="5">
        <f>IF(Q36&lt;=Summary!I$3,Q36,0)</f>
        <v>0</v>
      </c>
      <c r="AC36" s="5">
        <f>IF(R36&lt;=Summary!J$3,R36,0)</f>
        <v>5137</v>
      </c>
      <c r="AD36" s="5">
        <f>IF(S36&lt;=Summary!K$3,S36,0)</f>
        <v>0</v>
      </c>
      <c r="AE36" s="3"/>
      <c r="AF36" s="5">
        <f t="shared" si="58"/>
        <v>26</v>
      </c>
      <c r="AG36" s="5">
        <f t="shared" si="59"/>
        <v>55</v>
      </c>
      <c r="AH36" s="5">
        <f t="shared" si="60"/>
        <v>68</v>
      </c>
      <c r="AI36" s="5">
        <f t="shared" si="61"/>
        <v>24</v>
      </c>
      <c r="AJ36" s="5">
        <f t="shared" si="62"/>
        <v>19</v>
      </c>
      <c r="AK36" s="5">
        <f t="shared" si="63"/>
        <v>24</v>
      </c>
      <c r="AL36" s="5">
        <f t="shared" si="64"/>
        <v>125</v>
      </c>
      <c r="AM36" s="5">
        <f t="shared" si="65"/>
        <v>139</v>
      </c>
      <c r="AN36" s="5">
        <f t="shared" si="66"/>
        <v>48</v>
      </c>
      <c r="AO36" s="5">
        <f t="shared" si="67"/>
        <v>0</v>
      </c>
      <c r="AP36" s="3"/>
      <c r="AQ36" s="3">
        <f>IF(AND(AF36&lt;=Summary!B$6,AF36&gt;0),25*(Summary!B$6+1-AF36)/Summary!B$6,0)</f>
        <v>18.75</v>
      </c>
      <c r="AR36" s="3">
        <f>IF(AND(AG36&lt;=Summary!C$6,AG36&gt;0),25*(Summary!C$6+1-AG36)/Summary!C$6,0)</f>
        <v>11.5</v>
      </c>
      <c r="AS36" s="3">
        <f>IF(AND(AH36&lt;=Summary!D$6,AH36&gt;0),25*(Summary!D$6+1-AH36)/Summary!D$6,0)</f>
        <v>8.25</v>
      </c>
      <c r="AT36" s="3">
        <f>IF(AND(AI36&lt;=Summary!E$6,AI36&gt;0),25*(Summary!E$6+1-AI36)/Summary!E$6,0)</f>
        <v>19.25</v>
      </c>
      <c r="AU36" s="3">
        <f>IF(AND(AJ36&lt;=Summary!F$6,AJ36&gt;0),25*(Summary!F$6+1-AJ36)/Summary!F$6,0)</f>
        <v>20.5</v>
      </c>
      <c r="AV36" s="3">
        <f>IF(AND(AK36&lt;=Summary!G$6,AK36&gt;0),25*(Summary!G$6+1-AK36)/Summary!G$6,0)</f>
        <v>19.25</v>
      </c>
      <c r="AW36" s="3">
        <f>IF(AND(AL36&lt;=Summary!H$6,AL36&gt;0),25*(Summary!H$6+1-AL36)/Summary!H$6,0)</f>
        <v>0</v>
      </c>
      <c r="AX36" s="3">
        <f>IF(AND(AM36&lt;=Summary!I$6,AM36&gt;0),25*(Summary!I$6+1-AM36)/Summary!I$6,0)</f>
        <v>0</v>
      </c>
      <c r="AY36" s="3">
        <f>IF(AND(AN36&lt;=Summary!J$6,AN36&gt;0),25*(Summary!J$6+1-AN36)/Summary!J$6,0)</f>
        <v>13.25</v>
      </c>
      <c r="AZ36" s="3">
        <f>IF(AND(AO36&lt;=Summary!K$6,AO36&gt;0),25*(Summary!K$6+1-AO36)/Summary!K$6,0)</f>
        <v>0</v>
      </c>
      <c r="BA36" s="3"/>
      <c r="BB36" s="3">
        <f>IF(AND(U36&gt;0,U36&lt;=Summary!B$9),12.5 + 12.5 * (U36 - Summary!B$9) / (Summary!B$7 - Summary!B$9),0)</f>
        <v>20.575842696629213</v>
      </c>
      <c r="BC36" s="3">
        <f>IF(AND(V36&gt;0,V36&lt;=Summary!C$9),12.5 + 12.5 * (V36 - Summary!C$9) / (Summary!C$7 - Summary!C$9),0)</f>
        <v>17.979904812268643</v>
      </c>
      <c r="BD36" s="3">
        <f>IF(AND(W36&gt;0,W36&lt;=Summary!D$9),12.5 + 12.5 * (W36 - Summary!D$9) / (Summary!D$7 - Summary!D$9),0)</f>
        <v>0</v>
      </c>
      <c r="BE36" s="3">
        <f>IF(AND(X36&gt;0,X36&lt;=Summary!E$9),12.5 + 12.5 * (X36 - Summary!E$9) / (Summary!E$7 - Summary!E$9),0)</f>
        <v>17.509363295880149</v>
      </c>
      <c r="BF36" s="3">
        <f>IF(AND(Y36&gt;0,Y36&lt;=Summary!F$9),12.5 + 12.5 * (Y36 - Summary!F$9) / (Summary!F$7 - Summary!F$9),0)</f>
        <v>14.898311588641597</v>
      </c>
      <c r="BG36" s="3">
        <f>IF(AND(Z36&gt;0,Z36&lt;=Summary!G$9),12.5 + 12.5 * (Z36 - Summary!G$9) / (Summary!G$7 - Summary!G$9),0)</f>
        <v>18.262150220913107</v>
      </c>
      <c r="BH36" s="3">
        <f>IF(AND(AA36&gt;0,AA36&lt;=Summary!H$9),12.5 + 12.5 * (AA36 - Summary!H$9) / (Summary!H$7 - Summary!H$9),0)</f>
        <v>0</v>
      </c>
      <c r="BI36" s="3">
        <f>IF(AND(AB36&gt;0,AB36&lt;=Summary!I$9),12.5 + 12.5 * (AB36 - Summary!I$9) / (Summary!I$7 - Summary!I$9),0)</f>
        <v>0</v>
      </c>
      <c r="BJ36" s="3">
        <f>IF(AND(AC36&gt;0,AC36&lt;=Summary!J$9),12.5 + 12.5 * (AC36 - Summary!J$9) / (Summary!J$7 - Summary!J$9),0)</f>
        <v>0</v>
      </c>
      <c r="BK36" s="3">
        <f>IF(AND(AD36&gt;0,AD36&lt;=Summary!K$9),12.5 + 12.5 * (AD36 - Summary!K$9) / (Summary!K$7 - Summary!K$9),0)</f>
        <v>0</v>
      </c>
      <c r="BL36" s="3"/>
      <c r="BM36" s="3">
        <f>IF(AND(U36&gt;0,U36&gt;Summary!B$9),12.5 - 12.5 * (U36 - Summary!B$9) / (Summary!B$3 - Summary!B$9),0)</f>
        <v>0</v>
      </c>
      <c r="BN36" s="3">
        <f>IF(AND(V36&gt;0,V36&gt;Summary!C$9),12.5 - 12.5 * (V36 - Summary!C$9) / (Summary!C$3 - Summary!C$9),0)</f>
        <v>0</v>
      </c>
      <c r="BO36" s="3">
        <f>IF(AND(W36&gt;0,W36&gt;Summary!D$9),12.5 - 12.5 * (W36 - Summary!D$9) / (Summary!D$3 - Summary!D$9),0)</f>
        <v>5.3150367220718984</v>
      </c>
      <c r="BP36" s="3">
        <f>IF(AND(X36&gt;0,X36&gt;Summary!E$9),12.5 - 12.5 * (X36 - Summary!E$9) / (Summary!E$3 - Summary!E$9),0)</f>
        <v>0</v>
      </c>
      <c r="BQ36" s="3">
        <f>IF(AND(Y36&gt;0,Y36&gt;Summary!F$9),12.5 - 12.5 * (Y36 - Summary!F$9) / (Summary!F$3 - Summary!F$9),0)</f>
        <v>0</v>
      </c>
      <c r="BR36" s="3">
        <f>IF(AND(Z36&gt;0,Z36&gt;Summary!G$9),12.5 - 12.5 * (Z36 - Summary!G$9) / (Summary!G$3 - Summary!G$9),0)</f>
        <v>0</v>
      </c>
      <c r="BS36" s="3">
        <f>IF(AND(AA36&gt;0,AA36&gt;Summary!H$9),12.5 - 12.5 * (AA36 - Summary!H$9) / (Summary!H$3 - Summary!H$9),0)</f>
        <v>0</v>
      </c>
      <c r="BT36" s="3">
        <f>IF(AND(AB36&gt;0,AB36&gt;Summary!I$9),12.5 - 12.5 * (AB36 - Summary!I$9) / (Summary!I$3 - Summary!I$9),0)</f>
        <v>0</v>
      </c>
      <c r="BU36" s="3">
        <f>IF(AND(AC36&gt;0,AC36&gt;Summary!J$9),12.5 - 12.5 * (AC36 - Summary!J$9) / (Summary!J$3 - Summary!J$9),0)</f>
        <v>2.4943095599393015</v>
      </c>
      <c r="BV36" s="3">
        <f>IF(AND(AD36&gt;0,AD36&gt;Summary!K$9),12.5 - 12.5 * (AD36 - Summary!K$9) / (Summary!K$3 - Summary!K$9),0)</f>
        <v>0</v>
      </c>
      <c r="BW36" s="3"/>
      <c r="BX36" s="5">
        <f t="shared" si="68"/>
        <v>15.3</v>
      </c>
      <c r="BY36" s="5">
        <f t="shared" si="69"/>
        <v>19.283333333333335</v>
      </c>
      <c r="BZ36" s="5">
        <f t="shared" si="70"/>
        <v>50.833333333333336</v>
      </c>
      <c r="CA36" s="5">
        <f t="shared" si="71"/>
        <v>35.549999999999997</v>
      </c>
      <c r="CB36" s="5">
        <f t="shared" si="72"/>
        <v>45.766666666666666</v>
      </c>
      <c r="CC36" s="5">
        <f t="shared" si="73"/>
        <v>33.950000000000003</v>
      </c>
      <c r="CD36" s="5">
        <f t="shared" si="74"/>
        <v>7869.65</v>
      </c>
      <c r="CE36" s="5">
        <f t="shared" si="75"/>
        <v>1224.7333333333333</v>
      </c>
      <c r="CF36" s="5">
        <f t="shared" si="76"/>
        <v>85.61666666666666</v>
      </c>
      <c r="CG36" s="5">
        <f t="shared" si="77"/>
        <v>0</v>
      </c>
      <c r="CI36" s="3">
        <f t="shared" si="78"/>
        <v>39.325842696629209</v>
      </c>
      <c r="CJ36" s="3">
        <f t="shared" si="79"/>
        <v>29.479904812268643</v>
      </c>
      <c r="CK36" s="3">
        <f t="shared" si="80"/>
        <v>13.565036722071898</v>
      </c>
      <c r="CL36" s="3">
        <f t="shared" si="81"/>
        <v>36.759363295880149</v>
      </c>
      <c r="CM36" s="3">
        <f t="shared" si="82"/>
        <v>35.398311588641597</v>
      </c>
      <c r="CN36" s="3">
        <f t="shared" si="83"/>
        <v>37.512150220913107</v>
      </c>
      <c r="CO36" s="3">
        <f t="shared" si="84"/>
        <v>0</v>
      </c>
      <c r="CP36" s="3">
        <f t="shared" si="85"/>
        <v>0</v>
      </c>
      <c r="CQ36" s="3">
        <f t="shared" si="86"/>
        <v>15.744309559939301</v>
      </c>
      <c r="CR36" s="3">
        <f t="shared" si="87"/>
        <v>0</v>
      </c>
      <c r="CT36" s="3">
        <f t="shared" si="88"/>
        <v>0</v>
      </c>
      <c r="CU36" s="3">
        <f t="shared" si="89"/>
        <v>0</v>
      </c>
      <c r="CV36" s="3">
        <f t="shared" si="90"/>
        <v>207.7849188963439</v>
      </c>
      <c r="CW36" s="5">
        <f t="shared" si="91"/>
        <v>400</v>
      </c>
      <c r="CX36" s="3">
        <f t="shared" si="92"/>
        <v>607.78491889634392</v>
      </c>
      <c r="CZ36" s="3">
        <f t="shared" si="93"/>
        <v>584.80535429076895</v>
      </c>
      <c r="DA36">
        <f t="shared" si="94"/>
        <v>32</v>
      </c>
    </row>
    <row r="37" spans="1:105" x14ac:dyDescent="0.2">
      <c r="A37">
        <v>33</v>
      </c>
      <c r="B37" t="s">
        <v>88</v>
      </c>
      <c r="C37" t="s">
        <v>89</v>
      </c>
      <c r="D37" t="s">
        <v>90</v>
      </c>
      <c r="E37">
        <v>183.87040335489499</v>
      </c>
      <c r="F37" s="1" t="s">
        <v>648</v>
      </c>
      <c r="G37">
        <v>583.87040335489496</v>
      </c>
      <c r="H37">
        <v>23584</v>
      </c>
      <c r="J37">
        <v>865</v>
      </c>
      <c r="K37">
        <v>899</v>
      </c>
      <c r="L37">
        <v>1638</v>
      </c>
      <c r="M37">
        <v>2988</v>
      </c>
      <c r="N37">
        <v>3734</v>
      </c>
      <c r="O37">
        <v>1521</v>
      </c>
      <c r="P37">
        <v>3643</v>
      </c>
      <c r="Q37">
        <v>3926</v>
      </c>
      <c r="R37">
        <v>4370</v>
      </c>
      <c r="U37" s="5">
        <f>IF(J37&lt;=Summary!B$3,J37,0)</f>
        <v>865</v>
      </c>
      <c r="V37" s="5">
        <f>IF(K37&lt;=Summary!C$3,K37,0)</f>
        <v>899</v>
      </c>
      <c r="W37" s="5">
        <f>IF(L37&lt;=Summary!D$3,L37,0)</f>
        <v>1638</v>
      </c>
      <c r="X37" s="5">
        <f>IF(M37&lt;=Summary!E$3,M37,0)</f>
        <v>2988</v>
      </c>
      <c r="Y37" s="5">
        <f>IF(N37&lt;=Summary!F$3,N37,0)</f>
        <v>3734</v>
      </c>
      <c r="Z37" s="5">
        <f>IF(O37&lt;=Summary!G$3,O37,0)</f>
        <v>1521</v>
      </c>
      <c r="AA37" s="5">
        <f>IF(P37&lt;=Summary!H$3,P37,0)</f>
        <v>3643</v>
      </c>
      <c r="AB37" s="5">
        <f>IF(Q37&lt;=Summary!I$3,Q37,0)</f>
        <v>3926</v>
      </c>
      <c r="AC37" s="5">
        <f>IF(R37&lt;=Summary!J$3,R37,0)</f>
        <v>4370</v>
      </c>
      <c r="AD37" s="5">
        <f>IF(S37&lt;=Summary!K$3,S37,0)</f>
        <v>0</v>
      </c>
      <c r="AE37" s="3"/>
      <c r="AF37" s="5">
        <f t="shared" si="58"/>
        <v>21</v>
      </c>
      <c r="AG37" s="5">
        <f t="shared" si="59"/>
        <v>21</v>
      </c>
      <c r="AH37" s="5">
        <f t="shared" si="60"/>
        <v>20</v>
      </c>
      <c r="AI37" s="5">
        <f t="shared" si="61"/>
        <v>54</v>
      </c>
      <c r="AJ37" s="5">
        <f t="shared" si="62"/>
        <v>43</v>
      </c>
      <c r="AK37" s="5">
        <f t="shared" si="63"/>
        <v>7</v>
      </c>
      <c r="AL37" s="5">
        <f t="shared" si="64"/>
        <v>22</v>
      </c>
      <c r="AM37" s="5">
        <f t="shared" si="65"/>
        <v>40</v>
      </c>
      <c r="AN37" s="5">
        <f t="shared" si="66"/>
        <v>35</v>
      </c>
      <c r="AO37" s="5">
        <f t="shared" si="67"/>
        <v>0</v>
      </c>
      <c r="AP37" s="3"/>
      <c r="AQ37" s="3">
        <f>IF(AND(AF37&lt;=Summary!B$6,AF37&gt;0),25*(Summary!B$6+1-AF37)/Summary!B$6,0)</f>
        <v>20</v>
      </c>
      <c r="AR37" s="3">
        <f>IF(AND(AG37&lt;=Summary!C$6,AG37&gt;0),25*(Summary!C$6+1-AG37)/Summary!C$6,0)</f>
        <v>20</v>
      </c>
      <c r="AS37" s="3">
        <f>IF(AND(AH37&lt;=Summary!D$6,AH37&gt;0),25*(Summary!D$6+1-AH37)/Summary!D$6,0)</f>
        <v>20.25</v>
      </c>
      <c r="AT37" s="3">
        <f>IF(AND(AI37&lt;=Summary!E$6,AI37&gt;0),25*(Summary!E$6+1-AI37)/Summary!E$6,0)</f>
        <v>11.75</v>
      </c>
      <c r="AU37" s="3">
        <f>IF(AND(AJ37&lt;=Summary!F$6,AJ37&gt;0),25*(Summary!F$6+1-AJ37)/Summary!F$6,0)</f>
        <v>14.5</v>
      </c>
      <c r="AV37" s="3">
        <f>IF(AND(AK37&lt;=Summary!G$6,AK37&gt;0),25*(Summary!G$6+1-AK37)/Summary!G$6,0)</f>
        <v>23.5</v>
      </c>
      <c r="AW37" s="3">
        <f>IF(AND(AL37&lt;=Summary!H$6,AL37&gt;0),25*(Summary!H$6+1-AL37)/Summary!H$6,0)</f>
        <v>19.75</v>
      </c>
      <c r="AX37" s="3">
        <f>IF(AND(AM37&lt;=Summary!I$6,AM37&gt;0),25*(Summary!I$6+1-AM37)/Summary!I$6,0)</f>
        <v>15.25</v>
      </c>
      <c r="AY37" s="3">
        <f>IF(AND(AN37&lt;=Summary!J$6,AN37&gt;0),25*(Summary!J$6+1-AN37)/Summary!J$6,0)</f>
        <v>16.5</v>
      </c>
      <c r="AZ37" s="3">
        <f>IF(AND(AO37&lt;=Summary!K$6,AO37&gt;0),25*(Summary!K$6+1-AO37)/Summary!K$6,0)</f>
        <v>0</v>
      </c>
      <c r="BA37" s="3"/>
      <c r="BB37" s="3">
        <f>IF(AND(U37&gt;0,U37&lt;=Summary!B$9),12.5 + 12.5 * (U37 - Summary!B$9) / (Summary!B$7 - Summary!B$9),0)</f>
        <v>21.107544141252006</v>
      </c>
      <c r="BC37" s="3">
        <f>IF(AND(V37&gt;0,V37&lt;=Summary!C$9),12.5 + 12.5 * (V37 - Summary!C$9) / (Summary!C$7 - Summary!C$9),0)</f>
        <v>21.390798519301956</v>
      </c>
      <c r="BD37" s="3">
        <f>IF(AND(W37&gt;0,W37&lt;=Summary!D$9),12.5 + 12.5 * (W37 - Summary!D$9) / (Summary!D$7 - Summary!D$9),0)</f>
        <v>18.167175313665648</v>
      </c>
      <c r="BE37" s="3">
        <f>IF(AND(X37&gt;0,X37&lt;=Summary!E$9),12.5 + 12.5 * (X37 - Summary!E$9) / (Summary!E$7 - Summary!E$9),0)</f>
        <v>0</v>
      </c>
      <c r="BF37" s="3">
        <f>IF(AND(Y37&gt;0,Y37&lt;=Summary!F$9),12.5 + 12.5 * (Y37 - Summary!F$9) / (Summary!F$7 - Summary!F$9),0)</f>
        <v>0</v>
      </c>
      <c r="BG37" s="3">
        <f>IF(AND(Z37&gt;0,Z37&lt;=Summary!G$9),12.5 + 12.5 * (Z37 - Summary!G$9) / (Summary!G$7 - Summary!G$9),0)</f>
        <v>22.061855670103093</v>
      </c>
      <c r="BH37" s="3">
        <f>IF(AND(AA37&gt;0,AA37&lt;=Summary!H$9),12.5 + 12.5 * (AA37 - Summary!H$9) / (Summary!H$7 - Summary!H$9),0)</f>
        <v>0</v>
      </c>
      <c r="BI37" s="3">
        <f>IF(AND(AB37&gt;0,AB37&lt;=Summary!I$9),12.5 + 12.5 * (AB37 - Summary!I$9) / (Summary!I$7 - Summary!I$9),0)</f>
        <v>0</v>
      </c>
      <c r="BJ37" s="3">
        <f>IF(AND(AC37&gt;0,AC37&lt;=Summary!J$9),12.5 + 12.5 * (AC37 - Summary!J$9) / (Summary!J$7 - Summary!J$9),0)</f>
        <v>0</v>
      </c>
      <c r="BK37" s="3">
        <f>IF(AND(AD37&gt;0,AD37&lt;=Summary!K$9),12.5 + 12.5 * (AD37 - Summary!K$9) / (Summary!K$7 - Summary!K$9),0)</f>
        <v>0</v>
      </c>
      <c r="BL37" s="3"/>
      <c r="BM37" s="3">
        <f>IF(AND(U37&gt;0,U37&gt;Summary!B$9),12.5 - 12.5 * (U37 - Summary!B$9) / (Summary!B$3 - Summary!B$9),0)</f>
        <v>0</v>
      </c>
      <c r="BN37" s="3">
        <f>IF(AND(V37&gt;0,V37&gt;Summary!C$9),12.5 - 12.5 * (V37 - Summary!C$9) / (Summary!C$3 - Summary!C$9),0)</f>
        <v>0</v>
      </c>
      <c r="BO37" s="3">
        <f>IF(AND(W37&gt;0,W37&gt;Summary!D$9),12.5 - 12.5 * (W37 - Summary!D$9) / (Summary!D$3 - Summary!D$9),0)</f>
        <v>0</v>
      </c>
      <c r="BP37" s="3">
        <f>IF(AND(X37&gt;0,X37&gt;Summary!E$9),12.5 - 12.5 * (X37 - Summary!E$9) / (Summary!E$3 - Summary!E$9),0)</f>
        <v>11.681087762669963</v>
      </c>
      <c r="BQ37" s="3">
        <f>IF(AND(Y37&gt;0,Y37&gt;Summary!F$9),12.5 - 12.5 * (Y37 - Summary!F$9) / (Summary!F$3 - Summary!F$9),0)</f>
        <v>6.3663563829787231</v>
      </c>
      <c r="BR37" s="3">
        <f>IF(AND(Z37&gt;0,Z37&gt;Summary!G$9),12.5 - 12.5 * (Z37 - Summary!G$9) / (Summary!G$3 - Summary!G$9),0)</f>
        <v>0</v>
      </c>
      <c r="BS37" s="3">
        <f>IF(AND(AA37&gt;0,AA37&gt;Summary!H$9),12.5 - 12.5 * (AA37 - Summary!H$9) / (Summary!H$3 - Summary!H$9),0)</f>
        <v>12.453926850014176</v>
      </c>
      <c r="BT37" s="3">
        <f>IF(AND(AB37&gt;0,AB37&gt;Summary!I$9),12.5 - 12.5 * (AB37 - Summary!I$9) / (Summary!I$3 - Summary!I$9),0)</f>
        <v>10.595169637722829</v>
      </c>
      <c r="BU37" s="3">
        <f>IF(AND(AC37&gt;0,AC37&gt;Summary!J$9),12.5 - 12.5 * (AC37 - Summary!J$9) / (Summary!J$3 - Summary!J$9),0)</f>
        <v>9.7685887708649464</v>
      </c>
      <c r="BV37" s="3">
        <f>IF(AND(AD37&gt;0,AD37&gt;Summary!K$9),12.5 - 12.5 * (AD37 - Summary!K$9) / (Summary!K$3 - Summary!K$9),0)</f>
        <v>0</v>
      </c>
      <c r="BW37" s="3"/>
      <c r="BX37" s="5">
        <f t="shared" si="68"/>
        <v>14.416666666666666</v>
      </c>
      <c r="BY37" s="5">
        <f t="shared" si="69"/>
        <v>14.983333333333333</v>
      </c>
      <c r="BZ37" s="5">
        <f t="shared" si="70"/>
        <v>27.3</v>
      </c>
      <c r="CA37" s="5">
        <f t="shared" si="71"/>
        <v>49.8</v>
      </c>
      <c r="CB37" s="5">
        <f t="shared" si="72"/>
        <v>62.233333333333334</v>
      </c>
      <c r="CC37" s="5">
        <f t="shared" si="73"/>
        <v>25.35</v>
      </c>
      <c r="CD37" s="5">
        <f t="shared" si="74"/>
        <v>60.716666666666669</v>
      </c>
      <c r="CE37" s="5">
        <f t="shared" si="75"/>
        <v>65.433333333333337</v>
      </c>
      <c r="CF37" s="5">
        <f t="shared" si="76"/>
        <v>72.833333333333329</v>
      </c>
      <c r="CG37" s="5">
        <f t="shared" si="77"/>
        <v>0</v>
      </c>
      <c r="CI37" s="3">
        <f t="shared" si="78"/>
        <v>41.107544141252006</v>
      </c>
      <c r="CJ37" s="3">
        <f t="shared" si="79"/>
        <v>41.390798519301953</v>
      </c>
      <c r="CK37" s="3">
        <f t="shared" si="80"/>
        <v>38.417175313665652</v>
      </c>
      <c r="CL37" s="3">
        <f t="shared" si="81"/>
        <v>23.431087762669961</v>
      </c>
      <c r="CM37" s="3">
        <f t="shared" si="82"/>
        <v>20.866356382978722</v>
      </c>
      <c r="CN37" s="3">
        <f t="shared" si="83"/>
        <v>45.561855670103093</v>
      </c>
      <c r="CO37" s="3">
        <f t="shared" si="84"/>
        <v>32.203926850014177</v>
      </c>
      <c r="CP37" s="3">
        <f t="shared" si="85"/>
        <v>25.845169637722829</v>
      </c>
      <c r="CQ37" s="3">
        <f t="shared" si="86"/>
        <v>26.268588770864945</v>
      </c>
      <c r="CR37" s="3">
        <f t="shared" si="87"/>
        <v>0</v>
      </c>
      <c r="CT37" s="3">
        <f t="shared" si="88"/>
        <v>0</v>
      </c>
      <c r="CU37" s="3">
        <f t="shared" si="89"/>
        <v>20.866356382978722</v>
      </c>
      <c r="CV37" s="3">
        <f t="shared" si="90"/>
        <v>274.22614666559457</v>
      </c>
      <c r="CW37" s="5">
        <f t="shared" si="91"/>
        <v>400</v>
      </c>
      <c r="CX37" s="3">
        <f t="shared" si="92"/>
        <v>674.22614666559457</v>
      </c>
      <c r="CZ37" s="3">
        <f t="shared" si="93"/>
        <v>583.87040335489496</v>
      </c>
      <c r="DA37">
        <f t="shared" si="94"/>
        <v>33</v>
      </c>
    </row>
    <row r="38" spans="1:105" x14ac:dyDescent="0.2">
      <c r="A38">
        <v>34</v>
      </c>
      <c r="B38" t="s">
        <v>91</v>
      </c>
      <c r="C38" t="s">
        <v>92</v>
      </c>
      <c r="D38" t="s">
        <v>76</v>
      </c>
      <c r="E38">
        <v>178.219146647158</v>
      </c>
      <c r="F38" s="1" t="s">
        <v>55</v>
      </c>
      <c r="G38">
        <v>578.21914664715803</v>
      </c>
      <c r="H38">
        <v>108245</v>
      </c>
      <c r="J38">
        <v>973</v>
      </c>
      <c r="K38">
        <v>1486</v>
      </c>
      <c r="L38">
        <v>1397</v>
      </c>
      <c r="M38">
        <v>2011</v>
      </c>
      <c r="O38">
        <v>2678</v>
      </c>
      <c r="P38">
        <v>12827</v>
      </c>
      <c r="Q38">
        <v>3266</v>
      </c>
      <c r="R38">
        <v>6304</v>
      </c>
      <c r="S38">
        <v>77303</v>
      </c>
      <c r="U38" s="5">
        <f>IF(J38&lt;=Summary!B$3,J38,0)</f>
        <v>973</v>
      </c>
      <c r="V38" s="5">
        <f>IF(K38&lt;=Summary!C$3,K38,0)</f>
        <v>1486</v>
      </c>
      <c r="W38" s="5">
        <f>IF(L38&lt;=Summary!D$3,L38,0)</f>
        <v>1397</v>
      </c>
      <c r="X38" s="5">
        <f>IF(M38&lt;=Summary!E$3,M38,0)</f>
        <v>2011</v>
      </c>
      <c r="Y38" s="5">
        <f>IF(N38&lt;=Summary!F$3,N38,0)</f>
        <v>0</v>
      </c>
      <c r="Z38" s="5">
        <f>IF(O38&lt;=Summary!G$3,O38,0)</f>
        <v>2678</v>
      </c>
      <c r="AA38" s="5">
        <f>IF(P38&lt;=Summary!H$3,P38,0)</f>
        <v>0</v>
      </c>
      <c r="AB38" s="5">
        <f>IF(Q38&lt;=Summary!I$3,Q38,0)</f>
        <v>3266</v>
      </c>
      <c r="AC38" s="5">
        <f>IF(R38&lt;=Summary!J$3,R38,0)</f>
        <v>0</v>
      </c>
      <c r="AD38" s="5">
        <f>IF(S38&lt;=Summary!K$3,S38,0)</f>
        <v>0</v>
      </c>
      <c r="AE38" s="3"/>
      <c r="AF38" s="5">
        <f t="shared" si="58"/>
        <v>31</v>
      </c>
      <c r="AG38" s="5">
        <f t="shared" si="59"/>
        <v>104</v>
      </c>
      <c r="AH38" s="5">
        <f t="shared" si="60"/>
        <v>14</v>
      </c>
      <c r="AI38" s="5">
        <f t="shared" si="61"/>
        <v>19</v>
      </c>
      <c r="AJ38" s="5">
        <f t="shared" si="62"/>
        <v>0</v>
      </c>
      <c r="AK38" s="5">
        <f t="shared" si="63"/>
        <v>52</v>
      </c>
      <c r="AL38" s="5">
        <f t="shared" si="64"/>
        <v>74</v>
      </c>
      <c r="AM38" s="5">
        <f t="shared" si="65"/>
        <v>27</v>
      </c>
      <c r="AN38" s="5">
        <f t="shared" si="66"/>
        <v>60</v>
      </c>
      <c r="AO38" s="5">
        <f t="shared" si="67"/>
        <v>94</v>
      </c>
      <c r="AP38" s="3"/>
      <c r="AQ38" s="3">
        <f>IF(AND(AF38&lt;=Summary!B$6,AF38&gt;0),25*(Summary!B$6+1-AF38)/Summary!B$6,0)</f>
        <v>17.5</v>
      </c>
      <c r="AR38" s="3">
        <f>IF(AND(AG38&lt;=Summary!C$6,AG38&gt;0),25*(Summary!C$6+1-AG38)/Summary!C$6,0)</f>
        <v>0</v>
      </c>
      <c r="AS38" s="3">
        <f>IF(AND(AH38&lt;=Summary!D$6,AH38&gt;0),25*(Summary!D$6+1-AH38)/Summary!D$6,0)</f>
        <v>21.75</v>
      </c>
      <c r="AT38" s="3">
        <f>IF(AND(AI38&lt;=Summary!E$6,AI38&gt;0),25*(Summary!E$6+1-AI38)/Summary!E$6,0)</f>
        <v>20.5</v>
      </c>
      <c r="AU38" s="3">
        <f>IF(AND(AJ38&lt;=Summary!F$6,AJ38&gt;0),25*(Summary!F$6+1-AJ38)/Summary!F$6,0)</f>
        <v>0</v>
      </c>
      <c r="AV38" s="3">
        <f>IF(AND(AK38&lt;=Summary!G$6,AK38&gt;0),25*(Summary!G$6+1-AK38)/Summary!G$6,0)</f>
        <v>12.25</v>
      </c>
      <c r="AW38" s="3">
        <f>IF(AND(AL38&lt;=Summary!H$6,AL38&gt;0),25*(Summary!H$6+1-AL38)/Summary!H$6,0)</f>
        <v>6.75</v>
      </c>
      <c r="AX38" s="3">
        <f>IF(AND(AM38&lt;=Summary!I$6,AM38&gt;0),25*(Summary!I$6+1-AM38)/Summary!I$6,0)</f>
        <v>18.5</v>
      </c>
      <c r="AY38" s="3">
        <f>IF(AND(AN38&lt;=Summary!J$6,AN38&gt;0),25*(Summary!J$6+1-AN38)/Summary!J$6,0)</f>
        <v>10.25</v>
      </c>
      <c r="AZ38" s="3">
        <f>IF(AND(AO38&lt;=Summary!K$6,AO38&gt;0),25*(Summary!K$6+1-AO38)/Summary!K$6,0)</f>
        <v>1.75</v>
      </c>
      <c r="BA38" s="3"/>
      <c r="BB38" s="3">
        <f>IF(AND(U38&gt;0,U38&lt;=Summary!B$9),12.5 + 12.5 * (U38 - Summary!B$9) / (Summary!B$7 - Summary!B$9),0)</f>
        <v>20.024077046548957</v>
      </c>
      <c r="BC38" s="3">
        <f>IF(AND(V38&gt;0,V38&lt;=Summary!C$9),12.5 + 12.5 * (V38 - Summary!C$9) / (Summary!C$7 - Summary!C$9),0)</f>
        <v>13.630354309888947</v>
      </c>
      <c r="BD38" s="3">
        <f>IF(AND(W38&gt;0,W38&lt;=Summary!D$9),12.5 + 12.5 * (W38 - Summary!D$9) / (Summary!D$7 - Summary!D$9),0)</f>
        <v>20.21024075957952</v>
      </c>
      <c r="BE38" s="3">
        <f>IF(AND(X38&gt;0,X38&lt;=Summary!E$9),12.5 + 12.5 * (X38 - Summary!E$9) / (Summary!E$7 - Summary!E$9),0)</f>
        <v>18.325307651150347</v>
      </c>
      <c r="BF38" s="3">
        <f>IF(AND(Y38&gt;0,Y38&lt;=Summary!F$9),12.5 + 12.5 * (Y38 - Summary!F$9) / (Summary!F$7 - Summary!F$9),0)</f>
        <v>0</v>
      </c>
      <c r="BG38" s="3">
        <f>IF(AND(Z38&gt;0,Z38&lt;=Summary!G$9),12.5 + 12.5 * (Z38 - Summary!G$9) / (Summary!G$7 - Summary!G$9),0)</f>
        <v>13.541973490427099</v>
      </c>
      <c r="BH38" s="3">
        <f>IF(AND(AA38&gt;0,AA38&lt;=Summary!H$9),12.5 + 12.5 * (AA38 - Summary!H$9) / (Summary!H$7 - Summary!H$9),0)</f>
        <v>0</v>
      </c>
      <c r="BI38" s="3">
        <f>IF(AND(AB38&gt;0,AB38&lt;=Summary!I$9),12.5 + 12.5 * (AB38 - Summary!I$9) / (Summary!I$7 - Summary!I$9),0)</f>
        <v>15.80267558528428</v>
      </c>
      <c r="BJ38" s="3">
        <f>IF(AND(AC38&gt;0,AC38&lt;=Summary!J$9),12.5 + 12.5 * (AC38 - Summary!J$9) / (Summary!J$7 - Summary!J$9),0)</f>
        <v>0</v>
      </c>
      <c r="BK38" s="3">
        <f>IF(AND(AD38&gt;0,AD38&lt;=Summary!K$9),12.5 + 12.5 * (AD38 - Summary!K$9) / (Summary!K$7 - Summary!K$9),0)</f>
        <v>0</v>
      </c>
      <c r="BL38" s="3"/>
      <c r="BM38" s="3">
        <f>IF(AND(U38&gt;0,U38&gt;Summary!B$9),12.5 - 12.5 * (U38 - Summary!B$9) / (Summary!B$3 - Summary!B$9),0)</f>
        <v>0</v>
      </c>
      <c r="BN38" s="3">
        <f>IF(AND(V38&gt;0,V38&gt;Summary!C$9),12.5 - 12.5 * (V38 - Summary!C$9) / (Summary!C$3 - Summary!C$9),0)</f>
        <v>0</v>
      </c>
      <c r="BO38" s="3">
        <f>IF(AND(W38&gt;0,W38&gt;Summary!D$9),12.5 - 12.5 * (W38 - Summary!D$9) / (Summary!D$3 - Summary!D$9),0)</f>
        <v>0</v>
      </c>
      <c r="BP38" s="3">
        <f>IF(AND(X38&gt;0,X38&gt;Summary!E$9),12.5 - 12.5 * (X38 - Summary!E$9) / (Summary!E$3 - Summary!E$9),0)</f>
        <v>0</v>
      </c>
      <c r="BQ38" s="3">
        <f>IF(AND(Y38&gt;0,Y38&gt;Summary!F$9),12.5 - 12.5 * (Y38 - Summary!F$9) / (Summary!F$3 - Summary!F$9),0)</f>
        <v>0</v>
      </c>
      <c r="BR38" s="3">
        <f>IF(AND(Z38&gt;0,Z38&gt;Summary!G$9),12.5 - 12.5 * (Z38 - Summary!G$9) / (Summary!G$3 - Summary!G$9),0)</f>
        <v>0</v>
      </c>
      <c r="BS38" s="3">
        <f>IF(AND(AA38&gt;0,AA38&gt;Summary!H$9),12.5 - 12.5 * (AA38 - Summary!H$9) / (Summary!H$3 - Summary!H$9),0)</f>
        <v>0</v>
      </c>
      <c r="BT38" s="3">
        <f>IF(AND(AB38&gt;0,AB38&gt;Summary!I$9),12.5 - 12.5 * (AB38 - Summary!I$9) / (Summary!I$3 - Summary!I$9),0)</f>
        <v>0</v>
      </c>
      <c r="BU38" s="3">
        <f>IF(AND(AC38&gt;0,AC38&gt;Summary!J$9),12.5 - 12.5 * (AC38 - Summary!J$9) / (Summary!J$3 - Summary!J$9),0)</f>
        <v>0</v>
      </c>
      <c r="BV38" s="3">
        <f>IF(AND(AD38&gt;0,AD38&gt;Summary!K$9),12.5 - 12.5 * (AD38 - Summary!K$9) / (Summary!K$3 - Summary!K$9),0)</f>
        <v>0</v>
      </c>
      <c r="BW38" s="3"/>
      <c r="BX38" s="5">
        <f t="shared" si="68"/>
        <v>16.216666666666665</v>
      </c>
      <c r="BY38" s="5">
        <f t="shared" si="69"/>
        <v>24.766666666666666</v>
      </c>
      <c r="BZ38" s="5">
        <f t="shared" si="70"/>
        <v>23.283333333333335</v>
      </c>
      <c r="CA38" s="5">
        <f t="shared" si="71"/>
        <v>33.516666666666666</v>
      </c>
      <c r="CB38" s="5">
        <f t="shared" si="72"/>
        <v>0</v>
      </c>
      <c r="CC38" s="5">
        <f t="shared" si="73"/>
        <v>44.633333333333333</v>
      </c>
      <c r="CD38" s="5">
        <f t="shared" si="74"/>
        <v>213.78333333333333</v>
      </c>
      <c r="CE38" s="5">
        <f t="shared" si="75"/>
        <v>54.43333333333333</v>
      </c>
      <c r="CF38" s="5">
        <f t="shared" si="76"/>
        <v>105.06666666666666</v>
      </c>
      <c r="CG38" s="5">
        <f t="shared" si="77"/>
        <v>1288.3833333333334</v>
      </c>
      <c r="CI38" s="3">
        <f t="shared" si="78"/>
        <v>37.524077046548953</v>
      </c>
      <c r="CJ38" s="3">
        <f t="shared" si="79"/>
        <v>13.630354309888947</v>
      </c>
      <c r="CK38" s="3">
        <f t="shared" si="80"/>
        <v>41.96024075957952</v>
      </c>
      <c r="CL38" s="3">
        <f t="shared" si="81"/>
        <v>38.825307651150347</v>
      </c>
      <c r="CM38" s="3">
        <f t="shared" si="82"/>
        <v>0</v>
      </c>
      <c r="CN38" s="3">
        <f t="shared" si="83"/>
        <v>25.791973490427097</v>
      </c>
      <c r="CO38" s="3">
        <f t="shared" si="84"/>
        <v>6.75</v>
      </c>
      <c r="CP38" s="3">
        <f t="shared" si="85"/>
        <v>34.302675585284277</v>
      </c>
      <c r="CQ38" s="3">
        <f t="shared" si="86"/>
        <v>10.25</v>
      </c>
      <c r="CR38" s="3">
        <f t="shared" si="87"/>
        <v>1.75</v>
      </c>
      <c r="CT38" s="3">
        <f t="shared" si="88"/>
        <v>0</v>
      </c>
      <c r="CU38" s="3">
        <f t="shared" si="89"/>
        <v>1.75</v>
      </c>
      <c r="CV38" s="3">
        <f t="shared" si="90"/>
        <v>209.03462884287913</v>
      </c>
      <c r="CW38" s="5">
        <f t="shared" si="91"/>
        <v>400</v>
      </c>
      <c r="CX38" s="3">
        <f t="shared" si="92"/>
        <v>609.0346288428791</v>
      </c>
      <c r="CZ38" s="3">
        <f t="shared" si="93"/>
        <v>578.21914664715803</v>
      </c>
      <c r="DA38">
        <f t="shared" si="94"/>
        <v>34</v>
      </c>
    </row>
    <row r="39" spans="1:105" x14ac:dyDescent="0.2">
      <c r="A39">
        <v>35</v>
      </c>
      <c r="B39" t="s">
        <v>93</v>
      </c>
      <c r="C39" t="s">
        <v>94</v>
      </c>
      <c r="D39" t="s">
        <v>87</v>
      </c>
      <c r="E39">
        <v>171.2591679343</v>
      </c>
      <c r="F39" s="1" t="s">
        <v>644</v>
      </c>
      <c r="G39">
        <v>571.25916793429997</v>
      </c>
      <c r="H39">
        <v>105219</v>
      </c>
      <c r="J39">
        <v>915</v>
      </c>
      <c r="K39">
        <v>1018</v>
      </c>
      <c r="L39">
        <v>3000</v>
      </c>
      <c r="M39">
        <v>1931</v>
      </c>
      <c r="N39">
        <v>4097</v>
      </c>
      <c r="O39">
        <v>1825</v>
      </c>
      <c r="P39">
        <v>74925</v>
      </c>
      <c r="Q39">
        <v>4720</v>
      </c>
      <c r="R39">
        <v>7714</v>
      </c>
      <c r="S39">
        <v>5074</v>
      </c>
      <c r="U39" s="5">
        <f>IF(J39&lt;=Summary!B$3,J39,0)</f>
        <v>915</v>
      </c>
      <c r="V39" s="5">
        <f>IF(K39&lt;=Summary!C$3,K39,0)</f>
        <v>1018</v>
      </c>
      <c r="W39" s="5">
        <f>IF(L39&lt;=Summary!D$3,L39,0)</f>
        <v>3000</v>
      </c>
      <c r="X39" s="5">
        <f>IF(M39&lt;=Summary!E$3,M39,0)</f>
        <v>1931</v>
      </c>
      <c r="Y39" s="5">
        <f>IF(N39&lt;=Summary!F$3,N39,0)</f>
        <v>4097</v>
      </c>
      <c r="Z39" s="5">
        <f>IF(O39&lt;=Summary!G$3,O39,0)</f>
        <v>1825</v>
      </c>
      <c r="AA39" s="5">
        <f>IF(P39&lt;=Summary!H$3,P39,0)</f>
        <v>0</v>
      </c>
      <c r="AB39" s="5">
        <f>IF(Q39&lt;=Summary!I$3,Q39,0)</f>
        <v>4720</v>
      </c>
      <c r="AC39" s="5">
        <f>IF(R39&lt;=Summary!J$3,R39,0)</f>
        <v>0</v>
      </c>
      <c r="AD39" s="5">
        <f>IF(S39&lt;=Summary!K$3,S39,0)</f>
        <v>5074</v>
      </c>
      <c r="AE39" s="3"/>
      <c r="AF39" s="5">
        <f t="shared" si="58"/>
        <v>24</v>
      </c>
      <c r="AG39" s="5">
        <f t="shared" si="59"/>
        <v>36</v>
      </c>
      <c r="AH39" s="5">
        <f t="shared" si="60"/>
        <v>67</v>
      </c>
      <c r="AI39" s="5">
        <f t="shared" si="61"/>
        <v>14</v>
      </c>
      <c r="AJ39" s="5">
        <f t="shared" si="62"/>
        <v>48</v>
      </c>
      <c r="AK39" s="5">
        <f t="shared" si="63"/>
        <v>19</v>
      </c>
      <c r="AL39" s="5">
        <f t="shared" si="64"/>
        <v>96</v>
      </c>
      <c r="AM39" s="5">
        <f t="shared" si="65"/>
        <v>55</v>
      </c>
      <c r="AN39" s="5">
        <f t="shared" si="66"/>
        <v>85</v>
      </c>
      <c r="AO39" s="5">
        <f t="shared" si="67"/>
        <v>14</v>
      </c>
      <c r="AP39" s="3"/>
      <c r="AQ39" s="3">
        <f>IF(AND(AF39&lt;=Summary!B$6,AF39&gt;0),25*(Summary!B$6+1-AF39)/Summary!B$6,0)</f>
        <v>19.25</v>
      </c>
      <c r="AR39" s="3">
        <f>IF(AND(AG39&lt;=Summary!C$6,AG39&gt;0),25*(Summary!C$6+1-AG39)/Summary!C$6,0)</f>
        <v>16.25</v>
      </c>
      <c r="AS39" s="3">
        <f>IF(AND(AH39&lt;=Summary!D$6,AH39&gt;0),25*(Summary!D$6+1-AH39)/Summary!D$6,0)</f>
        <v>8.5</v>
      </c>
      <c r="AT39" s="3">
        <f>IF(AND(AI39&lt;=Summary!E$6,AI39&gt;0),25*(Summary!E$6+1-AI39)/Summary!E$6,0)</f>
        <v>21.75</v>
      </c>
      <c r="AU39" s="3">
        <f>IF(AND(AJ39&lt;=Summary!F$6,AJ39&gt;0),25*(Summary!F$6+1-AJ39)/Summary!F$6,0)</f>
        <v>13.25</v>
      </c>
      <c r="AV39" s="3">
        <f>IF(AND(AK39&lt;=Summary!G$6,AK39&gt;0),25*(Summary!G$6+1-AK39)/Summary!G$6,0)</f>
        <v>20.5</v>
      </c>
      <c r="AW39" s="3">
        <f>IF(AND(AL39&lt;=Summary!H$6,AL39&gt;0),25*(Summary!H$6+1-AL39)/Summary!H$6,0)</f>
        <v>1.25</v>
      </c>
      <c r="AX39" s="3">
        <f>IF(AND(AM39&lt;=Summary!I$6,AM39&gt;0),25*(Summary!I$6+1-AM39)/Summary!I$6,0)</f>
        <v>11.5</v>
      </c>
      <c r="AY39" s="3">
        <f>IF(AND(AN39&lt;=Summary!J$6,AN39&gt;0),25*(Summary!J$6+1-AN39)/Summary!J$6,0)</f>
        <v>4</v>
      </c>
      <c r="AZ39" s="3">
        <f>IF(AND(AO39&lt;=Summary!K$6,AO39&gt;0),25*(Summary!K$6+1-AO39)/Summary!K$6,0)</f>
        <v>21.75</v>
      </c>
      <c r="BA39" s="3"/>
      <c r="BB39" s="3">
        <f>IF(AND(U39&gt;0,U39&lt;=Summary!B$9),12.5 + 12.5 * (U39 - Summary!B$9) / (Summary!B$7 - Summary!B$9),0)</f>
        <v>20.605939004815411</v>
      </c>
      <c r="BC39" s="3">
        <f>IF(AND(V39&gt;0,V39&lt;=Summary!C$9),12.5 + 12.5 * (V39 - Summary!C$9) / (Summary!C$7 - Summary!C$9),0)</f>
        <v>19.817556848228449</v>
      </c>
      <c r="BD39" s="3">
        <f>IF(AND(W39&gt;0,W39&lt;=Summary!D$9),12.5 + 12.5 * (W39 - Summary!D$9) / (Summary!D$7 - Summary!D$9),0)</f>
        <v>0</v>
      </c>
      <c r="BE39" s="3">
        <f>IF(AND(X39&gt;0,X39&lt;=Summary!E$9),12.5 + 12.5 * (X39 - Summary!E$9) / (Summary!E$7 - Summary!E$9),0)</f>
        <v>18.860353130016051</v>
      </c>
      <c r="BF39" s="3">
        <f>IF(AND(Y39&gt;0,Y39&lt;=Summary!F$9),12.5 + 12.5 * (Y39 - Summary!F$9) / (Summary!F$7 - Summary!F$9),0)</f>
        <v>0</v>
      </c>
      <c r="BG39" s="3">
        <f>IF(AND(Z39&gt;0,Z39&lt;=Summary!G$9),12.5 + 12.5 * (Z39 - Summary!G$9) / (Summary!G$7 - Summary!G$9),0)</f>
        <v>19.823269513991164</v>
      </c>
      <c r="BH39" s="3">
        <f>IF(AND(AA39&gt;0,AA39&lt;=Summary!H$9),12.5 + 12.5 * (AA39 - Summary!H$9) / (Summary!H$7 - Summary!H$9),0)</f>
        <v>0</v>
      </c>
      <c r="BI39" s="3">
        <f>IF(AND(AB39&gt;0,AB39&lt;=Summary!I$9),12.5 + 12.5 * (AB39 - Summary!I$9) / (Summary!I$7 - Summary!I$9),0)</f>
        <v>0</v>
      </c>
      <c r="BJ39" s="3">
        <f>IF(AND(AC39&gt;0,AC39&lt;=Summary!J$9),12.5 + 12.5 * (AC39 - Summary!J$9) / (Summary!J$7 - Summary!J$9),0)</f>
        <v>0</v>
      </c>
      <c r="BK39" s="3">
        <f>IF(AND(AD39&gt;0,AD39&lt;=Summary!K$9),12.5 + 12.5 * (AD39 - Summary!K$9) / (Summary!K$7 - Summary!K$9),0)</f>
        <v>0</v>
      </c>
      <c r="BL39" s="3"/>
      <c r="BM39" s="3">
        <f>IF(AND(U39&gt;0,U39&gt;Summary!B$9),12.5 - 12.5 * (U39 - Summary!B$9) / (Summary!B$3 - Summary!B$9),0)</f>
        <v>0</v>
      </c>
      <c r="BN39" s="3">
        <f>IF(AND(V39&gt;0,V39&gt;Summary!C$9),12.5 - 12.5 * (V39 - Summary!C$9) / (Summary!C$3 - Summary!C$9),0)</f>
        <v>0</v>
      </c>
      <c r="BO39" s="3">
        <f>IF(AND(W39&gt;0,W39&gt;Summary!D$9),12.5 - 12.5 * (W39 - Summary!D$9) / (Summary!D$3 - Summary!D$9),0)</f>
        <v>5.798221878623889</v>
      </c>
      <c r="BP39" s="3">
        <f>IF(AND(X39&gt;0,X39&gt;Summary!E$9),12.5 - 12.5 * (X39 - Summary!E$9) / (Summary!E$3 - Summary!E$9),0)</f>
        <v>0</v>
      </c>
      <c r="BQ39" s="3">
        <f>IF(AND(Y39&gt;0,Y39&gt;Summary!F$9),12.5 - 12.5 * (Y39 - Summary!F$9) / (Summary!F$3 - Summary!F$9),0)</f>
        <v>3.3494015957446805</v>
      </c>
      <c r="BR39" s="3">
        <f>IF(AND(Z39&gt;0,Z39&gt;Summary!G$9),12.5 - 12.5 * (Z39 - Summary!G$9) / (Summary!G$3 - Summary!G$9),0)</f>
        <v>0</v>
      </c>
      <c r="BS39" s="3">
        <f>IF(AND(AA39&gt;0,AA39&gt;Summary!H$9),12.5 - 12.5 * (AA39 - Summary!H$9) / (Summary!H$3 - Summary!H$9),0)</f>
        <v>0</v>
      </c>
      <c r="BT39" s="3">
        <f>IF(AND(AB39&gt;0,AB39&gt;Summary!I$9),12.5 - 12.5 * (AB39 - Summary!I$9) / (Summary!I$3 - Summary!I$9),0)</f>
        <v>4.8878665899942497</v>
      </c>
      <c r="BU39" s="3">
        <f>IF(AND(AC39&gt;0,AC39&gt;Summary!J$9),12.5 - 12.5 * (AC39 - Summary!J$9) / (Summary!J$3 - Summary!J$9),0)</f>
        <v>0</v>
      </c>
      <c r="BV39" s="3">
        <f>IF(AND(AD39&gt;0,AD39&gt;Summary!K$9),12.5 - 12.5 * (AD39 - Summary!K$9) / (Summary!K$3 - Summary!K$9),0)</f>
        <v>7.4361313868613141</v>
      </c>
      <c r="BW39" s="3"/>
      <c r="BX39" s="5">
        <f t="shared" si="68"/>
        <v>15.25</v>
      </c>
      <c r="BY39" s="5">
        <f t="shared" si="69"/>
        <v>16.966666666666665</v>
      </c>
      <c r="BZ39" s="5">
        <f t="shared" si="70"/>
        <v>50</v>
      </c>
      <c r="CA39" s="5">
        <f t="shared" si="71"/>
        <v>32.18333333333333</v>
      </c>
      <c r="CB39" s="5">
        <f t="shared" si="72"/>
        <v>68.283333333333331</v>
      </c>
      <c r="CC39" s="5">
        <f t="shared" si="73"/>
        <v>30.416666666666668</v>
      </c>
      <c r="CD39" s="5">
        <f t="shared" si="74"/>
        <v>1248.75</v>
      </c>
      <c r="CE39" s="5">
        <f t="shared" si="75"/>
        <v>78.666666666666671</v>
      </c>
      <c r="CF39" s="5">
        <f t="shared" si="76"/>
        <v>128.56666666666666</v>
      </c>
      <c r="CG39" s="5">
        <f t="shared" si="77"/>
        <v>84.566666666666663</v>
      </c>
      <c r="CI39" s="3">
        <f t="shared" si="78"/>
        <v>39.855939004815411</v>
      </c>
      <c r="CJ39" s="3">
        <f t="shared" si="79"/>
        <v>36.067556848228449</v>
      </c>
      <c r="CK39" s="3">
        <f t="shared" si="80"/>
        <v>14.298221878623888</v>
      </c>
      <c r="CL39" s="3">
        <f t="shared" si="81"/>
        <v>40.610353130016051</v>
      </c>
      <c r="CM39" s="3">
        <f t="shared" si="82"/>
        <v>16.599401595744681</v>
      </c>
      <c r="CN39" s="3">
        <f t="shared" si="83"/>
        <v>40.323269513991164</v>
      </c>
      <c r="CO39" s="3">
        <f t="shared" si="84"/>
        <v>1.25</v>
      </c>
      <c r="CP39" s="3">
        <f t="shared" si="85"/>
        <v>16.38786658999425</v>
      </c>
      <c r="CQ39" s="3">
        <f t="shared" si="86"/>
        <v>4</v>
      </c>
      <c r="CR39" s="3">
        <f t="shared" si="87"/>
        <v>29.186131386861312</v>
      </c>
      <c r="CT39" s="3">
        <f t="shared" si="88"/>
        <v>1.25</v>
      </c>
      <c r="CU39" s="3">
        <f t="shared" si="89"/>
        <v>4</v>
      </c>
      <c r="CV39" s="3">
        <f t="shared" si="90"/>
        <v>233.3287399482752</v>
      </c>
      <c r="CW39" s="5">
        <f t="shared" si="91"/>
        <v>400</v>
      </c>
      <c r="CX39" s="3">
        <f t="shared" si="92"/>
        <v>633.32873994827514</v>
      </c>
      <c r="CZ39" s="3">
        <f t="shared" si="93"/>
        <v>571.25916793429997</v>
      </c>
      <c r="DA39">
        <f t="shared" si="94"/>
        <v>35</v>
      </c>
    </row>
    <row r="40" spans="1:105" x14ac:dyDescent="0.2">
      <c r="A40">
        <v>36</v>
      </c>
      <c r="B40" t="s">
        <v>95</v>
      </c>
      <c r="C40" t="s">
        <v>96</v>
      </c>
      <c r="D40" t="s">
        <v>97</v>
      </c>
      <c r="E40">
        <v>168.341929907847</v>
      </c>
      <c r="F40" s="1" t="s">
        <v>644</v>
      </c>
      <c r="G40">
        <v>568.34192990784697</v>
      </c>
      <c r="H40">
        <v>53009</v>
      </c>
      <c r="J40">
        <v>1228</v>
      </c>
      <c r="K40">
        <v>1054</v>
      </c>
      <c r="L40">
        <v>17095</v>
      </c>
      <c r="M40">
        <v>2763</v>
      </c>
      <c r="N40">
        <v>7072</v>
      </c>
      <c r="O40">
        <v>2468</v>
      </c>
      <c r="P40">
        <v>2144</v>
      </c>
      <c r="Q40">
        <v>3661</v>
      </c>
      <c r="R40">
        <v>4665</v>
      </c>
      <c r="S40">
        <v>10859</v>
      </c>
      <c r="U40" s="5">
        <f>IF(J40&lt;=Summary!B$3,J40,0)</f>
        <v>1228</v>
      </c>
      <c r="V40" s="5">
        <f>IF(K40&lt;=Summary!C$3,K40,0)</f>
        <v>1054</v>
      </c>
      <c r="W40" s="5">
        <f>IF(L40&lt;=Summary!D$3,L40,0)</f>
        <v>0</v>
      </c>
      <c r="X40" s="5">
        <f>IF(M40&lt;=Summary!E$3,M40,0)</f>
        <v>2763</v>
      </c>
      <c r="Y40" s="5">
        <f>IF(N40&lt;=Summary!F$3,N40,0)</f>
        <v>0</v>
      </c>
      <c r="Z40" s="5">
        <f>IF(O40&lt;=Summary!G$3,O40,0)</f>
        <v>2468</v>
      </c>
      <c r="AA40" s="5">
        <f>IF(P40&lt;=Summary!H$3,P40,0)</f>
        <v>2144</v>
      </c>
      <c r="AB40" s="5">
        <f>IF(Q40&lt;=Summary!I$3,Q40,0)</f>
        <v>3661</v>
      </c>
      <c r="AC40" s="5">
        <f>IF(R40&lt;=Summary!J$3,R40,0)</f>
        <v>4665</v>
      </c>
      <c r="AD40" s="5">
        <f>IF(S40&lt;=Summary!K$3,S40,0)</f>
        <v>0</v>
      </c>
      <c r="AE40" s="3"/>
      <c r="AF40" s="5">
        <f t="shared" si="58"/>
        <v>53</v>
      </c>
      <c r="AG40" s="5">
        <f t="shared" si="59"/>
        <v>39</v>
      </c>
      <c r="AH40" s="5">
        <f t="shared" si="60"/>
        <v>171</v>
      </c>
      <c r="AI40" s="5">
        <f t="shared" si="61"/>
        <v>47</v>
      </c>
      <c r="AJ40" s="5">
        <f t="shared" si="62"/>
        <v>95</v>
      </c>
      <c r="AK40" s="5">
        <f t="shared" si="63"/>
        <v>38</v>
      </c>
      <c r="AL40" s="5">
        <f t="shared" si="64"/>
        <v>2</v>
      </c>
      <c r="AM40" s="5">
        <f t="shared" si="65"/>
        <v>33</v>
      </c>
      <c r="AN40" s="5">
        <f t="shared" si="66"/>
        <v>41</v>
      </c>
      <c r="AO40" s="5">
        <f t="shared" si="67"/>
        <v>48</v>
      </c>
      <c r="AP40" s="3"/>
      <c r="AQ40" s="3">
        <f>IF(AND(AF40&lt;=Summary!B$6,AF40&gt;0),25*(Summary!B$6+1-AF40)/Summary!B$6,0)</f>
        <v>12</v>
      </c>
      <c r="AR40" s="3">
        <f>IF(AND(AG40&lt;=Summary!C$6,AG40&gt;0),25*(Summary!C$6+1-AG40)/Summary!C$6,0)</f>
        <v>15.5</v>
      </c>
      <c r="AS40" s="3">
        <f>IF(AND(AH40&lt;=Summary!D$6,AH40&gt;0),25*(Summary!D$6+1-AH40)/Summary!D$6,0)</f>
        <v>0</v>
      </c>
      <c r="AT40" s="3">
        <f>IF(AND(AI40&lt;=Summary!E$6,AI40&gt;0),25*(Summary!E$6+1-AI40)/Summary!E$6,0)</f>
        <v>13.5</v>
      </c>
      <c r="AU40" s="3">
        <f>IF(AND(AJ40&lt;=Summary!F$6,AJ40&gt;0),25*(Summary!F$6+1-AJ40)/Summary!F$6,0)</f>
        <v>1.5</v>
      </c>
      <c r="AV40" s="3">
        <f>IF(AND(AK40&lt;=Summary!G$6,AK40&gt;0),25*(Summary!G$6+1-AK40)/Summary!G$6,0)</f>
        <v>15.75</v>
      </c>
      <c r="AW40" s="3">
        <f>IF(AND(AL40&lt;=Summary!H$6,AL40&gt;0),25*(Summary!H$6+1-AL40)/Summary!H$6,0)</f>
        <v>24.75</v>
      </c>
      <c r="AX40" s="3">
        <f>IF(AND(AM40&lt;=Summary!I$6,AM40&gt;0),25*(Summary!I$6+1-AM40)/Summary!I$6,0)</f>
        <v>17</v>
      </c>
      <c r="AY40" s="3">
        <f>IF(AND(AN40&lt;=Summary!J$6,AN40&gt;0),25*(Summary!J$6+1-AN40)/Summary!J$6,0)</f>
        <v>15</v>
      </c>
      <c r="AZ40" s="3">
        <f>IF(AND(AO40&lt;=Summary!K$6,AO40&gt;0),25*(Summary!K$6+1-AO40)/Summary!K$6,0)</f>
        <v>13.25</v>
      </c>
      <c r="BA40" s="3"/>
      <c r="BB40" s="3">
        <f>IF(AND(U40&gt;0,U40&lt;=Summary!B$9),12.5 + 12.5 * (U40 - Summary!B$9) / (Summary!B$7 - Summary!B$9),0)</f>
        <v>17.46589085072231</v>
      </c>
      <c r="BC40" s="3">
        <f>IF(AND(V40&gt;0,V40&lt;=Summary!C$9),12.5 + 12.5 * (V40 - Summary!C$9) / (Summary!C$7 - Summary!C$9),0)</f>
        <v>19.341618191433106</v>
      </c>
      <c r="BD40" s="3">
        <f>IF(AND(W40&gt;0,W40&lt;=Summary!D$9),12.5 + 12.5 * (W40 - Summary!D$9) / (Summary!D$7 - Summary!D$9),0)</f>
        <v>0</v>
      </c>
      <c r="BE40" s="3">
        <f>IF(AND(X40&gt;0,X40&lt;=Summary!E$9),12.5 + 12.5 * (X40 - Summary!E$9) / (Summary!E$7 - Summary!E$9),0)</f>
        <v>13.295880149812733</v>
      </c>
      <c r="BF40" s="3">
        <f>IF(AND(Y40&gt;0,Y40&lt;=Summary!F$9),12.5 + 12.5 * (Y40 - Summary!F$9) / (Summary!F$7 - Summary!F$9),0)</f>
        <v>0</v>
      </c>
      <c r="BG40" s="3">
        <f>IF(AND(Z40&gt;0,Z40&lt;=Summary!G$9),12.5 + 12.5 * (Z40 - Summary!G$9) / (Summary!G$7 - Summary!G$9),0)</f>
        <v>15.088365243004418</v>
      </c>
      <c r="BH40" s="3">
        <f>IF(AND(AA40&gt;0,AA40&lt;=Summary!H$9),12.5 + 12.5 * (AA40 - Summary!H$9) / (Summary!H$7 - Summary!H$9),0)</f>
        <v>23.419666374012291</v>
      </c>
      <c r="BI40" s="3">
        <f>IF(AND(AB40&gt;0,AB40&lt;=Summary!I$9),12.5 + 12.5 * (AB40 - Summary!I$9) / (Summary!I$7 - Summary!I$9),0)</f>
        <v>12.5</v>
      </c>
      <c r="BJ40" s="3">
        <f>IF(AND(AC40&gt;0,AC40&lt;=Summary!J$9),12.5 + 12.5 * (AC40 - Summary!J$9) / (Summary!J$7 - Summary!J$9),0)</f>
        <v>0</v>
      </c>
      <c r="BK40" s="3">
        <f>IF(AND(AD40&gt;0,AD40&lt;=Summary!K$9),12.5 + 12.5 * (AD40 - Summary!K$9) / (Summary!K$7 - Summary!K$9),0)</f>
        <v>0</v>
      </c>
      <c r="BL40" s="3"/>
      <c r="BM40" s="3">
        <f>IF(AND(U40&gt;0,U40&gt;Summary!B$9),12.5 - 12.5 * (U40 - Summary!B$9) / (Summary!B$3 - Summary!B$9),0)</f>
        <v>0</v>
      </c>
      <c r="BN40" s="3">
        <f>IF(AND(V40&gt;0,V40&gt;Summary!C$9),12.5 - 12.5 * (V40 - Summary!C$9) / (Summary!C$3 - Summary!C$9),0)</f>
        <v>0</v>
      </c>
      <c r="BO40" s="3">
        <f>IF(AND(W40&gt;0,W40&gt;Summary!D$9),12.5 - 12.5 * (W40 - Summary!D$9) / (Summary!D$3 - Summary!D$9),0)</f>
        <v>0</v>
      </c>
      <c r="BP40" s="3">
        <f>IF(AND(X40&gt;0,X40&gt;Summary!E$9),12.5 - 12.5 * (X40 - Summary!E$9) / (Summary!E$3 - Summary!E$9),0)</f>
        <v>0</v>
      </c>
      <c r="BQ40" s="3">
        <f>IF(AND(Y40&gt;0,Y40&gt;Summary!F$9),12.5 - 12.5 * (Y40 - Summary!F$9) / (Summary!F$3 - Summary!F$9),0)</f>
        <v>0</v>
      </c>
      <c r="BR40" s="3">
        <f>IF(AND(Z40&gt;0,Z40&gt;Summary!G$9),12.5 - 12.5 * (Z40 - Summary!G$9) / (Summary!G$3 - Summary!G$9),0)</f>
        <v>0</v>
      </c>
      <c r="BS40" s="3">
        <f>IF(AND(AA40&gt;0,AA40&gt;Summary!H$9),12.5 - 12.5 * (AA40 - Summary!H$9) / (Summary!H$3 - Summary!H$9),0)</f>
        <v>0</v>
      </c>
      <c r="BT40" s="3">
        <f>IF(AND(AB40&gt;0,AB40&gt;Summary!I$9),12.5 - 12.5 * (AB40 - Summary!I$9) / (Summary!I$3 - Summary!I$9),0)</f>
        <v>0</v>
      </c>
      <c r="BU40" s="3">
        <f>IF(AND(AC40&gt;0,AC40&gt;Summary!J$9),12.5 - 12.5 * (AC40 - Summary!J$9) / (Summary!J$3 - Summary!J$9),0)</f>
        <v>6.9707890743550838</v>
      </c>
      <c r="BV40" s="3">
        <f>IF(AND(AD40&gt;0,AD40&gt;Summary!K$9),12.5 - 12.5 * (AD40 - Summary!K$9) / (Summary!K$3 - Summary!K$9),0)</f>
        <v>0</v>
      </c>
      <c r="BW40" s="3"/>
      <c r="BX40" s="5">
        <f t="shared" si="68"/>
        <v>20.466666666666665</v>
      </c>
      <c r="BY40" s="5">
        <f t="shared" si="69"/>
        <v>17.566666666666666</v>
      </c>
      <c r="BZ40" s="5">
        <f t="shared" si="70"/>
        <v>284.91666666666669</v>
      </c>
      <c r="CA40" s="5">
        <f t="shared" si="71"/>
        <v>46.05</v>
      </c>
      <c r="CB40" s="5">
        <f t="shared" si="72"/>
        <v>117.86666666666666</v>
      </c>
      <c r="CC40" s="5">
        <f t="shared" si="73"/>
        <v>41.133333333333333</v>
      </c>
      <c r="CD40" s="5">
        <f t="shared" si="74"/>
        <v>35.733333333333334</v>
      </c>
      <c r="CE40" s="5">
        <f t="shared" si="75"/>
        <v>61.016666666666666</v>
      </c>
      <c r="CF40" s="5">
        <f t="shared" si="76"/>
        <v>77.75</v>
      </c>
      <c r="CG40" s="5">
        <f t="shared" si="77"/>
        <v>180.98333333333332</v>
      </c>
      <c r="CI40" s="3">
        <f t="shared" si="78"/>
        <v>29.46589085072231</v>
      </c>
      <c r="CJ40" s="3">
        <f t="shared" si="79"/>
        <v>34.841618191433106</v>
      </c>
      <c r="CK40" s="3">
        <f t="shared" si="80"/>
        <v>0</v>
      </c>
      <c r="CL40" s="3">
        <f t="shared" si="81"/>
        <v>26.795880149812731</v>
      </c>
      <c r="CM40" s="3">
        <f t="shared" si="82"/>
        <v>1.5</v>
      </c>
      <c r="CN40" s="3">
        <f t="shared" si="83"/>
        <v>30.838365243004418</v>
      </c>
      <c r="CO40" s="3">
        <f t="shared" si="84"/>
        <v>48.169666374012294</v>
      </c>
      <c r="CP40" s="3">
        <f t="shared" si="85"/>
        <v>29.5</v>
      </c>
      <c r="CQ40" s="3">
        <f t="shared" si="86"/>
        <v>21.970789074355082</v>
      </c>
      <c r="CR40" s="3">
        <f t="shared" si="87"/>
        <v>13.25</v>
      </c>
      <c r="CT40" s="3">
        <f t="shared" si="88"/>
        <v>0</v>
      </c>
      <c r="CU40" s="3">
        <f t="shared" si="89"/>
        <v>1.5</v>
      </c>
      <c r="CV40" s="3">
        <f t="shared" si="90"/>
        <v>234.83220988333994</v>
      </c>
      <c r="CW40" s="5">
        <f t="shared" si="91"/>
        <v>400</v>
      </c>
      <c r="CX40" s="3">
        <f t="shared" si="92"/>
        <v>634.83220988333994</v>
      </c>
      <c r="CZ40" s="3">
        <f t="shared" si="93"/>
        <v>568.34192990784697</v>
      </c>
      <c r="DA40">
        <f t="shared" si="94"/>
        <v>36</v>
      </c>
    </row>
    <row r="41" spans="1:105" x14ac:dyDescent="0.2">
      <c r="A41">
        <v>37</v>
      </c>
      <c r="B41" t="s">
        <v>98</v>
      </c>
      <c r="C41" t="s">
        <v>99</v>
      </c>
      <c r="D41" t="s">
        <v>10</v>
      </c>
      <c r="E41">
        <v>165.475478972465</v>
      </c>
      <c r="F41" s="1" t="s">
        <v>644</v>
      </c>
      <c r="G41">
        <v>565.475478972465</v>
      </c>
      <c r="H41">
        <v>37000</v>
      </c>
      <c r="J41">
        <v>979</v>
      </c>
      <c r="K41">
        <v>820</v>
      </c>
      <c r="L41">
        <v>2393</v>
      </c>
      <c r="M41">
        <v>2388</v>
      </c>
      <c r="N41">
        <v>4709</v>
      </c>
      <c r="O41">
        <v>3656</v>
      </c>
      <c r="P41">
        <v>4375</v>
      </c>
      <c r="Q41">
        <v>3835</v>
      </c>
      <c r="R41">
        <v>3077</v>
      </c>
      <c r="S41">
        <v>10768</v>
      </c>
      <c r="U41" s="5">
        <f>IF(J41&lt;=Summary!B$3,J41,0)</f>
        <v>979</v>
      </c>
      <c r="V41" s="5">
        <f>IF(K41&lt;=Summary!C$3,K41,0)</f>
        <v>820</v>
      </c>
      <c r="W41" s="5">
        <f>IF(L41&lt;=Summary!D$3,L41,0)</f>
        <v>2393</v>
      </c>
      <c r="X41" s="5">
        <f>IF(M41&lt;=Summary!E$3,M41,0)</f>
        <v>2388</v>
      </c>
      <c r="Y41" s="5">
        <f>IF(N41&lt;=Summary!F$3,N41,0)</f>
        <v>0</v>
      </c>
      <c r="Z41" s="5">
        <f>IF(O41&lt;=Summary!G$3,O41,0)</f>
        <v>3656</v>
      </c>
      <c r="AA41" s="5">
        <f>IF(P41&lt;=Summary!H$3,P41,0)</f>
        <v>4375</v>
      </c>
      <c r="AB41" s="5">
        <f>IF(Q41&lt;=Summary!I$3,Q41,0)</f>
        <v>3835</v>
      </c>
      <c r="AC41" s="5">
        <f>IF(R41&lt;=Summary!J$3,R41,0)</f>
        <v>3077</v>
      </c>
      <c r="AD41" s="5">
        <f>IF(S41&lt;=Summary!K$3,S41,0)</f>
        <v>0</v>
      </c>
      <c r="AE41" s="3"/>
      <c r="AF41" s="5">
        <f t="shared" si="58"/>
        <v>32</v>
      </c>
      <c r="AG41" s="5">
        <f t="shared" si="59"/>
        <v>13</v>
      </c>
      <c r="AH41" s="5">
        <f t="shared" si="60"/>
        <v>47</v>
      </c>
      <c r="AI41" s="5">
        <f t="shared" si="61"/>
        <v>37</v>
      </c>
      <c r="AJ41" s="5">
        <f t="shared" si="62"/>
        <v>58</v>
      </c>
      <c r="AK41" s="5">
        <f t="shared" si="63"/>
        <v>90</v>
      </c>
      <c r="AL41" s="5">
        <f t="shared" si="64"/>
        <v>30</v>
      </c>
      <c r="AM41" s="5">
        <f t="shared" si="65"/>
        <v>35</v>
      </c>
      <c r="AN41" s="5">
        <f t="shared" si="66"/>
        <v>8</v>
      </c>
      <c r="AO41" s="5">
        <f t="shared" si="67"/>
        <v>47</v>
      </c>
      <c r="AP41" s="3"/>
      <c r="AQ41" s="3">
        <f>IF(AND(AF41&lt;=Summary!B$6,AF41&gt;0),25*(Summary!B$6+1-AF41)/Summary!B$6,0)</f>
        <v>17.25</v>
      </c>
      <c r="AR41" s="3">
        <f>IF(AND(AG41&lt;=Summary!C$6,AG41&gt;0),25*(Summary!C$6+1-AG41)/Summary!C$6,0)</f>
        <v>22</v>
      </c>
      <c r="AS41" s="3">
        <f>IF(AND(AH41&lt;=Summary!D$6,AH41&gt;0),25*(Summary!D$6+1-AH41)/Summary!D$6,0)</f>
        <v>13.5</v>
      </c>
      <c r="AT41" s="3">
        <f>IF(AND(AI41&lt;=Summary!E$6,AI41&gt;0),25*(Summary!E$6+1-AI41)/Summary!E$6,0)</f>
        <v>16</v>
      </c>
      <c r="AU41" s="3">
        <f>IF(AND(AJ41&lt;=Summary!F$6,AJ41&gt;0),25*(Summary!F$6+1-AJ41)/Summary!F$6,0)</f>
        <v>10.75</v>
      </c>
      <c r="AV41" s="3">
        <f>IF(AND(AK41&lt;=Summary!G$6,AK41&gt;0),25*(Summary!G$6+1-AK41)/Summary!G$6,0)</f>
        <v>2.75</v>
      </c>
      <c r="AW41" s="3">
        <f>IF(AND(AL41&lt;=Summary!H$6,AL41&gt;0),25*(Summary!H$6+1-AL41)/Summary!H$6,0)</f>
        <v>17.75</v>
      </c>
      <c r="AX41" s="3">
        <f>IF(AND(AM41&lt;=Summary!I$6,AM41&gt;0),25*(Summary!I$6+1-AM41)/Summary!I$6,0)</f>
        <v>16.5</v>
      </c>
      <c r="AY41" s="3">
        <f>IF(AND(AN41&lt;=Summary!J$6,AN41&gt;0),25*(Summary!J$6+1-AN41)/Summary!J$6,0)</f>
        <v>23.25</v>
      </c>
      <c r="AZ41" s="3">
        <f>IF(AND(AO41&lt;=Summary!K$6,AO41&gt;0),25*(Summary!K$6+1-AO41)/Summary!K$6,0)</f>
        <v>13.5</v>
      </c>
      <c r="BA41" s="3"/>
      <c r="BB41" s="3">
        <f>IF(AND(U41&gt;0,U41&lt;=Summary!B$9),12.5 + 12.5 * (U41 - Summary!B$9) / (Summary!B$7 - Summary!B$9),0)</f>
        <v>19.963884430176563</v>
      </c>
      <c r="BC41" s="3">
        <f>IF(AND(V41&gt;0,V41&lt;=Summary!C$9),12.5 + 12.5 * (V41 - Summary!C$9) / (Summary!C$7 - Summary!C$9),0)</f>
        <v>22.435219460602855</v>
      </c>
      <c r="BD41" s="3">
        <f>IF(AND(W41&gt;0,W41&lt;=Summary!D$9),12.5 + 12.5 * (W41 - Summary!D$9) / (Summary!D$7 - Summary!D$9),0)</f>
        <v>0</v>
      </c>
      <c r="BE41" s="3">
        <f>IF(AND(X41&gt;0,X41&lt;=Summary!E$9),12.5 + 12.5 * (X41 - Summary!E$9) / (Summary!E$7 - Summary!E$9),0)</f>
        <v>15.803905831995721</v>
      </c>
      <c r="BF41" s="3">
        <f>IF(AND(Y41&gt;0,Y41&lt;=Summary!F$9),12.5 + 12.5 * (Y41 - Summary!F$9) / (Summary!F$7 - Summary!F$9),0)</f>
        <v>0</v>
      </c>
      <c r="BG41" s="3">
        <f>IF(AND(Z41&gt;0,Z41&lt;=Summary!G$9),12.5 + 12.5 * (Z41 - Summary!G$9) / (Summary!G$7 - Summary!G$9),0)</f>
        <v>0</v>
      </c>
      <c r="BH41" s="3">
        <f>IF(AND(AA41&gt;0,AA41&lt;=Summary!H$9),12.5 + 12.5 * (AA41 - Summary!H$9) / (Summary!H$7 - Summary!H$9),0)</f>
        <v>0</v>
      </c>
      <c r="BI41" s="3">
        <f>IF(AND(AB41&gt;0,AB41&lt;=Summary!I$9),12.5 + 12.5 * (AB41 - Summary!I$9) / (Summary!I$7 - Summary!I$9),0)</f>
        <v>0</v>
      </c>
      <c r="BJ41" s="3">
        <f>IF(AND(AC41&gt;0,AC41&lt;=Summary!J$9),12.5 + 12.5 * (AC41 - Summary!J$9) / (Summary!J$7 - Summary!J$9),0)</f>
        <v>19.250403009134875</v>
      </c>
      <c r="BK41" s="3">
        <f>IF(AND(AD41&gt;0,AD41&lt;=Summary!K$9),12.5 + 12.5 * (AD41 - Summary!K$9) / (Summary!K$7 - Summary!K$9),0)</f>
        <v>0</v>
      </c>
      <c r="BL41" s="3"/>
      <c r="BM41" s="3">
        <f>IF(AND(U41&gt;0,U41&gt;Summary!B$9),12.5 - 12.5 * (U41 - Summary!B$9) / (Summary!B$3 - Summary!B$9),0)</f>
        <v>0</v>
      </c>
      <c r="BN41" s="3">
        <f>IF(AND(V41&gt;0,V41&gt;Summary!C$9),12.5 - 12.5 * (V41 - Summary!C$9) / (Summary!C$3 - Summary!C$9),0)</f>
        <v>0</v>
      </c>
      <c r="BO41" s="3">
        <f>IF(AND(W41&gt;0,W41&gt;Summary!D$9),12.5 - 12.5 * (W41 - Summary!D$9) / (Summary!D$3 - Summary!D$9),0)</f>
        <v>11.664089679165055</v>
      </c>
      <c r="BP41" s="3">
        <f>IF(AND(X41&gt;0,X41&gt;Summary!E$9),12.5 - 12.5 * (X41 - Summary!E$9) / (Summary!E$3 - Summary!E$9),0)</f>
        <v>0</v>
      </c>
      <c r="BQ41" s="3">
        <f>IF(AND(Y41&gt;0,Y41&gt;Summary!F$9),12.5 - 12.5 * (Y41 - Summary!F$9) / (Summary!F$3 - Summary!F$9),0)</f>
        <v>0</v>
      </c>
      <c r="BR41" s="3">
        <f>IF(AND(Z41&gt;0,Z41&gt;Summary!G$9),12.5 - 12.5 * (Z41 - Summary!G$9) / (Summary!G$3 - Summary!G$9),0)</f>
        <v>6.2778934840821181</v>
      </c>
      <c r="BS41" s="3">
        <f>IF(AND(AA41&gt;0,AA41&gt;Summary!H$9),12.5 - 12.5 * (AA41 - Summary!H$9) / (Summary!H$3 - Summary!H$9),0)</f>
        <v>7.2653813439183441</v>
      </c>
      <c r="BT41" s="3">
        <f>IF(AND(AB41&gt;0,AB41&gt;Summary!I$9),12.5 - 12.5 * (AB41 - Summary!I$9) / (Summary!I$3 - Summary!I$9),0)</f>
        <v>11.249281196089706</v>
      </c>
      <c r="BU41" s="3">
        <f>IF(AND(AC41&gt;0,AC41&gt;Summary!J$9),12.5 - 12.5 * (AC41 - Summary!J$9) / (Summary!J$3 - Summary!J$9),0)</f>
        <v>0</v>
      </c>
      <c r="BV41" s="3">
        <f>IF(AND(AD41&gt;0,AD41&gt;Summary!K$9),12.5 - 12.5 * (AD41 - Summary!K$9) / (Summary!K$3 - Summary!K$9),0)</f>
        <v>0</v>
      </c>
      <c r="BW41" s="3"/>
      <c r="BX41" s="5">
        <f t="shared" si="68"/>
        <v>16.316666666666666</v>
      </c>
      <c r="BY41" s="5">
        <f t="shared" si="69"/>
        <v>13.666666666666666</v>
      </c>
      <c r="BZ41" s="5">
        <f t="shared" si="70"/>
        <v>39.883333333333333</v>
      </c>
      <c r="CA41" s="5">
        <f t="shared" si="71"/>
        <v>39.799999999999997</v>
      </c>
      <c r="CB41" s="5">
        <f t="shared" si="72"/>
        <v>78.483333333333334</v>
      </c>
      <c r="CC41" s="5">
        <f t="shared" si="73"/>
        <v>60.93333333333333</v>
      </c>
      <c r="CD41" s="5">
        <f t="shared" si="74"/>
        <v>72.916666666666671</v>
      </c>
      <c r="CE41" s="5">
        <f t="shared" si="75"/>
        <v>63.916666666666664</v>
      </c>
      <c r="CF41" s="5">
        <f t="shared" si="76"/>
        <v>51.283333333333331</v>
      </c>
      <c r="CG41" s="5">
        <f t="shared" si="77"/>
        <v>179.46666666666667</v>
      </c>
      <c r="CI41" s="3">
        <f t="shared" si="78"/>
        <v>37.213884430176563</v>
      </c>
      <c r="CJ41" s="3">
        <f t="shared" si="79"/>
        <v>44.435219460602852</v>
      </c>
      <c r="CK41" s="3">
        <f t="shared" si="80"/>
        <v>25.164089679165055</v>
      </c>
      <c r="CL41" s="3">
        <f t="shared" si="81"/>
        <v>31.803905831995721</v>
      </c>
      <c r="CM41" s="3">
        <f t="shared" si="82"/>
        <v>10.75</v>
      </c>
      <c r="CN41" s="3">
        <f t="shared" si="83"/>
        <v>9.0278934840821172</v>
      </c>
      <c r="CO41" s="3">
        <f t="shared" si="84"/>
        <v>25.015381343918342</v>
      </c>
      <c r="CP41" s="3">
        <f t="shared" si="85"/>
        <v>27.749281196089704</v>
      </c>
      <c r="CQ41" s="3">
        <f t="shared" si="86"/>
        <v>42.500403009134871</v>
      </c>
      <c r="CR41" s="3">
        <f t="shared" si="87"/>
        <v>13.5</v>
      </c>
      <c r="CT41" s="3">
        <f t="shared" si="88"/>
        <v>9.0278934840821172</v>
      </c>
      <c r="CU41" s="3">
        <f t="shared" si="89"/>
        <v>10.75</v>
      </c>
      <c r="CV41" s="3">
        <f t="shared" si="90"/>
        <v>247.3821649510831</v>
      </c>
      <c r="CW41" s="5">
        <f t="shared" si="91"/>
        <v>400</v>
      </c>
      <c r="CX41" s="3">
        <f t="shared" si="92"/>
        <v>647.38216495108304</v>
      </c>
      <c r="CZ41" s="3">
        <f t="shared" si="93"/>
        <v>565.475478972465</v>
      </c>
      <c r="DA41">
        <f t="shared" si="94"/>
        <v>37</v>
      </c>
    </row>
    <row r="42" spans="1:105" x14ac:dyDescent="0.2">
      <c r="A42">
        <v>38</v>
      </c>
      <c r="B42" t="s">
        <v>100</v>
      </c>
      <c r="C42" t="s">
        <v>101</v>
      </c>
      <c r="D42" t="s">
        <v>102</v>
      </c>
      <c r="E42">
        <v>164.117158733639</v>
      </c>
      <c r="F42" s="1" t="s">
        <v>649</v>
      </c>
      <c r="G42">
        <v>564.11715873363903</v>
      </c>
      <c r="H42">
        <v>47836</v>
      </c>
      <c r="J42">
        <v>933</v>
      </c>
      <c r="K42">
        <v>1059</v>
      </c>
      <c r="L42">
        <v>1896</v>
      </c>
      <c r="M42">
        <v>8297</v>
      </c>
      <c r="N42">
        <v>3799</v>
      </c>
      <c r="O42">
        <v>3675</v>
      </c>
      <c r="P42">
        <v>8777</v>
      </c>
      <c r="Q42">
        <v>2166</v>
      </c>
      <c r="R42">
        <v>5924</v>
      </c>
      <c r="S42">
        <v>11310</v>
      </c>
      <c r="U42" s="5">
        <f>IF(J42&lt;=Summary!B$3,J42,0)</f>
        <v>933</v>
      </c>
      <c r="V42" s="5">
        <f>IF(K42&lt;=Summary!C$3,K42,0)</f>
        <v>1059</v>
      </c>
      <c r="W42" s="5">
        <f>IF(L42&lt;=Summary!D$3,L42,0)</f>
        <v>1896</v>
      </c>
      <c r="X42" s="5">
        <f>IF(M42&lt;=Summary!E$3,M42,0)</f>
        <v>0</v>
      </c>
      <c r="Y42" s="5">
        <f>IF(N42&lt;=Summary!F$3,N42,0)</f>
        <v>3799</v>
      </c>
      <c r="Z42" s="5">
        <f>IF(O42&lt;=Summary!G$3,O42,0)</f>
        <v>3675</v>
      </c>
      <c r="AA42" s="5">
        <f>IF(P42&lt;=Summary!H$3,P42,0)</f>
        <v>0</v>
      </c>
      <c r="AB42" s="5">
        <f>IF(Q42&lt;=Summary!I$3,Q42,0)</f>
        <v>2166</v>
      </c>
      <c r="AC42" s="5">
        <f>IF(R42&lt;=Summary!J$3,R42,0)</f>
        <v>0</v>
      </c>
      <c r="AD42" s="5">
        <f>IF(S42&lt;=Summary!K$3,S42,0)</f>
        <v>0</v>
      </c>
      <c r="AE42" s="3"/>
      <c r="AF42" s="5">
        <f t="shared" si="58"/>
        <v>27</v>
      </c>
      <c r="AG42" s="5">
        <f t="shared" si="59"/>
        <v>40</v>
      </c>
      <c r="AH42" s="5">
        <f t="shared" si="60"/>
        <v>32</v>
      </c>
      <c r="AI42" s="5">
        <f t="shared" si="61"/>
        <v>138</v>
      </c>
      <c r="AJ42" s="5">
        <f t="shared" si="62"/>
        <v>45</v>
      </c>
      <c r="AK42" s="5">
        <f t="shared" si="63"/>
        <v>92</v>
      </c>
      <c r="AL42" s="5">
        <f t="shared" si="64"/>
        <v>61</v>
      </c>
      <c r="AM42" s="5">
        <f t="shared" si="65"/>
        <v>1</v>
      </c>
      <c r="AN42" s="5">
        <f t="shared" si="66"/>
        <v>58</v>
      </c>
      <c r="AO42" s="5">
        <f t="shared" si="67"/>
        <v>49</v>
      </c>
      <c r="AP42" s="3"/>
      <c r="AQ42" s="3">
        <f>IF(AND(AF42&lt;=Summary!B$6,AF42&gt;0),25*(Summary!B$6+1-AF42)/Summary!B$6,0)</f>
        <v>18.5</v>
      </c>
      <c r="AR42" s="3">
        <f>IF(AND(AG42&lt;=Summary!C$6,AG42&gt;0),25*(Summary!C$6+1-AG42)/Summary!C$6,0)</f>
        <v>15.25</v>
      </c>
      <c r="AS42" s="3">
        <f>IF(AND(AH42&lt;=Summary!D$6,AH42&gt;0),25*(Summary!D$6+1-AH42)/Summary!D$6,0)</f>
        <v>17.25</v>
      </c>
      <c r="AT42" s="3">
        <f>IF(AND(AI42&lt;=Summary!E$6,AI42&gt;0),25*(Summary!E$6+1-AI42)/Summary!E$6,0)</f>
        <v>0</v>
      </c>
      <c r="AU42" s="3">
        <f>IF(AND(AJ42&lt;=Summary!F$6,AJ42&gt;0),25*(Summary!F$6+1-AJ42)/Summary!F$6,0)</f>
        <v>14</v>
      </c>
      <c r="AV42" s="3">
        <f>IF(AND(AK42&lt;=Summary!G$6,AK42&gt;0),25*(Summary!G$6+1-AK42)/Summary!G$6,0)</f>
        <v>2.25</v>
      </c>
      <c r="AW42" s="3">
        <f>IF(AND(AL42&lt;=Summary!H$6,AL42&gt;0),25*(Summary!H$6+1-AL42)/Summary!H$6,0)</f>
        <v>10</v>
      </c>
      <c r="AX42" s="3">
        <f>IF(AND(AM42&lt;=Summary!I$6,AM42&gt;0),25*(Summary!I$6+1-AM42)/Summary!I$6,0)</f>
        <v>25</v>
      </c>
      <c r="AY42" s="3">
        <f>IF(AND(AN42&lt;=Summary!J$6,AN42&gt;0),25*(Summary!J$6+1-AN42)/Summary!J$6,0)</f>
        <v>10.75</v>
      </c>
      <c r="AZ42" s="3">
        <f>IF(AND(AO42&lt;=Summary!K$6,AO42&gt;0),25*(Summary!K$6+1-AO42)/Summary!K$6,0)</f>
        <v>13</v>
      </c>
      <c r="BA42" s="3"/>
      <c r="BB42" s="3">
        <f>IF(AND(U42&gt;0,U42&lt;=Summary!B$9),12.5 + 12.5 * (U42 - Summary!B$9) / (Summary!B$7 - Summary!B$9),0)</f>
        <v>20.425361155698234</v>
      </c>
      <c r="BC42" s="3">
        <f>IF(AND(V42&gt;0,V42&lt;=Summary!C$9),12.5 + 12.5 * (V42 - Summary!C$9) / (Summary!C$7 - Summary!C$9),0)</f>
        <v>19.275515600211527</v>
      </c>
      <c r="BD42" s="3">
        <f>IF(AND(W42&gt;0,W42&lt;=Summary!D$9),12.5 + 12.5 * (W42 - Summary!D$9) / (Summary!D$7 - Summary!D$9),0)</f>
        <v>15.979993218040013</v>
      </c>
      <c r="BE42" s="3">
        <f>IF(AND(X42&gt;0,X42&lt;=Summary!E$9),12.5 + 12.5 * (X42 - Summary!E$9) / (Summary!E$7 - Summary!E$9),0)</f>
        <v>0</v>
      </c>
      <c r="BF42" s="3">
        <f>IF(AND(Y42&gt;0,Y42&lt;=Summary!F$9),12.5 + 12.5 * (Y42 - Summary!F$9) / (Summary!F$7 - Summary!F$9),0)</f>
        <v>0</v>
      </c>
      <c r="BG42" s="3">
        <f>IF(AND(Z42&gt;0,Z42&lt;=Summary!G$9),12.5 + 12.5 * (Z42 - Summary!G$9) / (Summary!G$7 - Summary!G$9),0)</f>
        <v>0</v>
      </c>
      <c r="BH42" s="3">
        <f>IF(AND(AA42&gt;0,AA42&lt;=Summary!H$9),12.5 + 12.5 * (AA42 - Summary!H$9) / (Summary!H$7 - Summary!H$9),0)</f>
        <v>0</v>
      </c>
      <c r="BI42" s="3">
        <f>IF(AND(AB42&gt;0,AB42&lt;=Summary!I$9),12.5 + 12.5 * (AB42 - Summary!I$9) / (Summary!I$7 - Summary!I$9),0)</f>
        <v>25</v>
      </c>
      <c r="BJ42" s="3">
        <f>IF(AND(AC42&gt;0,AC42&lt;=Summary!J$9),12.5 + 12.5 * (AC42 - Summary!J$9) / (Summary!J$7 - Summary!J$9),0)</f>
        <v>0</v>
      </c>
      <c r="BK42" s="3">
        <f>IF(AND(AD42&gt;0,AD42&lt;=Summary!K$9),12.5 + 12.5 * (AD42 - Summary!K$9) / (Summary!K$7 - Summary!K$9),0)</f>
        <v>0</v>
      </c>
      <c r="BL42" s="3"/>
      <c r="BM42" s="3">
        <f>IF(AND(U42&gt;0,U42&gt;Summary!B$9),12.5 - 12.5 * (U42 - Summary!B$9) / (Summary!B$3 - Summary!B$9),0)</f>
        <v>0</v>
      </c>
      <c r="BN42" s="3">
        <f>IF(AND(V42&gt;0,V42&gt;Summary!C$9),12.5 - 12.5 * (V42 - Summary!C$9) / (Summary!C$3 - Summary!C$9),0)</f>
        <v>0</v>
      </c>
      <c r="BO42" s="3">
        <f>IF(AND(W42&gt;0,W42&gt;Summary!D$9),12.5 - 12.5 * (W42 - Summary!D$9) / (Summary!D$3 - Summary!D$9),0)</f>
        <v>0</v>
      </c>
      <c r="BP42" s="3">
        <f>IF(AND(X42&gt;0,X42&gt;Summary!E$9),12.5 - 12.5 * (X42 - Summary!E$9) / (Summary!E$3 - Summary!E$9),0)</f>
        <v>0</v>
      </c>
      <c r="BQ42" s="3">
        <f>IF(AND(Y42&gt;0,Y42&gt;Summary!F$9),12.5 - 12.5 * (Y42 - Summary!F$9) / (Summary!F$3 - Summary!F$9),0)</f>
        <v>5.8261303191489358</v>
      </c>
      <c r="BR42" s="3">
        <f>IF(AND(Z42&gt;0,Z42&gt;Summary!G$9),12.5 - 12.5 * (Z42 - Summary!G$9) / (Summary!G$3 - Summary!G$9),0)</f>
        <v>6.1365664980660517</v>
      </c>
      <c r="BS42" s="3">
        <f>IF(AND(AA42&gt;0,AA42&gt;Summary!H$9),12.5 - 12.5 * (AA42 - Summary!H$9) / (Summary!H$3 - Summary!H$9),0)</f>
        <v>0</v>
      </c>
      <c r="BT42" s="3">
        <f>IF(AND(AB42&gt;0,AB42&gt;Summary!I$9),12.5 - 12.5 * (AB42 - Summary!I$9) / (Summary!I$3 - Summary!I$9),0)</f>
        <v>0</v>
      </c>
      <c r="BU42" s="3">
        <f>IF(AND(AC42&gt;0,AC42&gt;Summary!J$9),12.5 - 12.5 * (AC42 - Summary!J$9) / (Summary!J$3 - Summary!J$9),0)</f>
        <v>0</v>
      </c>
      <c r="BV42" s="3">
        <f>IF(AND(AD42&gt;0,AD42&gt;Summary!K$9),12.5 - 12.5 * (AD42 - Summary!K$9) / (Summary!K$3 - Summary!K$9),0)</f>
        <v>0</v>
      </c>
      <c r="BW42" s="3"/>
      <c r="BX42" s="5">
        <f t="shared" si="68"/>
        <v>15.55</v>
      </c>
      <c r="BY42" s="5">
        <f t="shared" si="69"/>
        <v>17.649999999999999</v>
      </c>
      <c r="BZ42" s="5">
        <f t="shared" si="70"/>
        <v>31.6</v>
      </c>
      <c r="CA42" s="5">
        <f t="shared" si="71"/>
        <v>138.28333333333333</v>
      </c>
      <c r="CB42" s="5">
        <f t="shared" si="72"/>
        <v>63.31666666666667</v>
      </c>
      <c r="CC42" s="5">
        <f t="shared" si="73"/>
        <v>61.25</v>
      </c>
      <c r="CD42" s="5">
        <f t="shared" si="74"/>
        <v>146.28333333333333</v>
      </c>
      <c r="CE42" s="5">
        <f t="shared" si="75"/>
        <v>36.1</v>
      </c>
      <c r="CF42" s="5">
        <f t="shared" si="76"/>
        <v>98.733333333333334</v>
      </c>
      <c r="CG42" s="5">
        <f t="shared" si="77"/>
        <v>188.5</v>
      </c>
      <c r="CI42" s="3">
        <f t="shared" si="78"/>
        <v>38.925361155698234</v>
      </c>
      <c r="CJ42" s="3">
        <f t="shared" si="79"/>
        <v>34.525515600211527</v>
      </c>
      <c r="CK42" s="3">
        <f t="shared" si="80"/>
        <v>33.229993218040015</v>
      </c>
      <c r="CL42" s="3">
        <f t="shared" si="81"/>
        <v>0</v>
      </c>
      <c r="CM42" s="3">
        <f t="shared" si="82"/>
        <v>19.826130319148938</v>
      </c>
      <c r="CN42" s="3">
        <f t="shared" si="83"/>
        <v>8.3865664980660526</v>
      </c>
      <c r="CO42" s="3">
        <f t="shared" si="84"/>
        <v>10</v>
      </c>
      <c r="CP42" s="3">
        <f t="shared" si="85"/>
        <v>50</v>
      </c>
      <c r="CQ42" s="3">
        <f t="shared" si="86"/>
        <v>10.75</v>
      </c>
      <c r="CR42" s="3">
        <f t="shared" si="87"/>
        <v>13</v>
      </c>
      <c r="CT42" s="3">
        <f t="shared" si="88"/>
        <v>0</v>
      </c>
      <c r="CU42" s="3">
        <f t="shared" si="89"/>
        <v>8.3865664980660526</v>
      </c>
      <c r="CV42" s="3">
        <f t="shared" si="90"/>
        <v>210.25700029309871</v>
      </c>
      <c r="CW42" s="5">
        <f t="shared" si="91"/>
        <v>400</v>
      </c>
      <c r="CX42" s="3">
        <f t="shared" si="92"/>
        <v>610.25700029309871</v>
      </c>
      <c r="CZ42" s="3">
        <f t="shared" si="93"/>
        <v>564.11715873363903</v>
      </c>
      <c r="DA42">
        <f t="shared" si="94"/>
        <v>38</v>
      </c>
    </row>
    <row r="43" spans="1:105" x14ac:dyDescent="0.2">
      <c r="A43">
        <v>39</v>
      </c>
      <c r="B43" t="s">
        <v>103</v>
      </c>
      <c r="C43" t="s">
        <v>104</v>
      </c>
      <c r="D43" t="s">
        <v>10</v>
      </c>
      <c r="E43">
        <v>157.68447345057399</v>
      </c>
      <c r="F43" s="1" t="s">
        <v>644</v>
      </c>
      <c r="G43">
        <v>557.68447345057405</v>
      </c>
      <c r="H43">
        <v>159951</v>
      </c>
      <c r="J43">
        <v>1347</v>
      </c>
      <c r="K43">
        <v>1251</v>
      </c>
      <c r="L43">
        <v>1312</v>
      </c>
      <c r="M43">
        <v>128015</v>
      </c>
      <c r="N43">
        <v>3888</v>
      </c>
      <c r="O43">
        <v>2603</v>
      </c>
      <c r="P43">
        <v>3079</v>
      </c>
      <c r="Q43">
        <v>4333</v>
      </c>
      <c r="R43">
        <v>4781</v>
      </c>
      <c r="S43">
        <v>9342</v>
      </c>
      <c r="U43" s="5">
        <f>IF(J43&lt;=Summary!B$3,J43,0)</f>
        <v>1347</v>
      </c>
      <c r="V43" s="5">
        <f>IF(K43&lt;=Summary!C$3,K43,0)</f>
        <v>1251</v>
      </c>
      <c r="W43" s="5">
        <f>IF(L43&lt;=Summary!D$3,L43,0)</f>
        <v>1312</v>
      </c>
      <c r="X43" s="5">
        <f>IF(M43&lt;=Summary!E$3,M43,0)</f>
        <v>0</v>
      </c>
      <c r="Y43" s="5">
        <f>IF(N43&lt;=Summary!F$3,N43,0)</f>
        <v>3888</v>
      </c>
      <c r="Z43" s="5">
        <f>IF(O43&lt;=Summary!G$3,O43,0)</f>
        <v>2603</v>
      </c>
      <c r="AA43" s="5">
        <f>IF(P43&lt;=Summary!H$3,P43,0)</f>
        <v>3079</v>
      </c>
      <c r="AB43" s="5">
        <f>IF(Q43&lt;=Summary!I$3,Q43,0)</f>
        <v>4333</v>
      </c>
      <c r="AC43" s="5">
        <f>IF(R43&lt;=Summary!J$3,R43,0)</f>
        <v>4781</v>
      </c>
      <c r="AD43" s="5">
        <f>IF(S43&lt;=Summary!K$3,S43,0)</f>
        <v>0</v>
      </c>
      <c r="AE43" s="3"/>
      <c r="AF43" s="5">
        <f t="shared" si="58"/>
        <v>64</v>
      </c>
      <c r="AG43" s="5">
        <f t="shared" si="59"/>
        <v>78</v>
      </c>
      <c r="AH43" s="5">
        <f t="shared" si="60"/>
        <v>8</v>
      </c>
      <c r="AI43" s="5">
        <f t="shared" si="61"/>
        <v>205</v>
      </c>
      <c r="AJ43" s="5">
        <f t="shared" si="62"/>
        <v>47</v>
      </c>
      <c r="AK43" s="5">
        <f t="shared" si="63"/>
        <v>49</v>
      </c>
      <c r="AL43" s="5">
        <f t="shared" si="64"/>
        <v>11</v>
      </c>
      <c r="AM43" s="5">
        <f t="shared" si="65"/>
        <v>46</v>
      </c>
      <c r="AN43" s="5">
        <f t="shared" si="66"/>
        <v>43</v>
      </c>
      <c r="AO43" s="5">
        <f t="shared" si="67"/>
        <v>40</v>
      </c>
      <c r="AP43" s="3"/>
      <c r="AQ43" s="3">
        <f>IF(AND(AF43&lt;=Summary!B$6,AF43&gt;0),25*(Summary!B$6+1-AF43)/Summary!B$6,0)</f>
        <v>9.25</v>
      </c>
      <c r="AR43" s="3">
        <f>IF(AND(AG43&lt;=Summary!C$6,AG43&gt;0),25*(Summary!C$6+1-AG43)/Summary!C$6,0)</f>
        <v>5.75</v>
      </c>
      <c r="AS43" s="3">
        <f>IF(AND(AH43&lt;=Summary!D$6,AH43&gt;0),25*(Summary!D$6+1-AH43)/Summary!D$6,0)</f>
        <v>23.25</v>
      </c>
      <c r="AT43" s="3">
        <f>IF(AND(AI43&lt;=Summary!E$6,AI43&gt;0),25*(Summary!E$6+1-AI43)/Summary!E$6,0)</f>
        <v>0</v>
      </c>
      <c r="AU43" s="3">
        <f>IF(AND(AJ43&lt;=Summary!F$6,AJ43&gt;0),25*(Summary!F$6+1-AJ43)/Summary!F$6,0)</f>
        <v>13.5</v>
      </c>
      <c r="AV43" s="3">
        <f>IF(AND(AK43&lt;=Summary!G$6,AK43&gt;0),25*(Summary!G$6+1-AK43)/Summary!G$6,0)</f>
        <v>13</v>
      </c>
      <c r="AW43" s="3">
        <f>IF(AND(AL43&lt;=Summary!H$6,AL43&gt;0),25*(Summary!H$6+1-AL43)/Summary!H$6,0)</f>
        <v>22.5</v>
      </c>
      <c r="AX43" s="3">
        <f>IF(AND(AM43&lt;=Summary!I$6,AM43&gt;0),25*(Summary!I$6+1-AM43)/Summary!I$6,0)</f>
        <v>13.75</v>
      </c>
      <c r="AY43" s="3">
        <f>IF(AND(AN43&lt;=Summary!J$6,AN43&gt;0),25*(Summary!J$6+1-AN43)/Summary!J$6,0)</f>
        <v>14.5</v>
      </c>
      <c r="AZ43" s="3">
        <f>IF(AND(AO43&lt;=Summary!K$6,AO43&gt;0),25*(Summary!K$6+1-AO43)/Summary!K$6,0)</f>
        <v>15.25</v>
      </c>
      <c r="BA43" s="3"/>
      <c r="BB43" s="3">
        <f>IF(AND(U43&gt;0,U43&lt;=Summary!B$9),12.5 + 12.5 * (U43 - Summary!B$9) / (Summary!B$7 - Summary!B$9),0)</f>
        <v>16.27207062600321</v>
      </c>
      <c r="BC43" s="3">
        <f>IF(AND(V43&gt;0,V43&lt;=Summary!C$9),12.5 + 12.5 * (V43 - Summary!C$9) / (Summary!C$7 - Summary!C$9),0)</f>
        <v>16.737176097303013</v>
      </c>
      <c r="BD43" s="3">
        <f>IF(AND(W43&gt;0,W43&lt;=Summary!D$9),12.5 + 12.5 * (W43 - Summary!D$9) / (Summary!D$7 - Summary!D$9),0)</f>
        <v>20.930824008138352</v>
      </c>
      <c r="BE43" s="3">
        <f>IF(AND(X43&gt;0,X43&lt;=Summary!E$9),12.5 + 12.5 * (X43 - Summary!E$9) / (Summary!E$7 - Summary!E$9),0)</f>
        <v>0</v>
      </c>
      <c r="BF43" s="3">
        <f>IF(AND(Y43&gt;0,Y43&lt;=Summary!F$9),12.5 + 12.5 * (Y43 - Summary!F$9) / (Summary!F$7 - Summary!F$9),0)</f>
        <v>0</v>
      </c>
      <c r="BG43" s="3">
        <f>IF(AND(Z43&gt;0,Z43&lt;=Summary!G$9),12.5 + 12.5 * (Z43 - Summary!G$9) / (Summary!G$7 - Summary!G$9),0)</f>
        <v>14.094256259204712</v>
      </c>
      <c r="BH43" s="3">
        <f>IF(AND(AA43&gt;0,AA43&lt;=Summary!H$9),12.5 + 12.5 * (AA43 - Summary!H$9) / (Summary!H$7 - Summary!H$9),0)</f>
        <v>16.578870354111793</v>
      </c>
      <c r="BI43" s="3">
        <f>IF(AND(AB43&gt;0,AB43&lt;=Summary!I$9),12.5 + 12.5 * (AB43 - Summary!I$9) / (Summary!I$7 - Summary!I$9),0)</f>
        <v>0</v>
      </c>
      <c r="BJ43" s="3">
        <f>IF(AND(AC43&gt;0,AC43&lt;=Summary!J$9),12.5 + 12.5 * (AC43 - Summary!J$9) / (Summary!J$7 - Summary!J$9),0)</f>
        <v>0</v>
      </c>
      <c r="BK43" s="3">
        <f>IF(AND(AD43&gt;0,AD43&lt;=Summary!K$9),12.5 + 12.5 * (AD43 - Summary!K$9) / (Summary!K$7 - Summary!K$9),0)</f>
        <v>0</v>
      </c>
      <c r="BL43" s="3"/>
      <c r="BM43" s="3">
        <f>IF(AND(U43&gt;0,U43&gt;Summary!B$9),12.5 - 12.5 * (U43 - Summary!B$9) / (Summary!B$3 - Summary!B$9),0)</f>
        <v>0</v>
      </c>
      <c r="BN43" s="3">
        <f>IF(AND(V43&gt;0,V43&gt;Summary!C$9),12.5 - 12.5 * (V43 - Summary!C$9) / (Summary!C$3 - Summary!C$9),0)</f>
        <v>0</v>
      </c>
      <c r="BO43" s="3">
        <f>IF(AND(W43&gt;0,W43&gt;Summary!D$9),12.5 - 12.5 * (W43 - Summary!D$9) / (Summary!D$3 - Summary!D$9),0)</f>
        <v>0</v>
      </c>
      <c r="BP43" s="3">
        <f>IF(AND(X43&gt;0,X43&gt;Summary!E$9),12.5 - 12.5 * (X43 - Summary!E$9) / (Summary!E$3 - Summary!E$9),0)</f>
        <v>0</v>
      </c>
      <c r="BQ43" s="3">
        <f>IF(AND(Y43&gt;0,Y43&gt;Summary!F$9),12.5 - 12.5 * (Y43 - Summary!F$9) / (Summary!F$3 - Summary!F$9),0)</f>
        <v>5.0864361702127656</v>
      </c>
      <c r="BR43" s="3">
        <f>IF(AND(Z43&gt;0,Z43&gt;Summary!G$9),12.5 - 12.5 * (Z43 - Summary!G$9) / (Summary!G$3 - Summary!G$9),0)</f>
        <v>0</v>
      </c>
      <c r="BS43" s="3">
        <f>IF(AND(AA43&gt;0,AA43&gt;Summary!H$9),12.5 - 12.5 * (AA43 - Summary!H$9) / (Summary!H$3 - Summary!H$9),0)</f>
        <v>0</v>
      </c>
      <c r="BT43" s="3">
        <f>IF(AND(AB43&gt;0,AB43&gt;Summary!I$9),12.5 - 12.5 * (AB43 - Summary!I$9) / (Summary!I$3 - Summary!I$9),0)</f>
        <v>7.6696377228292123</v>
      </c>
      <c r="BU43" s="3">
        <f>IF(AND(AC43&gt;0,AC43&gt;Summary!J$9),12.5 - 12.5 * (AC43 - Summary!J$9) / (Summary!J$3 - Summary!J$9),0)</f>
        <v>5.8706373292867982</v>
      </c>
      <c r="BV43" s="3">
        <f>IF(AND(AD43&gt;0,AD43&gt;Summary!K$9),12.5 - 12.5 * (AD43 - Summary!K$9) / (Summary!K$3 - Summary!K$9),0)</f>
        <v>0</v>
      </c>
      <c r="BW43" s="3"/>
      <c r="BX43" s="5">
        <f t="shared" si="68"/>
        <v>22.45</v>
      </c>
      <c r="BY43" s="5">
        <f t="shared" si="69"/>
        <v>20.85</v>
      </c>
      <c r="BZ43" s="5">
        <f t="shared" si="70"/>
        <v>21.866666666666667</v>
      </c>
      <c r="CA43" s="5">
        <f t="shared" si="71"/>
        <v>2133.5833333333335</v>
      </c>
      <c r="CB43" s="5">
        <f t="shared" si="72"/>
        <v>64.8</v>
      </c>
      <c r="CC43" s="5">
        <f t="shared" si="73"/>
        <v>43.383333333333333</v>
      </c>
      <c r="CD43" s="5">
        <f t="shared" si="74"/>
        <v>51.31666666666667</v>
      </c>
      <c r="CE43" s="5">
        <f t="shared" si="75"/>
        <v>72.216666666666669</v>
      </c>
      <c r="CF43" s="5">
        <f t="shared" si="76"/>
        <v>79.683333333333337</v>
      </c>
      <c r="CG43" s="5">
        <f t="shared" si="77"/>
        <v>155.69999999999999</v>
      </c>
      <c r="CI43" s="3">
        <f t="shared" si="78"/>
        <v>25.52207062600321</v>
      </c>
      <c r="CJ43" s="3">
        <f t="shared" si="79"/>
        <v>22.487176097303013</v>
      </c>
      <c r="CK43" s="3">
        <f t="shared" si="80"/>
        <v>44.180824008138352</v>
      </c>
      <c r="CL43" s="3">
        <f t="shared" si="81"/>
        <v>0</v>
      </c>
      <c r="CM43" s="3">
        <f t="shared" si="82"/>
        <v>18.586436170212764</v>
      </c>
      <c r="CN43" s="3">
        <f t="shared" si="83"/>
        <v>27.094256259204712</v>
      </c>
      <c r="CO43" s="3">
        <f t="shared" si="84"/>
        <v>39.078870354111793</v>
      </c>
      <c r="CP43" s="3">
        <f t="shared" si="85"/>
        <v>21.419637722829211</v>
      </c>
      <c r="CQ43" s="3">
        <f t="shared" si="86"/>
        <v>20.370637329286797</v>
      </c>
      <c r="CR43" s="3">
        <f t="shared" si="87"/>
        <v>15.25</v>
      </c>
      <c r="CT43" s="3">
        <f t="shared" si="88"/>
        <v>0</v>
      </c>
      <c r="CU43" s="3">
        <f t="shared" si="89"/>
        <v>15.25</v>
      </c>
      <c r="CV43" s="3">
        <f t="shared" si="90"/>
        <v>218.73990856708986</v>
      </c>
      <c r="CW43" s="5">
        <f t="shared" si="91"/>
        <v>400</v>
      </c>
      <c r="CX43" s="3">
        <f t="shared" si="92"/>
        <v>618.73990856708986</v>
      </c>
      <c r="CZ43" s="3">
        <f t="shared" si="93"/>
        <v>557.68447345057405</v>
      </c>
      <c r="DA43">
        <f t="shared" si="94"/>
        <v>39</v>
      </c>
    </row>
    <row r="44" spans="1:105" x14ac:dyDescent="0.2">
      <c r="A44">
        <v>40</v>
      </c>
      <c r="B44" t="s">
        <v>105</v>
      </c>
      <c r="C44" t="s">
        <v>106</v>
      </c>
      <c r="D44" t="s">
        <v>76</v>
      </c>
      <c r="E44">
        <v>155.334068522194</v>
      </c>
      <c r="F44" s="1" t="s">
        <v>644</v>
      </c>
      <c r="G44">
        <v>555.334068522194</v>
      </c>
      <c r="H44">
        <v>43836</v>
      </c>
      <c r="J44">
        <v>1001</v>
      </c>
      <c r="K44">
        <v>871</v>
      </c>
      <c r="L44">
        <v>5174</v>
      </c>
      <c r="M44">
        <v>3226</v>
      </c>
      <c r="N44">
        <v>2260</v>
      </c>
      <c r="O44">
        <v>5682</v>
      </c>
      <c r="P44">
        <v>4444</v>
      </c>
      <c r="Q44">
        <v>3067</v>
      </c>
      <c r="R44">
        <v>13832</v>
      </c>
      <c r="S44">
        <v>4279</v>
      </c>
      <c r="U44" s="5">
        <f>IF(J44&lt;=Summary!B$3,J44,0)</f>
        <v>1001</v>
      </c>
      <c r="V44" s="5">
        <f>IF(K44&lt;=Summary!C$3,K44,0)</f>
        <v>871</v>
      </c>
      <c r="W44" s="5">
        <f>IF(L44&lt;=Summary!D$3,L44,0)</f>
        <v>0</v>
      </c>
      <c r="X44" s="5">
        <f>IF(M44&lt;=Summary!E$3,M44,0)</f>
        <v>3226</v>
      </c>
      <c r="Y44" s="5">
        <f>IF(N44&lt;=Summary!F$3,N44,0)</f>
        <v>2260</v>
      </c>
      <c r="Z44" s="5">
        <f>IF(O44&lt;=Summary!G$3,O44,0)</f>
        <v>0</v>
      </c>
      <c r="AA44" s="5">
        <f>IF(P44&lt;=Summary!H$3,P44,0)</f>
        <v>4444</v>
      </c>
      <c r="AB44" s="5">
        <f>IF(Q44&lt;=Summary!I$3,Q44,0)</f>
        <v>3067</v>
      </c>
      <c r="AC44" s="5">
        <f>IF(R44&lt;=Summary!J$3,R44,0)</f>
        <v>0</v>
      </c>
      <c r="AD44" s="5">
        <f>IF(S44&lt;=Summary!K$3,S44,0)</f>
        <v>4279</v>
      </c>
      <c r="AE44" s="3"/>
      <c r="AF44" s="5">
        <f t="shared" si="58"/>
        <v>33</v>
      </c>
      <c r="AG44" s="5">
        <f t="shared" si="59"/>
        <v>18</v>
      </c>
      <c r="AH44" s="5">
        <f t="shared" si="60"/>
        <v>115</v>
      </c>
      <c r="AI44" s="5">
        <f t="shared" si="61"/>
        <v>67</v>
      </c>
      <c r="AJ44" s="5">
        <f t="shared" si="62"/>
        <v>5</v>
      </c>
      <c r="AK44" s="5">
        <f t="shared" si="63"/>
        <v>136</v>
      </c>
      <c r="AL44" s="5">
        <f t="shared" si="64"/>
        <v>32</v>
      </c>
      <c r="AM44" s="5">
        <f t="shared" si="65"/>
        <v>19</v>
      </c>
      <c r="AN44" s="5">
        <f t="shared" si="66"/>
        <v>118</v>
      </c>
      <c r="AO44" s="5">
        <f t="shared" si="67"/>
        <v>7</v>
      </c>
      <c r="AP44" s="3"/>
      <c r="AQ44" s="3">
        <f>IF(AND(AF44&lt;=Summary!B$6,AF44&gt;0),25*(Summary!B$6+1-AF44)/Summary!B$6,0)</f>
        <v>17</v>
      </c>
      <c r="AR44" s="3">
        <f>IF(AND(AG44&lt;=Summary!C$6,AG44&gt;0),25*(Summary!C$6+1-AG44)/Summary!C$6,0)</f>
        <v>20.75</v>
      </c>
      <c r="AS44" s="3">
        <f>IF(AND(AH44&lt;=Summary!D$6,AH44&gt;0),25*(Summary!D$6+1-AH44)/Summary!D$6,0)</f>
        <v>0</v>
      </c>
      <c r="AT44" s="3">
        <f>IF(AND(AI44&lt;=Summary!E$6,AI44&gt;0),25*(Summary!E$6+1-AI44)/Summary!E$6,0)</f>
        <v>8.5</v>
      </c>
      <c r="AU44" s="3">
        <f>IF(AND(AJ44&lt;=Summary!F$6,AJ44&gt;0),25*(Summary!F$6+1-AJ44)/Summary!F$6,0)</f>
        <v>24</v>
      </c>
      <c r="AV44" s="3">
        <f>IF(AND(AK44&lt;=Summary!G$6,AK44&gt;0),25*(Summary!G$6+1-AK44)/Summary!G$6,0)</f>
        <v>0</v>
      </c>
      <c r="AW44" s="3">
        <f>IF(AND(AL44&lt;=Summary!H$6,AL44&gt;0),25*(Summary!H$6+1-AL44)/Summary!H$6,0)</f>
        <v>17.25</v>
      </c>
      <c r="AX44" s="3">
        <f>IF(AND(AM44&lt;=Summary!I$6,AM44&gt;0),25*(Summary!I$6+1-AM44)/Summary!I$6,0)</f>
        <v>20.5</v>
      </c>
      <c r="AY44" s="3">
        <f>IF(AND(AN44&lt;=Summary!J$6,AN44&gt;0),25*(Summary!J$6+1-AN44)/Summary!J$6,0)</f>
        <v>0</v>
      </c>
      <c r="AZ44" s="3">
        <f>IF(AND(AO44&lt;=Summary!K$6,AO44&gt;0),25*(Summary!K$6+1-AO44)/Summary!K$6,0)</f>
        <v>23.5</v>
      </c>
      <c r="BA44" s="3"/>
      <c r="BB44" s="3">
        <f>IF(AND(U44&gt;0,U44&lt;=Summary!B$9),12.5 + 12.5 * (U44 - Summary!B$9) / (Summary!B$7 - Summary!B$9),0)</f>
        <v>19.743178170144461</v>
      </c>
      <c r="BC44" s="3">
        <f>IF(AND(V44&gt;0,V44&lt;=Summary!C$9),12.5 + 12.5 * (V44 - Summary!C$9) / (Summary!C$7 - Summary!C$9),0)</f>
        <v>21.760973030142782</v>
      </c>
      <c r="BD44" s="3">
        <f>IF(AND(W44&gt;0,W44&lt;=Summary!D$9),12.5 + 12.5 * (W44 - Summary!D$9) / (Summary!D$7 - Summary!D$9),0)</f>
        <v>0</v>
      </c>
      <c r="BE44" s="3">
        <f>IF(AND(X44&gt;0,X44&lt;=Summary!E$9),12.5 + 12.5 * (X44 - Summary!E$9) / (Summary!E$7 - Summary!E$9),0)</f>
        <v>0</v>
      </c>
      <c r="BF44" s="3">
        <f>IF(AND(Y44&gt;0,Y44&lt;=Summary!F$9),12.5 + 12.5 * (Y44 - Summary!F$9) / (Summary!F$7 - Summary!F$9),0)</f>
        <v>19.56062931696086</v>
      </c>
      <c r="BG44" s="3">
        <f>IF(AND(Z44&gt;0,Z44&lt;=Summary!G$9),12.5 + 12.5 * (Z44 - Summary!G$9) / (Summary!G$7 - Summary!G$9),0)</f>
        <v>0</v>
      </c>
      <c r="BH44" s="3">
        <f>IF(AND(AA44&gt;0,AA44&lt;=Summary!H$9),12.5 + 12.5 * (AA44 - Summary!H$9) / (Summary!H$7 - Summary!H$9),0)</f>
        <v>0</v>
      </c>
      <c r="BI44" s="3">
        <f>IF(AND(AB44&gt;0,AB44&lt;=Summary!I$9),12.5 + 12.5 * (AB44 - Summary!I$9) / (Summary!I$7 - Summary!I$9),0)</f>
        <v>17.46655518394649</v>
      </c>
      <c r="BJ44" s="3">
        <f>IF(AND(AC44&gt;0,AC44&lt;=Summary!J$9),12.5 + 12.5 * (AC44 - Summary!J$9) / (Summary!J$7 - Summary!J$9),0)</f>
        <v>0</v>
      </c>
      <c r="BK44" s="3">
        <f>IF(AND(AD44&gt;0,AD44&lt;=Summary!K$9),12.5 + 12.5 * (AD44 - Summary!K$9) / (Summary!K$7 - Summary!K$9),0)</f>
        <v>15.800691244239632</v>
      </c>
      <c r="BL44" s="3"/>
      <c r="BM44" s="3">
        <f>IF(AND(U44&gt;0,U44&gt;Summary!B$9),12.5 - 12.5 * (U44 - Summary!B$9) / (Summary!B$3 - Summary!B$9),0)</f>
        <v>0</v>
      </c>
      <c r="BN44" s="3">
        <f>IF(AND(V44&gt;0,V44&gt;Summary!C$9),12.5 - 12.5 * (V44 - Summary!C$9) / (Summary!C$3 - Summary!C$9),0)</f>
        <v>0</v>
      </c>
      <c r="BO44" s="3">
        <f>IF(AND(W44&gt;0,W44&gt;Summary!D$9),12.5 - 12.5 * (W44 - Summary!D$9) / (Summary!D$3 - Summary!D$9),0)</f>
        <v>0</v>
      </c>
      <c r="BP44" s="3">
        <f>IF(AND(X44&gt;0,X44&gt;Summary!E$9),12.5 - 12.5 * (X44 - Summary!E$9) / (Summary!E$3 - Summary!E$9),0)</f>
        <v>9.8423980222496912</v>
      </c>
      <c r="BQ44" s="3">
        <f>IF(AND(Y44&gt;0,Y44&gt;Summary!F$9),12.5 - 12.5 * (Y44 - Summary!F$9) / (Summary!F$3 - Summary!F$9),0)</f>
        <v>0</v>
      </c>
      <c r="BR44" s="3">
        <f>IF(AND(Z44&gt;0,Z44&gt;Summary!G$9),12.5 - 12.5 * (Z44 - Summary!G$9) / (Summary!G$3 - Summary!G$9),0)</f>
        <v>0</v>
      </c>
      <c r="BS44" s="3">
        <f>IF(AND(AA44&gt;0,AA44&gt;Summary!H$9),12.5 - 12.5 * (AA44 - Summary!H$9) / (Summary!H$3 - Summary!H$9),0)</f>
        <v>6.7762971363765239</v>
      </c>
      <c r="BT44" s="3">
        <f>IF(AND(AB44&gt;0,AB44&gt;Summary!I$9),12.5 - 12.5 * (AB44 - Summary!I$9) / (Summary!I$3 - Summary!I$9),0)</f>
        <v>0</v>
      </c>
      <c r="BU44" s="3">
        <f>IF(AND(AC44&gt;0,AC44&gt;Summary!J$9),12.5 - 12.5 * (AC44 - Summary!J$9) / (Summary!J$3 - Summary!J$9),0)</f>
        <v>0</v>
      </c>
      <c r="BV44" s="3">
        <f>IF(AND(AD44&gt;0,AD44&gt;Summary!K$9),12.5 - 12.5 * (AD44 - Summary!K$9) / (Summary!K$3 - Summary!K$9),0)</f>
        <v>0</v>
      </c>
      <c r="BW44" s="3"/>
      <c r="BX44" s="5">
        <f t="shared" si="68"/>
        <v>16.683333333333334</v>
      </c>
      <c r="BY44" s="5">
        <f t="shared" si="69"/>
        <v>14.516666666666667</v>
      </c>
      <c r="BZ44" s="5">
        <f t="shared" si="70"/>
        <v>86.233333333333334</v>
      </c>
      <c r="CA44" s="5">
        <f t="shared" si="71"/>
        <v>53.766666666666666</v>
      </c>
      <c r="CB44" s="5">
        <f t="shared" si="72"/>
        <v>37.666666666666664</v>
      </c>
      <c r="CC44" s="5">
        <f t="shared" si="73"/>
        <v>94.7</v>
      </c>
      <c r="CD44" s="5">
        <f t="shared" si="74"/>
        <v>74.066666666666663</v>
      </c>
      <c r="CE44" s="5">
        <f t="shared" si="75"/>
        <v>51.116666666666667</v>
      </c>
      <c r="CF44" s="5">
        <f t="shared" si="76"/>
        <v>230.53333333333333</v>
      </c>
      <c r="CG44" s="5">
        <f t="shared" si="77"/>
        <v>71.316666666666663</v>
      </c>
      <c r="CI44" s="3">
        <f t="shared" si="78"/>
        <v>36.743178170144461</v>
      </c>
      <c r="CJ44" s="3">
        <f t="shared" si="79"/>
        <v>42.510973030142779</v>
      </c>
      <c r="CK44" s="3">
        <f t="shared" si="80"/>
        <v>0</v>
      </c>
      <c r="CL44" s="3">
        <f t="shared" si="81"/>
        <v>18.342398022249689</v>
      </c>
      <c r="CM44" s="3">
        <f t="shared" si="82"/>
        <v>43.560629316960856</v>
      </c>
      <c r="CN44" s="3">
        <f t="shared" si="83"/>
        <v>0</v>
      </c>
      <c r="CO44" s="3">
        <f t="shared" si="84"/>
        <v>24.026297136376524</v>
      </c>
      <c r="CP44" s="3">
        <f t="shared" si="85"/>
        <v>37.96655518394649</v>
      </c>
      <c r="CQ44" s="3">
        <f t="shared" si="86"/>
        <v>0</v>
      </c>
      <c r="CR44" s="3">
        <f t="shared" si="87"/>
        <v>39.30069124423963</v>
      </c>
      <c r="CT44" s="3">
        <f t="shared" si="88"/>
        <v>0</v>
      </c>
      <c r="CU44" s="3">
        <f t="shared" si="89"/>
        <v>0</v>
      </c>
      <c r="CV44" s="3">
        <f t="shared" si="90"/>
        <v>242.45072210406045</v>
      </c>
      <c r="CW44" s="5">
        <f t="shared" si="91"/>
        <v>400</v>
      </c>
      <c r="CX44" s="3">
        <f t="shared" si="92"/>
        <v>642.45072210406045</v>
      </c>
      <c r="CZ44" s="3">
        <f t="shared" si="93"/>
        <v>555.334068522194</v>
      </c>
      <c r="DA44">
        <f t="shared" si="94"/>
        <v>40</v>
      </c>
    </row>
    <row r="45" spans="1:105" x14ac:dyDescent="0.2">
      <c r="A45">
        <v>41</v>
      </c>
      <c r="B45" t="s">
        <v>107</v>
      </c>
      <c r="C45" t="s">
        <v>107</v>
      </c>
      <c r="D45" t="s">
        <v>87</v>
      </c>
      <c r="E45">
        <v>155.18433768094701</v>
      </c>
      <c r="F45" s="1" t="s">
        <v>641</v>
      </c>
      <c r="G45">
        <v>555.18433768094701</v>
      </c>
      <c r="H45">
        <v>33790</v>
      </c>
      <c r="J45">
        <v>1412</v>
      </c>
      <c r="K45">
        <v>1062</v>
      </c>
      <c r="L45">
        <v>1832</v>
      </c>
      <c r="M45">
        <v>3088</v>
      </c>
      <c r="N45">
        <v>3014</v>
      </c>
      <c r="O45">
        <v>2663</v>
      </c>
      <c r="P45">
        <v>4286</v>
      </c>
      <c r="Q45">
        <v>4183</v>
      </c>
      <c r="R45">
        <v>7215</v>
      </c>
      <c r="S45">
        <v>5035</v>
      </c>
      <c r="U45" s="5">
        <f>IF(J45&lt;=Summary!B$3,J45,0)</f>
        <v>1412</v>
      </c>
      <c r="V45" s="5">
        <f>IF(K45&lt;=Summary!C$3,K45,0)</f>
        <v>1062</v>
      </c>
      <c r="W45" s="5">
        <f>IF(L45&lt;=Summary!D$3,L45,0)</f>
        <v>1832</v>
      </c>
      <c r="X45" s="5">
        <f>IF(M45&lt;=Summary!E$3,M45,0)</f>
        <v>3088</v>
      </c>
      <c r="Y45" s="5">
        <f>IF(N45&lt;=Summary!F$3,N45,0)</f>
        <v>3014</v>
      </c>
      <c r="Z45" s="5">
        <f>IF(O45&lt;=Summary!G$3,O45,0)</f>
        <v>2663</v>
      </c>
      <c r="AA45" s="5">
        <f>IF(P45&lt;=Summary!H$3,P45,0)</f>
        <v>4286</v>
      </c>
      <c r="AB45" s="5">
        <f>IF(Q45&lt;=Summary!I$3,Q45,0)</f>
        <v>4183</v>
      </c>
      <c r="AC45" s="5">
        <f>IF(R45&lt;=Summary!J$3,R45,0)</f>
        <v>0</v>
      </c>
      <c r="AD45" s="5">
        <f>IF(S45&lt;=Summary!K$3,S45,0)</f>
        <v>5035</v>
      </c>
      <c r="AE45" s="3"/>
      <c r="AF45" s="5">
        <f t="shared" si="58"/>
        <v>72</v>
      </c>
      <c r="AG45" s="5">
        <f t="shared" si="59"/>
        <v>41</v>
      </c>
      <c r="AH45" s="5">
        <f t="shared" si="60"/>
        <v>28</v>
      </c>
      <c r="AI45" s="5">
        <f t="shared" si="61"/>
        <v>59</v>
      </c>
      <c r="AJ45" s="5">
        <f t="shared" si="62"/>
        <v>28</v>
      </c>
      <c r="AK45" s="5">
        <f t="shared" si="63"/>
        <v>51</v>
      </c>
      <c r="AL45" s="5">
        <f t="shared" si="64"/>
        <v>28</v>
      </c>
      <c r="AM45" s="5">
        <f t="shared" si="65"/>
        <v>43</v>
      </c>
      <c r="AN45" s="5">
        <f t="shared" si="66"/>
        <v>74</v>
      </c>
      <c r="AO45" s="5">
        <f t="shared" si="67"/>
        <v>12</v>
      </c>
      <c r="AP45" s="3"/>
      <c r="AQ45" s="3">
        <f>IF(AND(AF45&lt;=Summary!B$6,AF45&gt;0),25*(Summary!B$6+1-AF45)/Summary!B$6,0)</f>
        <v>7.25</v>
      </c>
      <c r="AR45" s="3">
        <f>IF(AND(AG45&lt;=Summary!C$6,AG45&gt;0),25*(Summary!C$6+1-AG45)/Summary!C$6,0)</f>
        <v>15</v>
      </c>
      <c r="AS45" s="3">
        <f>IF(AND(AH45&lt;=Summary!D$6,AH45&gt;0),25*(Summary!D$6+1-AH45)/Summary!D$6,0)</f>
        <v>18.25</v>
      </c>
      <c r="AT45" s="3">
        <f>IF(AND(AI45&lt;=Summary!E$6,AI45&gt;0),25*(Summary!E$6+1-AI45)/Summary!E$6,0)</f>
        <v>10.5</v>
      </c>
      <c r="AU45" s="3">
        <f>IF(AND(AJ45&lt;=Summary!F$6,AJ45&gt;0),25*(Summary!F$6+1-AJ45)/Summary!F$6,0)</f>
        <v>18.25</v>
      </c>
      <c r="AV45" s="3">
        <f>IF(AND(AK45&lt;=Summary!G$6,AK45&gt;0),25*(Summary!G$6+1-AK45)/Summary!G$6,0)</f>
        <v>12.5</v>
      </c>
      <c r="AW45" s="3">
        <f>IF(AND(AL45&lt;=Summary!H$6,AL45&gt;0),25*(Summary!H$6+1-AL45)/Summary!H$6,0)</f>
        <v>18.25</v>
      </c>
      <c r="AX45" s="3">
        <f>IF(AND(AM45&lt;=Summary!I$6,AM45&gt;0),25*(Summary!I$6+1-AM45)/Summary!I$6,0)</f>
        <v>14.5</v>
      </c>
      <c r="AY45" s="3">
        <f>IF(AND(AN45&lt;=Summary!J$6,AN45&gt;0),25*(Summary!J$6+1-AN45)/Summary!J$6,0)</f>
        <v>6.75</v>
      </c>
      <c r="AZ45" s="3">
        <f>IF(AND(AO45&lt;=Summary!K$6,AO45&gt;0),25*(Summary!K$6+1-AO45)/Summary!K$6,0)</f>
        <v>22.25</v>
      </c>
      <c r="BA45" s="3"/>
      <c r="BB45" s="3">
        <f>IF(AND(U45&gt;0,U45&lt;=Summary!B$9),12.5 + 12.5 * (U45 - Summary!B$9) / (Summary!B$7 - Summary!B$9),0)</f>
        <v>15.619983948635634</v>
      </c>
      <c r="BC45" s="3">
        <f>IF(AND(V45&gt;0,V45&lt;=Summary!C$9),12.5 + 12.5 * (V45 - Summary!C$9) / (Summary!C$7 - Summary!C$9),0)</f>
        <v>19.235854045478582</v>
      </c>
      <c r="BD45" s="3">
        <f>IF(AND(W45&gt;0,W45&lt;=Summary!D$9),12.5 + 12.5 * (W45 - Summary!D$9) / (Summary!D$7 - Summary!D$9),0)</f>
        <v>16.522550016954899</v>
      </c>
      <c r="BE45" s="3">
        <f>IF(AND(X45&gt;0,X45&lt;=Summary!E$9),12.5 + 12.5 * (X45 - Summary!E$9) / (Summary!E$7 - Summary!E$9),0)</f>
        <v>0</v>
      </c>
      <c r="BF45" s="3">
        <f>IF(AND(Y45&gt;0,Y45&lt;=Summary!F$9),12.5 + 12.5 * (Y45 - Summary!F$9) / (Summary!F$7 - Summary!F$9),0)</f>
        <v>0</v>
      </c>
      <c r="BG45" s="3">
        <f>IF(AND(Z45&gt;0,Z45&lt;=Summary!G$9),12.5 + 12.5 * (Z45 - Summary!G$9) / (Summary!G$7 - Summary!G$9),0)</f>
        <v>13.652430044182621</v>
      </c>
      <c r="BH45" s="3">
        <f>IF(AND(AA45&gt;0,AA45&lt;=Summary!H$9),12.5 + 12.5 * (AA45 - Summary!H$9) / (Summary!H$7 - Summary!H$9),0)</f>
        <v>0</v>
      </c>
      <c r="BI45" s="3">
        <f>IF(AND(AB45&gt;0,AB45&lt;=Summary!I$9),12.5 + 12.5 * (AB45 - Summary!I$9) / (Summary!I$7 - Summary!I$9),0)</f>
        <v>0</v>
      </c>
      <c r="BJ45" s="3">
        <f>IF(AND(AC45&gt;0,AC45&lt;=Summary!J$9),12.5 + 12.5 * (AC45 - Summary!J$9) / (Summary!J$7 - Summary!J$9),0)</f>
        <v>0</v>
      </c>
      <c r="BK45" s="3">
        <f>IF(AND(AD45&gt;0,AD45&lt;=Summary!K$9),12.5 + 12.5 * (AD45 - Summary!K$9) / (Summary!K$7 - Summary!K$9),0)</f>
        <v>0</v>
      </c>
      <c r="BL45" s="3"/>
      <c r="BM45" s="3">
        <f>IF(AND(U45&gt;0,U45&gt;Summary!B$9),12.5 - 12.5 * (U45 - Summary!B$9) / (Summary!B$3 - Summary!B$9),0)</f>
        <v>0</v>
      </c>
      <c r="BN45" s="3">
        <f>IF(AND(V45&gt;0,V45&gt;Summary!C$9),12.5 - 12.5 * (V45 - Summary!C$9) / (Summary!C$3 - Summary!C$9),0)</f>
        <v>0</v>
      </c>
      <c r="BO45" s="3">
        <f>IF(AND(W45&gt;0,W45&gt;Summary!D$9),12.5 - 12.5 * (W45 - Summary!D$9) / (Summary!D$3 - Summary!D$9),0)</f>
        <v>0</v>
      </c>
      <c r="BP45" s="3">
        <f>IF(AND(X45&gt;0,X45&gt;Summary!E$9),12.5 - 12.5 * (X45 - Summary!E$9) / (Summary!E$3 - Summary!E$9),0)</f>
        <v>10.908529048207663</v>
      </c>
      <c r="BQ45" s="3">
        <f>IF(AND(Y45&gt;0,Y45&gt;Summary!F$9),12.5 - 12.5 * (Y45 - Summary!F$9) / (Summary!F$3 - Summary!F$9),0)</f>
        <v>12.350398936170214</v>
      </c>
      <c r="BR45" s="3">
        <f>IF(AND(Z45&gt;0,Z45&gt;Summary!G$9),12.5 - 12.5 * (Z45 - Summary!G$9) / (Summary!G$3 - Summary!G$9),0)</f>
        <v>0</v>
      </c>
      <c r="BS45" s="3">
        <f>IF(AND(AA45&gt;0,AA45&gt;Summary!H$9),12.5 - 12.5 * (AA45 - Summary!H$9) / (Summary!H$3 - Summary!H$9),0)</f>
        <v>7.8962290898780836</v>
      </c>
      <c r="BT45" s="3">
        <f>IF(AND(AB45&gt;0,AB45&gt;Summary!I$9),12.5 - 12.5 * (AB45 - Summary!I$9) / (Summary!I$3 - Summary!I$9),0)</f>
        <v>8.7478435882691201</v>
      </c>
      <c r="BU45" s="3">
        <f>IF(AND(AC45&gt;0,AC45&gt;Summary!J$9),12.5 - 12.5 * (AC45 - Summary!J$9) / (Summary!J$3 - Summary!J$9),0)</f>
        <v>0</v>
      </c>
      <c r="BV45" s="3">
        <f>IF(AND(AD45&gt;0,AD45&gt;Summary!K$9),12.5 - 12.5 * (AD45 - Summary!K$9) / (Summary!K$3 - Summary!K$9),0)</f>
        <v>8.3257299270072984</v>
      </c>
      <c r="BW45" s="3"/>
      <c r="BX45" s="5">
        <f t="shared" si="68"/>
        <v>23.533333333333335</v>
      </c>
      <c r="BY45" s="5">
        <f t="shared" si="69"/>
        <v>17.7</v>
      </c>
      <c r="BZ45" s="5">
        <f t="shared" si="70"/>
        <v>30.533333333333335</v>
      </c>
      <c r="CA45" s="5">
        <f t="shared" si="71"/>
        <v>51.466666666666669</v>
      </c>
      <c r="CB45" s="5">
        <f t="shared" si="72"/>
        <v>50.233333333333334</v>
      </c>
      <c r="CC45" s="5">
        <f t="shared" si="73"/>
        <v>44.383333333333333</v>
      </c>
      <c r="CD45" s="5">
        <f t="shared" si="74"/>
        <v>71.433333333333337</v>
      </c>
      <c r="CE45" s="5">
        <f t="shared" si="75"/>
        <v>69.716666666666669</v>
      </c>
      <c r="CF45" s="5">
        <f t="shared" si="76"/>
        <v>120.25</v>
      </c>
      <c r="CG45" s="5">
        <f t="shared" si="77"/>
        <v>83.916666666666671</v>
      </c>
      <c r="CI45" s="3">
        <f t="shared" si="78"/>
        <v>22.869983948635635</v>
      </c>
      <c r="CJ45" s="3">
        <f t="shared" si="79"/>
        <v>34.235854045478582</v>
      </c>
      <c r="CK45" s="3">
        <f t="shared" si="80"/>
        <v>34.772550016954895</v>
      </c>
      <c r="CL45" s="3">
        <f t="shared" si="81"/>
        <v>21.408529048207662</v>
      </c>
      <c r="CM45" s="3">
        <f t="shared" si="82"/>
        <v>30.600398936170215</v>
      </c>
      <c r="CN45" s="3">
        <f t="shared" si="83"/>
        <v>26.152430044182623</v>
      </c>
      <c r="CO45" s="3">
        <f t="shared" si="84"/>
        <v>26.146229089878084</v>
      </c>
      <c r="CP45" s="3">
        <f t="shared" si="85"/>
        <v>23.24784358826912</v>
      </c>
      <c r="CQ45" s="3">
        <f t="shared" si="86"/>
        <v>6.75</v>
      </c>
      <c r="CR45" s="3">
        <f t="shared" si="87"/>
        <v>30.575729927007298</v>
      </c>
      <c r="CT45" s="3">
        <f t="shared" si="88"/>
        <v>6.75</v>
      </c>
      <c r="CU45" s="3">
        <f t="shared" si="89"/>
        <v>21.408529048207662</v>
      </c>
      <c r="CV45" s="3">
        <f t="shared" si="90"/>
        <v>228.60101959657644</v>
      </c>
      <c r="CW45" s="5">
        <f t="shared" si="91"/>
        <v>400</v>
      </c>
      <c r="CX45" s="3">
        <f t="shared" si="92"/>
        <v>628.60101959657641</v>
      </c>
      <c r="CZ45" s="3">
        <f t="shared" si="93"/>
        <v>555.18433768094701</v>
      </c>
      <c r="DA45">
        <f t="shared" si="94"/>
        <v>41</v>
      </c>
    </row>
    <row r="46" spans="1:105" x14ac:dyDescent="0.2">
      <c r="A46">
        <v>42</v>
      </c>
      <c r="B46" t="s">
        <v>108</v>
      </c>
      <c r="C46" t="s">
        <v>108</v>
      </c>
      <c r="D46" t="s">
        <v>45</v>
      </c>
      <c r="E46">
        <v>146.757227176203</v>
      </c>
      <c r="F46" s="1" t="s">
        <v>642</v>
      </c>
      <c r="G46">
        <v>546.75722717620295</v>
      </c>
      <c r="H46">
        <v>141055</v>
      </c>
      <c r="J46">
        <v>2689</v>
      </c>
      <c r="K46">
        <v>1245</v>
      </c>
      <c r="L46">
        <v>1928</v>
      </c>
      <c r="M46">
        <v>3427</v>
      </c>
      <c r="N46">
        <v>2835</v>
      </c>
      <c r="O46">
        <v>2188</v>
      </c>
      <c r="P46">
        <v>115526</v>
      </c>
      <c r="Q46">
        <v>3313</v>
      </c>
      <c r="R46">
        <v>3659</v>
      </c>
      <c r="S46">
        <v>4245</v>
      </c>
      <c r="U46" s="5">
        <f>IF(J46&lt;=Summary!B$3,J46,0)</f>
        <v>2689</v>
      </c>
      <c r="V46" s="5">
        <f>IF(K46&lt;=Summary!C$3,K46,0)</f>
        <v>1245</v>
      </c>
      <c r="W46" s="5">
        <f>IF(L46&lt;=Summary!D$3,L46,0)</f>
        <v>1928</v>
      </c>
      <c r="X46" s="5">
        <f>IF(M46&lt;=Summary!E$3,M46,0)</f>
        <v>3427</v>
      </c>
      <c r="Y46" s="5">
        <f>IF(N46&lt;=Summary!F$3,N46,0)</f>
        <v>2835</v>
      </c>
      <c r="Z46" s="5">
        <f>IF(O46&lt;=Summary!G$3,O46,0)</f>
        <v>2188</v>
      </c>
      <c r="AA46" s="5">
        <f>IF(P46&lt;=Summary!H$3,P46,0)</f>
        <v>0</v>
      </c>
      <c r="AB46" s="5">
        <f>IF(Q46&lt;=Summary!I$3,Q46,0)</f>
        <v>3313</v>
      </c>
      <c r="AC46" s="5">
        <f>IF(R46&lt;=Summary!J$3,R46,0)</f>
        <v>3659</v>
      </c>
      <c r="AD46" s="5">
        <f>IF(S46&lt;=Summary!K$3,S46,0)</f>
        <v>4245</v>
      </c>
      <c r="AE46" s="3"/>
      <c r="AF46" s="5">
        <f t="shared" si="58"/>
        <v>162</v>
      </c>
      <c r="AG46" s="5">
        <f t="shared" si="59"/>
        <v>76</v>
      </c>
      <c r="AH46" s="5">
        <f t="shared" si="60"/>
        <v>33</v>
      </c>
      <c r="AI46" s="5">
        <f t="shared" si="61"/>
        <v>70</v>
      </c>
      <c r="AJ46" s="5">
        <f t="shared" si="62"/>
        <v>21</v>
      </c>
      <c r="AK46" s="5">
        <f t="shared" si="63"/>
        <v>26</v>
      </c>
      <c r="AL46" s="5">
        <f t="shared" si="64"/>
        <v>113</v>
      </c>
      <c r="AM46" s="5">
        <f t="shared" si="65"/>
        <v>28</v>
      </c>
      <c r="AN46" s="5">
        <f t="shared" si="66"/>
        <v>19</v>
      </c>
      <c r="AO46" s="5">
        <f t="shared" si="67"/>
        <v>6</v>
      </c>
      <c r="AP46" s="3"/>
      <c r="AQ46" s="3">
        <f>IF(AND(AF46&lt;=Summary!B$6,AF46&gt;0),25*(Summary!B$6+1-AF46)/Summary!B$6,0)</f>
        <v>0</v>
      </c>
      <c r="AR46" s="3">
        <f>IF(AND(AG46&lt;=Summary!C$6,AG46&gt;0),25*(Summary!C$6+1-AG46)/Summary!C$6,0)</f>
        <v>6.25</v>
      </c>
      <c r="AS46" s="3">
        <f>IF(AND(AH46&lt;=Summary!D$6,AH46&gt;0),25*(Summary!D$6+1-AH46)/Summary!D$6,0)</f>
        <v>17</v>
      </c>
      <c r="AT46" s="3">
        <f>IF(AND(AI46&lt;=Summary!E$6,AI46&gt;0),25*(Summary!E$6+1-AI46)/Summary!E$6,0)</f>
        <v>7.75</v>
      </c>
      <c r="AU46" s="3">
        <f>IF(AND(AJ46&lt;=Summary!F$6,AJ46&gt;0),25*(Summary!F$6+1-AJ46)/Summary!F$6,0)</f>
        <v>20</v>
      </c>
      <c r="AV46" s="3">
        <f>IF(AND(AK46&lt;=Summary!G$6,AK46&gt;0),25*(Summary!G$6+1-AK46)/Summary!G$6,0)</f>
        <v>18.75</v>
      </c>
      <c r="AW46" s="3">
        <f>IF(AND(AL46&lt;=Summary!H$6,AL46&gt;0),25*(Summary!H$6+1-AL46)/Summary!H$6,0)</f>
        <v>0</v>
      </c>
      <c r="AX46" s="3">
        <f>IF(AND(AM46&lt;=Summary!I$6,AM46&gt;0),25*(Summary!I$6+1-AM46)/Summary!I$6,0)</f>
        <v>18.25</v>
      </c>
      <c r="AY46" s="3">
        <f>IF(AND(AN46&lt;=Summary!J$6,AN46&gt;0),25*(Summary!J$6+1-AN46)/Summary!J$6,0)</f>
        <v>20.5</v>
      </c>
      <c r="AZ46" s="3">
        <f>IF(AND(AO46&lt;=Summary!K$6,AO46&gt;0),25*(Summary!K$6+1-AO46)/Summary!K$6,0)</f>
        <v>23.75</v>
      </c>
      <c r="BA46" s="3"/>
      <c r="BB46" s="3">
        <f>IF(AND(U46&gt;0,U46&lt;=Summary!B$9),12.5 + 12.5 * (U46 - Summary!B$9) / (Summary!B$7 - Summary!B$9),0)</f>
        <v>0</v>
      </c>
      <c r="BC46" s="3">
        <f>IF(AND(V46&gt;0,V46&lt;=Summary!C$9),12.5 + 12.5 * (V46 - Summary!C$9) / (Summary!C$7 - Summary!C$9),0)</f>
        <v>16.816499206768906</v>
      </c>
      <c r="BD46" s="3">
        <f>IF(AND(W46&gt;0,W46&lt;=Summary!D$9),12.5 + 12.5 * (W46 - Summary!D$9) / (Summary!D$7 - Summary!D$9),0)</f>
        <v>15.708714818582571</v>
      </c>
      <c r="BE46" s="3">
        <f>IF(AND(X46&gt;0,X46&lt;=Summary!E$9),12.5 + 12.5 * (X46 - Summary!E$9) / (Summary!E$7 - Summary!E$9),0)</f>
        <v>0</v>
      </c>
      <c r="BF46" s="3">
        <f>IF(AND(Y46&gt;0,Y46&lt;=Summary!F$9),12.5 + 12.5 * (Y46 - Summary!F$9) / (Summary!F$7 - Summary!F$9),0)</f>
        <v>14.044512663085188</v>
      </c>
      <c r="BG46" s="3">
        <f>IF(AND(Z46&gt;0,Z46&lt;=Summary!G$9),12.5 + 12.5 * (Z46 - Summary!G$9) / (Summary!G$7 - Summary!G$9),0)</f>
        <v>17.150220913107511</v>
      </c>
      <c r="BH46" s="3">
        <f>IF(AND(AA46&gt;0,AA46&lt;=Summary!H$9),12.5 + 12.5 * (AA46 - Summary!H$9) / (Summary!H$7 - Summary!H$9),0)</f>
        <v>0</v>
      </c>
      <c r="BI46" s="3">
        <f>IF(AND(AB46&gt;0,AB46&lt;=Summary!I$9),12.5 + 12.5 * (AB46 - Summary!I$9) / (Summary!I$7 - Summary!I$9),0)</f>
        <v>15.409698996655518</v>
      </c>
      <c r="BJ46" s="3">
        <f>IF(AND(AC46&gt;0,AC46&lt;=Summary!J$9),12.5 + 12.5 * (AC46 - Summary!J$9) / (Summary!J$7 - Summary!J$9),0)</f>
        <v>15.341214400859753</v>
      </c>
      <c r="BK46" s="3">
        <f>IF(AND(AD46&gt;0,AD46&lt;=Summary!K$9),12.5 + 12.5 * (AD46 - Summary!K$9) / (Summary!K$7 - Summary!K$9),0)</f>
        <v>15.996543778801843</v>
      </c>
      <c r="BL46" s="3"/>
      <c r="BM46" s="3">
        <f>IF(AND(U46&gt;0,U46&gt;Summary!B$9),12.5 - 12.5 * (U46 - Summary!B$9) / (Summary!B$3 - Summary!B$9),0)</f>
        <v>6.0668620138518916</v>
      </c>
      <c r="BN46" s="3">
        <f>IF(AND(V46&gt;0,V46&gt;Summary!C$9),12.5 - 12.5 * (V46 - Summary!C$9) / (Summary!C$3 - Summary!C$9),0)</f>
        <v>0</v>
      </c>
      <c r="BO46" s="3">
        <f>IF(AND(W46&gt;0,W46&gt;Summary!D$9),12.5 - 12.5 * (W46 - Summary!D$9) / (Summary!D$3 - Summary!D$9),0)</f>
        <v>0</v>
      </c>
      <c r="BP46" s="3">
        <f>IF(AND(X46&gt;0,X46&gt;Summary!E$9),12.5 - 12.5 * (X46 - Summary!E$9) / (Summary!E$3 - Summary!E$9),0)</f>
        <v>8.2895550061804695</v>
      </c>
      <c r="BQ46" s="3">
        <f>IF(AND(Y46&gt;0,Y46&gt;Summary!F$9),12.5 - 12.5 * (Y46 - Summary!F$9) / (Summary!F$3 - Summary!F$9),0)</f>
        <v>0</v>
      </c>
      <c r="BR46" s="3">
        <f>IF(AND(Z46&gt;0,Z46&gt;Summary!G$9),12.5 - 12.5 * (Z46 - Summary!G$9) / (Summary!G$3 - Summary!G$9),0)</f>
        <v>0</v>
      </c>
      <c r="BS46" s="3">
        <f>IF(AND(AA46&gt;0,AA46&gt;Summary!H$9),12.5 - 12.5 * (AA46 - Summary!H$9) / (Summary!H$3 - Summary!H$9),0)</f>
        <v>0</v>
      </c>
      <c r="BT46" s="3">
        <f>IF(AND(AB46&gt;0,AB46&gt;Summary!I$9),12.5 - 12.5 * (AB46 - Summary!I$9) / (Summary!I$3 - Summary!I$9),0)</f>
        <v>0</v>
      </c>
      <c r="BU46" s="3">
        <f>IF(AND(AC46&gt;0,AC46&gt;Summary!J$9),12.5 - 12.5 * (AC46 - Summary!J$9) / (Summary!J$3 - Summary!J$9),0)</f>
        <v>0</v>
      </c>
      <c r="BV46" s="3">
        <f>IF(AND(AD46&gt;0,AD46&gt;Summary!K$9),12.5 - 12.5 * (AD46 - Summary!K$9) / (Summary!K$3 - Summary!K$9),0)</f>
        <v>0</v>
      </c>
      <c r="BW46" s="3"/>
      <c r="BX46" s="5">
        <f t="shared" si="68"/>
        <v>44.81666666666667</v>
      </c>
      <c r="BY46" s="5">
        <f t="shared" si="69"/>
        <v>20.75</v>
      </c>
      <c r="BZ46" s="5">
        <f t="shared" si="70"/>
        <v>32.133333333333333</v>
      </c>
      <c r="CA46" s="5">
        <f t="shared" si="71"/>
        <v>57.116666666666667</v>
      </c>
      <c r="CB46" s="5">
        <f t="shared" si="72"/>
        <v>47.25</v>
      </c>
      <c r="CC46" s="5">
        <f t="shared" si="73"/>
        <v>36.466666666666669</v>
      </c>
      <c r="CD46" s="5">
        <f t="shared" si="74"/>
        <v>1925.4333333333334</v>
      </c>
      <c r="CE46" s="5">
        <f t="shared" si="75"/>
        <v>55.216666666666669</v>
      </c>
      <c r="CF46" s="5">
        <f t="shared" si="76"/>
        <v>60.983333333333334</v>
      </c>
      <c r="CG46" s="5">
        <f t="shared" si="77"/>
        <v>70.75</v>
      </c>
      <c r="CI46" s="3">
        <f t="shared" si="78"/>
        <v>6.0668620138518916</v>
      </c>
      <c r="CJ46" s="3">
        <f t="shared" si="79"/>
        <v>23.066499206768906</v>
      </c>
      <c r="CK46" s="3">
        <f t="shared" si="80"/>
        <v>32.708714818582571</v>
      </c>
      <c r="CL46" s="3">
        <f t="shared" si="81"/>
        <v>16.039555006180471</v>
      </c>
      <c r="CM46" s="3">
        <f t="shared" si="82"/>
        <v>34.044512663085186</v>
      </c>
      <c r="CN46" s="3">
        <f t="shared" si="83"/>
        <v>35.900220913107511</v>
      </c>
      <c r="CO46" s="3">
        <f t="shared" si="84"/>
        <v>0</v>
      </c>
      <c r="CP46" s="3">
        <f t="shared" si="85"/>
        <v>33.659698996655521</v>
      </c>
      <c r="CQ46" s="3">
        <f t="shared" si="86"/>
        <v>35.841214400859755</v>
      </c>
      <c r="CR46" s="3">
        <f t="shared" si="87"/>
        <v>39.746543778801843</v>
      </c>
      <c r="CT46" s="3">
        <f t="shared" si="88"/>
        <v>0</v>
      </c>
      <c r="CU46" s="3">
        <f t="shared" si="89"/>
        <v>6.0668620138518916</v>
      </c>
      <c r="CV46" s="3">
        <f t="shared" si="90"/>
        <v>251.00695978404173</v>
      </c>
      <c r="CW46" s="5">
        <f t="shared" si="91"/>
        <v>400</v>
      </c>
      <c r="CX46" s="3">
        <f t="shared" si="92"/>
        <v>651.00695978404178</v>
      </c>
      <c r="CZ46" s="3">
        <f t="shared" si="93"/>
        <v>546.75722717620295</v>
      </c>
      <c r="DA46">
        <f t="shared" si="94"/>
        <v>42</v>
      </c>
    </row>
    <row r="47" spans="1:105" x14ac:dyDescent="0.2">
      <c r="A47">
        <v>43</v>
      </c>
      <c r="B47" t="s">
        <v>109</v>
      </c>
      <c r="C47" t="s">
        <v>110</v>
      </c>
      <c r="D47" t="s">
        <v>22</v>
      </c>
      <c r="E47">
        <v>141.89549704143599</v>
      </c>
      <c r="F47" s="1" t="s">
        <v>644</v>
      </c>
      <c r="G47">
        <v>541.89549704143599</v>
      </c>
      <c r="H47">
        <v>957507</v>
      </c>
      <c r="J47">
        <v>1134</v>
      </c>
      <c r="K47">
        <v>1258</v>
      </c>
      <c r="L47">
        <v>2252</v>
      </c>
      <c r="M47">
        <v>2330</v>
      </c>
      <c r="N47">
        <v>78144</v>
      </c>
      <c r="O47">
        <v>2827</v>
      </c>
      <c r="P47">
        <v>678921</v>
      </c>
      <c r="Q47">
        <v>36080</v>
      </c>
      <c r="R47">
        <v>5468</v>
      </c>
      <c r="S47">
        <v>149093</v>
      </c>
      <c r="U47" s="5">
        <f>IF(J47&lt;=Summary!B$3,J47,0)</f>
        <v>1134</v>
      </c>
      <c r="V47" s="5">
        <f>IF(K47&lt;=Summary!C$3,K47,0)</f>
        <v>1258</v>
      </c>
      <c r="W47" s="5">
        <f>IF(L47&lt;=Summary!D$3,L47,0)</f>
        <v>2252</v>
      </c>
      <c r="X47" s="5">
        <f>IF(M47&lt;=Summary!E$3,M47,0)</f>
        <v>2330</v>
      </c>
      <c r="Y47" s="5">
        <f>IF(N47&lt;=Summary!F$3,N47,0)</f>
        <v>0</v>
      </c>
      <c r="Z47" s="5">
        <f>IF(O47&lt;=Summary!G$3,O47,0)</f>
        <v>2827</v>
      </c>
      <c r="AA47" s="5">
        <f>IF(P47&lt;=Summary!H$3,P47,0)</f>
        <v>0</v>
      </c>
      <c r="AB47" s="5">
        <f>IF(Q47&lt;=Summary!I$3,Q47,0)</f>
        <v>0</v>
      </c>
      <c r="AC47" s="5">
        <f>IF(R47&lt;=Summary!J$3,R47,0)</f>
        <v>0</v>
      </c>
      <c r="AD47" s="5">
        <f>IF(S47&lt;=Summary!K$3,S47,0)</f>
        <v>0</v>
      </c>
      <c r="AE47" s="3"/>
      <c r="AF47" s="5">
        <f t="shared" si="58"/>
        <v>45</v>
      </c>
      <c r="AG47" s="5">
        <f t="shared" si="59"/>
        <v>79</v>
      </c>
      <c r="AH47" s="5">
        <f t="shared" si="60"/>
        <v>43</v>
      </c>
      <c r="AI47" s="5">
        <f t="shared" si="61"/>
        <v>33</v>
      </c>
      <c r="AJ47" s="5">
        <f t="shared" si="62"/>
        <v>158</v>
      </c>
      <c r="AK47" s="5">
        <f t="shared" si="63"/>
        <v>59</v>
      </c>
      <c r="AL47" s="5">
        <f t="shared" si="64"/>
        <v>128</v>
      </c>
      <c r="AM47" s="5">
        <f t="shared" si="65"/>
        <v>130</v>
      </c>
      <c r="AN47" s="5">
        <f t="shared" si="66"/>
        <v>52</v>
      </c>
      <c r="AO47" s="5">
        <f t="shared" si="67"/>
        <v>111</v>
      </c>
      <c r="AP47" s="3"/>
      <c r="AQ47" s="3">
        <f>IF(AND(AF47&lt;=Summary!B$6,AF47&gt;0),25*(Summary!B$6+1-AF47)/Summary!B$6,0)</f>
        <v>14</v>
      </c>
      <c r="AR47" s="3">
        <f>IF(AND(AG47&lt;=Summary!C$6,AG47&gt;0),25*(Summary!C$6+1-AG47)/Summary!C$6,0)</f>
        <v>5.5</v>
      </c>
      <c r="AS47" s="3">
        <f>IF(AND(AH47&lt;=Summary!D$6,AH47&gt;0),25*(Summary!D$6+1-AH47)/Summary!D$6,0)</f>
        <v>14.5</v>
      </c>
      <c r="AT47" s="3">
        <f>IF(AND(AI47&lt;=Summary!E$6,AI47&gt;0),25*(Summary!E$6+1-AI47)/Summary!E$6,0)</f>
        <v>17</v>
      </c>
      <c r="AU47" s="3">
        <f>IF(AND(AJ47&lt;=Summary!F$6,AJ47&gt;0),25*(Summary!F$6+1-AJ47)/Summary!F$6,0)</f>
        <v>0</v>
      </c>
      <c r="AV47" s="3">
        <f>IF(AND(AK47&lt;=Summary!G$6,AK47&gt;0),25*(Summary!G$6+1-AK47)/Summary!G$6,0)</f>
        <v>10.5</v>
      </c>
      <c r="AW47" s="3">
        <f>IF(AND(AL47&lt;=Summary!H$6,AL47&gt;0),25*(Summary!H$6+1-AL47)/Summary!H$6,0)</f>
        <v>0</v>
      </c>
      <c r="AX47" s="3">
        <f>IF(AND(AM47&lt;=Summary!I$6,AM47&gt;0),25*(Summary!I$6+1-AM47)/Summary!I$6,0)</f>
        <v>0</v>
      </c>
      <c r="AY47" s="3">
        <f>IF(AND(AN47&lt;=Summary!J$6,AN47&gt;0),25*(Summary!J$6+1-AN47)/Summary!J$6,0)</f>
        <v>12.25</v>
      </c>
      <c r="AZ47" s="3">
        <f>IF(AND(AO47&lt;=Summary!K$6,AO47&gt;0),25*(Summary!K$6+1-AO47)/Summary!K$6,0)</f>
        <v>0</v>
      </c>
      <c r="BA47" s="3"/>
      <c r="BB47" s="3">
        <f>IF(AND(U47&gt;0,U47&lt;=Summary!B$9),12.5 + 12.5 * (U47 - Summary!B$9) / (Summary!B$7 - Summary!B$9),0)</f>
        <v>18.408908507223114</v>
      </c>
      <c r="BC47" s="3">
        <f>IF(AND(V47&gt;0,V47&lt;=Summary!C$9),12.5 + 12.5 * (V47 - Summary!C$9) / (Summary!C$7 - Summary!C$9),0)</f>
        <v>16.644632469592807</v>
      </c>
      <c r="BD47" s="3">
        <f>IF(AND(W47&gt;0,W47&lt;=Summary!D$9),12.5 + 12.5 * (W47 - Summary!D$9) / (Summary!D$7 - Summary!D$9),0)</f>
        <v>12.962021024075957</v>
      </c>
      <c r="BE47" s="3">
        <f>IF(AND(X47&gt;0,X47&lt;=Summary!E$9),12.5 + 12.5 * (X47 - Summary!E$9) / (Summary!E$7 - Summary!E$9),0)</f>
        <v>16.191813804173353</v>
      </c>
      <c r="BF47" s="3">
        <f>IF(AND(Y47&gt;0,Y47&lt;=Summary!F$9),12.5 + 12.5 * (Y47 - Summary!F$9) / (Summary!F$7 - Summary!F$9),0)</f>
        <v>0</v>
      </c>
      <c r="BG47" s="3">
        <f>IF(AND(Z47&gt;0,Z47&lt;=Summary!G$9),12.5 + 12.5 * (Z47 - Summary!G$9) / (Summary!G$7 - Summary!G$9),0)</f>
        <v>0</v>
      </c>
      <c r="BH47" s="3">
        <f>IF(AND(AA47&gt;0,AA47&lt;=Summary!H$9),12.5 + 12.5 * (AA47 - Summary!H$9) / (Summary!H$7 - Summary!H$9),0)</f>
        <v>0</v>
      </c>
      <c r="BI47" s="3">
        <f>IF(AND(AB47&gt;0,AB47&lt;=Summary!I$9),12.5 + 12.5 * (AB47 - Summary!I$9) / (Summary!I$7 - Summary!I$9),0)</f>
        <v>0</v>
      </c>
      <c r="BJ47" s="3">
        <f>IF(AND(AC47&gt;0,AC47&lt;=Summary!J$9),12.5 + 12.5 * (AC47 - Summary!J$9) / (Summary!J$7 - Summary!J$9),0)</f>
        <v>0</v>
      </c>
      <c r="BK47" s="3">
        <f>IF(AND(AD47&gt;0,AD47&lt;=Summary!K$9),12.5 + 12.5 * (AD47 - Summary!K$9) / (Summary!K$7 - Summary!K$9),0)</f>
        <v>0</v>
      </c>
      <c r="BL47" s="3"/>
      <c r="BM47" s="3">
        <f>IF(AND(U47&gt;0,U47&gt;Summary!B$9),12.5 - 12.5 * (U47 - Summary!B$9) / (Summary!B$3 - Summary!B$9),0)</f>
        <v>0</v>
      </c>
      <c r="BN47" s="3">
        <f>IF(AND(V47&gt;0,V47&gt;Summary!C$9),12.5 - 12.5 * (V47 - Summary!C$9) / (Summary!C$3 - Summary!C$9),0)</f>
        <v>0</v>
      </c>
      <c r="BO47" s="3">
        <f>IF(AND(W47&gt;0,W47&gt;Summary!D$9),12.5 - 12.5 * (W47 - Summary!D$9) / (Summary!D$3 - Summary!D$9),0)</f>
        <v>0</v>
      </c>
      <c r="BP47" s="3">
        <f>IF(AND(X47&gt;0,X47&gt;Summary!E$9),12.5 - 12.5 * (X47 - Summary!E$9) / (Summary!E$3 - Summary!E$9),0)</f>
        <v>0</v>
      </c>
      <c r="BQ47" s="3">
        <f>IF(AND(Y47&gt;0,Y47&gt;Summary!F$9),12.5 - 12.5 * (Y47 - Summary!F$9) / (Summary!F$3 - Summary!F$9),0)</f>
        <v>0</v>
      </c>
      <c r="BR47" s="3">
        <f>IF(AND(Z47&gt;0,Z47&gt;Summary!G$9),12.5 - 12.5 * (Z47 - Summary!G$9) / (Summary!G$3 - Summary!G$9),0)</f>
        <v>12.444213031835764</v>
      </c>
      <c r="BS47" s="3">
        <f>IF(AND(AA47&gt;0,AA47&gt;Summary!H$9),12.5 - 12.5 * (AA47 - Summary!H$9) / (Summary!H$3 - Summary!H$9),0)</f>
        <v>0</v>
      </c>
      <c r="BT47" s="3">
        <f>IF(AND(AB47&gt;0,AB47&gt;Summary!I$9),12.5 - 12.5 * (AB47 - Summary!I$9) / (Summary!I$3 - Summary!I$9),0)</f>
        <v>0</v>
      </c>
      <c r="BU47" s="3">
        <f>IF(AND(AC47&gt;0,AC47&gt;Summary!J$9),12.5 - 12.5 * (AC47 - Summary!J$9) / (Summary!J$3 - Summary!J$9),0)</f>
        <v>0</v>
      </c>
      <c r="BV47" s="3">
        <f>IF(AND(AD47&gt;0,AD47&gt;Summary!K$9),12.5 - 12.5 * (AD47 - Summary!K$9) / (Summary!K$3 - Summary!K$9),0)</f>
        <v>0</v>
      </c>
      <c r="BW47" s="3"/>
      <c r="BX47" s="5">
        <f t="shared" si="68"/>
        <v>18.899999999999999</v>
      </c>
      <c r="BY47" s="5">
        <f t="shared" si="69"/>
        <v>20.966666666666665</v>
      </c>
      <c r="BZ47" s="5">
        <f t="shared" si="70"/>
        <v>37.533333333333331</v>
      </c>
      <c r="CA47" s="5">
        <f t="shared" si="71"/>
        <v>38.833333333333336</v>
      </c>
      <c r="CB47" s="5">
        <f t="shared" si="72"/>
        <v>1302.4000000000001</v>
      </c>
      <c r="CC47" s="5">
        <f t="shared" si="73"/>
        <v>47.116666666666667</v>
      </c>
      <c r="CD47" s="5">
        <f t="shared" si="74"/>
        <v>11315.35</v>
      </c>
      <c r="CE47" s="5">
        <f t="shared" si="75"/>
        <v>601.33333333333337</v>
      </c>
      <c r="CF47" s="5">
        <f t="shared" si="76"/>
        <v>91.13333333333334</v>
      </c>
      <c r="CG47" s="5">
        <f t="shared" si="77"/>
        <v>2484.8833333333332</v>
      </c>
      <c r="CI47" s="3">
        <f t="shared" si="78"/>
        <v>32.408908507223117</v>
      </c>
      <c r="CJ47" s="3">
        <f t="shared" si="79"/>
        <v>22.144632469592807</v>
      </c>
      <c r="CK47" s="3">
        <f t="shared" si="80"/>
        <v>27.462021024075959</v>
      </c>
      <c r="CL47" s="3">
        <f t="shared" si="81"/>
        <v>33.19181380417335</v>
      </c>
      <c r="CM47" s="3">
        <f t="shared" si="82"/>
        <v>0</v>
      </c>
      <c r="CN47" s="3">
        <f t="shared" si="83"/>
        <v>22.944213031835766</v>
      </c>
      <c r="CO47" s="3">
        <f t="shared" si="84"/>
        <v>0</v>
      </c>
      <c r="CP47" s="3">
        <f t="shared" si="85"/>
        <v>0</v>
      </c>
      <c r="CQ47" s="3">
        <f t="shared" si="86"/>
        <v>12.25</v>
      </c>
      <c r="CR47" s="3">
        <f t="shared" si="87"/>
        <v>0</v>
      </c>
      <c r="CT47" s="3">
        <f t="shared" si="88"/>
        <v>0</v>
      </c>
      <c r="CU47" s="3">
        <f t="shared" si="89"/>
        <v>0</v>
      </c>
      <c r="CV47" s="3">
        <f t="shared" si="90"/>
        <v>150.401588836901</v>
      </c>
      <c r="CW47" s="5">
        <f t="shared" si="91"/>
        <v>400</v>
      </c>
      <c r="CX47" s="3">
        <f t="shared" si="92"/>
        <v>550.40158883690106</v>
      </c>
      <c r="CZ47" s="3">
        <f t="shared" si="93"/>
        <v>541.89549704143599</v>
      </c>
      <c r="DA47">
        <f t="shared" si="94"/>
        <v>43</v>
      </c>
    </row>
    <row r="48" spans="1:105" x14ac:dyDescent="0.2">
      <c r="A48">
        <v>44</v>
      </c>
      <c r="B48" t="s">
        <v>111</v>
      </c>
      <c r="C48" t="s">
        <v>112</v>
      </c>
      <c r="D48" t="s">
        <v>18</v>
      </c>
      <c r="E48">
        <v>141.13270209718499</v>
      </c>
      <c r="F48" s="1" t="s">
        <v>641</v>
      </c>
      <c r="G48">
        <v>541.13270209718496</v>
      </c>
      <c r="H48">
        <v>38418</v>
      </c>
      <c r="J48">
        <v>1276</v>
      </c>
      <c r="K48">
        <v>1204</v>
      </c>
      <c r="L48">
        <v>3342</v>
      </c>
      <c r="M48">
        <v>2236</v>
      </c>
      <c r="N48">
        <v>3250</v>
      </c>
      <c r="O48">
        <v>2493</v>
      </c>
      <c r="P48">
        <v>4888</v>
      </c>
      <c r="Q48">
        <v>5498</v>
      </c>
      <c r="R48">
        <v>5862</v>
      </c>
      <c r="S48">
        <v>8369</v>
      </c>
      <c r="U48" s="5">
        <f>IF(J48&lt;=Summary!B$3,J48,0)</f>
        <v>1276</v>
      </c>
      <c r="V48" s="5">
        <f>IF(K48&lt;=Summary!C$3,K48,0)</f>
        <v>1204</v>
      </c>
      <c r="W48" s="5">
        <f>IF(L48&lt;=Summary!D$3,L48,0)</f>
        <v>3342</v>
      </c>
      <c r="X48" s="5">
        <f>IF(M48&lt;=Summary!E$3,M48,0)</f>
        <v>2236</v>
      </c>
      <c r="Y48" s="5">
        <f>IF(N48&lt;=Summary!F$3,N48,0)</f>
        <v>3250</v>
      </c>
      <c r="Z48" s="5">
        <f>IF(O48&lt;=Summary!G$3,O48,0)</f>
        <v>2493</v>
      </c>
      <c r="AA48" s="5">
        <f>IF(P48&lt;=Summary!H$3,P48,0)</f>
        <v>4888</v>
      </c>
      <c r="AB48" s="5">
        <f>IF(Q48&lt;=Summary!I$3,Q48,0)</f>
        <v>0</v>
      </c>
      <c r="AC48" s="5">
        <f>IF(R48&lt;=Summary!J$3,R48,0)</f>
        <v>0</v>
      </c>
      <c r="AD48" s="5">
        <f>IF(S48&lt;=Summary!K$3,S48,0)</f>
        <v>0</v>
      </c>
      <c r="AE48" s="3"/>
      <c r="AF48" s="5">
        <f t="shared" si="58"/>
        <v>60</v>
      </c>
      <c r="AG48" s="5">
        <f t="shared" si="59"/>
        <v>66</v>
      </c>
      <c r="AH48" s="5">
        <f t="shared" si="60"/>
        <v>82</v>
      </c>
      <c r="AI48" s="5">
        <f t="shared" si="61"/>
        <v>29</v>
      </c>
      <c r="AJ48" s="5">
        <f t="shared" si="62"/>
        <v>32</v>
      </c>
      <c r="AK48" s="5">
        <f t="shared" si="63"/>
        <v>40</v>
      </c>
      <c r="AL48" s="5">
        <f t="shared" si="64"/>
        <v>40</v>
      </c>
      <c r="AM48" s="5">
        <f t="shared" si="65"/>
        <v>66</v>
      </c>
      <c r="AN48" s="5">
        <f t="shared" si="66"/>
        <v>56</v>
      </c>
      <c r="AO48" s="5">
        <f t="shared" si="67"/>
        <v>36</v>
      </c>
      <c r="AP48" s="3"/>
      <c r="AQ48" s="3">
        <f>IF(AND(AF48&lt;=Summary!B$6,AF48&gt;0),25*(Summary!B$6+1-AF48)/Summary!B$6,0)</f>
        <v>10.25</v>
      </c>
      <c r="AR48" s="3">
        <f>IF(AND(AG48&lt;=Summary!C$6,AG48&gt;0),25*(Summary!C$6+1-AG48)/Summary!C$6,0)</f>
        <v>8.75</v>
      </c>
      <c r="AS48" s="3">
        <f>IF(AND(AH48&lt;=Summary!D$6,AH48&gt;0),25*(Summary!D$6+1-AH48)/Summary!D$6,0)</f>
        <v>4.75</v>
      </c>
      <c r="AT48" s="3">
        <f>IF(AND(AI48&lt;=Summary!E$6,AI48&gt;0),25*(Summary!E$6+1-AI48)/Summary!E$6,0)</f>
        <v>18</v>
      </c>
      <c r="AU48" s="3">
        <f>IF(AND(AJ48&lt;=Summary!F$6,AJ48&gt;0),25*(Summary!F$6+1-AJ48)/Summary!F$6,0)</f>
        <v>17.25</v>
      </c>
      <c r="AV48" s="3">
        <f>IF(AND(AK48&lt;=Summary!G$6,AK48&gt;0),25*(Summary!G$6+1-AK48)/Summary!G$6,0)</f>
        <v>15.25</v>
      </c>
      <c r="AW48" s="3">
        <f>IF(AND(AL48&lt;=Summary!H$6,AL48&gt;0),25*(Summary!H$6+1-AL48)/Summary!H$6,0)</f>
        <v>15.25</v>
      </c>
      <c r="AX48" s="3">
        <f>IF(AND(AM48&lt;=Summary!I$6,AM48&gt;0),25*(Summary!I$6+1-AM48)/Summary!I$6,0)</f>
        <v>8.75</v>
      </c>
      <c r="AY48" s="3">
        <f>IF(AND(AN48&lt;=Summary!J$6,AN48&gt;0),25*(Summary!J$6+1-AN48)/Summary!J$6,0)</f>
        <v>11.25</v>
      </c>
      <c r="AZ48" s="3">
        <f>IF(AND(AO48&lt;=Summary!K$6,AO48&gt;0),25*(Summary!K$6+1-AO48)/Summary!K$6,0)</f>
        <v>16.25</v>
      </c>
      <c r="BA48" s="3"/>
      <c r="BB48" s="3">
        <f>IF(AND(U48&gt;0,U48&lt;=Summary!B$9),12.5 + 12.5 * (U48 - Summary!B$9) / (Summary!B$7 - Summary!B$9),0)</f>
        <v>16.984349919743178</v>
      </c>
      <c r="BC48" s="3">
        <f>IF(AND(V48&gt;0,V48&lt;=Summary!C$9),12.5 + 12.5 * (V48 - Summary!C$9) / (Summary!C$7 - Summary!C$9),0)</f>
        <v>17.358540454785828</v>
      </c>
      <c r="BD48" s="3">
        <f>IF(AND(W48&gt;0,W48&lt;=Summary!D$9),12.5 + 12.5 * (W48 - Summary!D$9) / (Summary!D$7 - Summary!D$9),0)</f>
        <v>0</v>
      </c>
      <c r="BE48" s="3">
        <f>IF(AND(X48&gt;0,X48&lt;=Summary!E$9),12.5 + 12.5 * (X48 - Summary!E$9) / (Summary!E$7 - Summary!E$9),0)</f>
        <v>16.820492241840554</v>
      </c>
      <c r="BF48" s="3">
        <f>IF(AND(Y48&gt;0,Y48&lt;=Summary!F$9),12.5 + 12.5 * (Y48 - Summary!F$9) / (Summary!F$7 - Summary!F$9),0)</f>
        <v>0</v>
      </c>
      <c r="BG48" s="3">
        <f>IF(AND(Z48&gt;0,Z48&lt;=Summary!G$9),12.5 + 12.5 * (Z48 - Summary!G$9) / (Summary!G$7 - Summary!G$9),0)</f>
        <v>14.904270986745214</v>
      </c>
      <c r="BH48" s="3">
        <f>IF(AND(AA48&gt;0,AA48&lt;=Summary!H$9),12.5 + 12.5 * (AA48 - Summary!H$9) / (Summary!H$7 - Summary!H$9),0)</f>
        <v>0</v>
      </c>
      <c r="BI48" s="3">
        <f>IF(AND(AB48&gt;0,AB48&lt;=Summary!I$9),12.5 + 12.5 * (AB48 - Summary!I$9) / (Summary!I$7 - Summary!I$9),0)</f>
        <v>0</v>
      </c>
      <c r="BJ48" s="3">
        <f>IF(AND(AC48&gt;0,AC48&lt;=Summary!J$9),12.5 + 12.5 * (AC48 - Summary!J$9) / (Summary!J$7 - Summary!J$9),0)</f>
        <v>0</v>
      </c>
      <c r="BK48" s="3">
        <f>IF(AND(AD48&gt;0,AD48&lt;=Summary!K$9),12.5 + 12.5 * (AD48 - Summary!K$9) / (Summary!K$7 - Summary!K$9),0)</f>
        <v>0</v>
      </c>
      <c r="BL48" s="3"/>
      <c r="BM48" s="3">
        <f>IF(AND(U48&gt;0,U48&gt;Summary!B$9),12.5 - 12.5 * (U48 - Summary!B$9) / (Summary!B$3 - Summary!B$9),0)</f>
        <v>0</v>
      </c>
      <c r="BN48" s="3">
        <f>IF(AND(V48&gt;0,V48&gt;Summary!C$9),12.5 - 12.5 * (V48 - Summary!C$9) / (Summary!C$3 - Summary!C$9),0)</f>
        <v>0</v>
      </c>
      <c r="BO48" s="3">
        <f>IF(AND(W48&gt;0,W48&gt;Summary!D$9),12.5 - 12.5 * (W48 - Summary!D$9) / (Summary!D$3 - Summary!D$9),0)</f>
        <v>2.4932354078082728</v>
      </c>
      <c r="BP48" s="3">
        <f>IF(AND(X48&gt;0,X48&gt;Summary!E$9),12.5 - 12.5 * (X48 - Summary!E$9) / (Summary!E$3 - Summary!E$9),0)</f>
        <v>0</v>
      </c>
      <c r="BQ48" s="3">
        <f>IF(AND(Y48&gt;0,Y48&gt;Summary!F$9),12.5 - 12.5 * (Y48 - Summary!F$9) / (Summary!F$3 - Summary!F$9),0)</f>
        <v>10.388962765957446</v>
      </c>
      <c r="BR48" s="3">
        <f>IF(AND(Z48&gt;0,Z48&gt;Summary!G$9),12.5 - 12.5 * (Z48 - Summary!G$9) / (Summary!G$3 - Summary!G$9),0)</f>
        <v>0</v>
      </c>
      <c r="BS48" s="3">
        <f>IF(AND(AA48&gt;0,AA48&gt;Summary!H$9),12.5 - 12.5 * (AA48 - Summary!H$9) / (Summary!H$3 - Summary!H$9),0)</f>
        <v>3.6291465834987235</v>
      </c>
      <c r="BT48" s="3">
        <f>IF(AND(AB48&gt;0,AB48&gt;Summary!I$9),12.5 - 12.5 * (AB48 - Summary!I$9) / (Summary!I$3 - Summary!I$9),0)</f>
        <v>0</v>
      </c>
      <c r="BU48" s="3">
        <f>IF(AND(AC48&gt;0,AC48&gt;Summary!J$9),12.5 - 12.5 * (AC48 - Summary!J$9) / (Summary!J$3 - Summary!J$9),0)</f>
        <v>0</v>
      </c>
      <c r="BV48" s="3">
        <f>IF(AND(AD48&gt;0,AD48&gt;Summary!K$9),12.5 - 12.5 * (AD48 - Summary!K$9) / (Summary!K$3 - Summary!K$9),0)</f>
        <v>0</v>
      </c>
      <c r="BW48" s="3"/>
      <c r="BX48" s="5">
        <f t="shared" si="68"/>
        <v>21.266666666666666</v>
      </c>
      <c r="BY48" s="5">
        <f t="shared" si="69"/>
        <v>20.066666666666666</v>
      </c>
      <c r="BZ48" s="5">
        <f t="shared" si="70"/>
        <v>55.7</v>
      </c>
      <c r="CA48" s="5">
        <f t="shared" si="71"/>
        <v>37.266666666666666</v>
      </c>
      <c r="CB48" s="5">
        <f t="shared" si="72"/>
        <v>54.166666666666664</v>
      </c>
      <c r="CC48" s="5">
        <f t="shared" si="73"/>
        <v>41.55</v>
      </c>
      <c r="CD48" s="5">
        <f t="shared" si="74"/>
        <v>81.466666666666669</v>
      </c>
      <c r="CE48" s="5">
        <f t="shared" si="75"/>
        <v>91.63333333333334</v>
      </c>
      <c r="CF48" s="5">
        <f t="shared" si="76"/>
        <v>97.7</v>
      </c>
      <c r="CG48" s="5">
        <f t="shared" si="77"/>
        <v>139.48333333333332</v>
      </c>
      <c r="CI48" s="3">
        <f t="shared" si="78"/>
        <v>27.234349919743178</v>
      </c>
      <c r="CJ48" s="3">
        <f t="shared" si="79"/>
        <v>26.108540454785828</v>
      </c>
      <c r="CK48" s="3">
        <f t="shared" si="80"/>
        <v>7.2432354078082728</v>
      </c>
      <c r="CL48" s="3">
        <f t="shared" si="81"/>
        <v>34.820492241840554</v>
      </c>
      <c r="CM48" s="3">
        <f t="shared" si="82"/>
        <v>27.638962765957444</v>
      </c>
      <c r="CN48" s="3">
        <f t="shared" si="83"/>
        <v>30.154270986745214</v>
      </c>
      <c r="CO48" s="3">
        <f t="shared" si="84"/>
        <v>18.879146583498724</v>
      </c>
      <c r="CP48" s="3">
        <f t="shared" si="85"/>
        <v>8.75</v>
      </c>
      <c r="CQ48" s="3">
        <f t="shared" si="86"/>
        <v>11.25</v>
      </c>
      <c r="CR48" s="3">
        <f t="shared" si="87"/>
        <v>16.25</v>
      </c>
      <c r="CT48" s="3">
        <f t="shared" si="88"/>
        <v>7.2432354078082728</v>
      </c>
      <c r="CU48" s="3">
        <f t="shared" si="89"/>
        <v>8.75</v>
      </c>
      <c r="CV48" s="3">
        <f t="shared" si="90"/>
        <v>192.33576295257095</v>
      </c>
      <c r="CW48" s="5">
        <f t="shared" si="91"/>
        <v>400</v>
      </c>
      <c r="CX48" s="3">
        <f t="shared" si="92"/>
        <v>592.33576295257092</v>
      </c>
      <c r="CZ48" s="3">
        <f t="shared" si="93"/>
        <v>541.13270209718496</v>
      </c>
      <c r="DA48">
        <f t="shared" si="94"/>
        <v>44</v>
      </c>
    </row>
    <row r="49" spans="1:105" x14ac:dyDescent="0.2">
      <c r="A49">
        <v>45</v>
      </c>
      <c r="B49" t="s">
        <v>113</v>
      </c>
      <c r="C49" t="s">
        <v>114</v>
      </c>
      <c r="D49" t="s">
        <v>115</v>
      </c>
      <c r="E49">
        <v>141.01836455654501</v>
      </c>
      <c r="F49" s="1" t="s">
        <v>641</v>
      </c>
      <c r="G49">
        <v>541.01836455654495</v>
      </c>
      <c r="H49">
        <v>33708</v>
      </c>
      <c r="J49">
        <v>946</v>
      </c>
      <c r="K49">
        <v>915</v>
      </c>
      <c r="L49">
        <v>1677</v>
      </c>
      <c r="M49">
        <v>3134</v>
      </c>
      <c r="N49">
        <v>3372</v>
      </c>
      <c r="O49">
        <v>3491</v>
      </c>
      <c r="P49">
        <v>4248</v>
      </c>
      <c r="Q49">
        <v>4437</v>
      </c>
      <c r="R49">
        <v>4222</v>
      </c>
      <c r="S49">
        <v>7266</v>
      </c>
      <c r="U49" s="5">
        <f>IF(J49&lt;=Summary!B$3,J49,0)</f>
        <v>946</v>
      </c>
      <c r="V49" s="5">
        <f>IF(K49&lt;=Summary!C$3,K49,0)</f>
        <v>915</v>
      </c>
      <c r="W49" s="5">
        <f>IF(L49&lt;=Summary!D$3,L49,0)</f>
        <v>1677</v>
      </c>
      <c r="X49" s="5">
        <f>IF(M49&lt;=Summary!E$3,M49,0)</f>
        <v>3134</v>
      </c>
      <c r="Y49" s="5">
        <f>IF(N49&lt;=Summary!F$3,N49,0)</f>
        <v>3372</v>
      </c>
      <c r="Z49" s="5">
        <f>IF(O49&lt;=Summary!G$3,O49,0)</f>
        <v>3491</v>
      </c>
      <c r="AA49" s="5">
        <f>IF(P49&lt;=Summary!H$3,P49,0)</f>
        <v>4248</v>
      </c>
      <c r="AB49" s="5">
        <f>IF(Q49&lt;=Summary!I$3,Q49,0)</f>
        <v>4437</v>
      </c>
      <c r="AC49" s="5">
        <f>IF(R49&lt;=Summary!J$3,R49,0)</f>
        <v>4222</v>
      </c>
      <c r="AD49" s="5">
        <f>IF(S49&lt;=Summary!K$3,S49,0)</f>
        <v>0</v>
      </c>
      <c r="AE49" s="3"/>
      <c r="AF49" s="5">
        <f t="shared" si="58"/>
        <v>29</v>
      </c>
      <c r="AG49" s="5">
        <f t="shared" si="59"/>
        <v>24</v>
      </c>
      <c r="AH49" s="5">
        <f t="shared" si="60"/>
        <v>21</v>
      </c>
      <c r="AI49" s="5">
        <f t="shared" si="61"/>
        <v>61</v>
      </c>
      <c r="AJ49" s="5">
        <f t="shared" si="62"/>
        <v>36</v>
      </c>
      <c r="AK49" s="5">
        <f t="shared" si="63"/>
        <v>86</v>
      </c>
      <c r="AL49" s="5">
        <f t="shared" si="64"/>
        <v>27</v>
      </c>
      <c r="AM49" s="5">
        <f t="shared" si="65"/>
        <v>48</v>
      </c>
      <c r="AN49" s="5">
        <f t="shared" si="66"/>
        <v>29</v>
      </c>
      <c r="AO49" s="5">
        <f t="shared" si="67"/>
        <v>32</v>
      </c>
      <c r="AP49" s="3"/>
      <c r="AQ49" s="3">
        <f>IF(AND(AF49&lt;=Summary!B$6,AF49&gt;0),25*(Summary!B$6+1-AF49)/Summary!B$6,0)</f>
        <v>18</v>
      </c>
      <c r="AR49" s="3">
        <f>IF(AND(AG49&lt;=Summary!C$6,AG49&gt;0),25*(Summary!C$6+1-AG49)/Summary!C$6,0)</f>
        <v>19.25</v>
      </c>
      <c r="AS49" s="3">
        <f>IF(AND(AH49&lt;=Summary!D$6,AH49&gt;0),25*(Summary!D$6+1-AH49)/Summary!D$6,0)</f>
        <v>20</v>
      </c>
      <c r="AT49" s="3">
        <f>IF(AND(AI49&lt;=Summary!E$6,AI49&gt;0),25*(Summary!E$6+1-AI49)/Summary!E$6,0)</f>
        <v>10</v>
      </c>
      <c r="AU49" s="3">
        <f>IF(AND(AJ49&lt;=Summary!F$6,AJ49&gt;0),25*(Summary!F$6+1-AJ49)/Summary!F$6,0)</f>
        <v>16.25</v>
      </c>
      <c r="AV49" s="3">
        <f>IF(AND(AK49&lt;=Summary!G$6,AK49&gt;0),25*(Summary!G$6+1-AK49)/Summary!G$6,0)</f>
        <v>3.75</v>
      </c>
      <c r="AW49" s="3">
        <f>IF(AND(AL49&lt;=Summary!H$6,AL49&gt;0),25*(Summary!H$6+1-AL49)/Summary!H$6,0)</f>
        <v>18.5</v>
      </c>
      <c r="AX49" s="3">
        <f>IF(AND(AM49&lt;=Summary!I$6,AM49&gt;0),25*(Summary!I$6+1-AM49)/Summary!I$6,0)</f>
        <v>13.25</v>
      </c>
      <c r="AY49" s="3">
        <f>IF(AND(AN49&lt;=Summary!J$6,AN49&gt;0),25*(Summary!J$6+1-AN49)/Summary!J$6,0)</f>
        <v>18</v>
      </c>
      <c r="AZ49" s="3">
        <f>IF(AND(AO49&lt;=Summary!K$6,AO49&gt;0),25*(Summary!K$6+1-AO49)/Summary!K$6,0)</f>
        <v>17.25</v>
      </c>
      <c r="BA49" s="3"/>
      <c r="BB49" s="3">
        <f>IF(AND(U49&gt;0,U49&lt;=Summary!B$9),12.5 + 12.5 * (U49 - Summary!B$9) / (Summary!B$7 - Summary!B$9),0)</f>
        <v>20.29494382022472</v>
      </c>
      <c r="BC49" s="3">
        <f>IF(AND(V49&gt;0,V49&lt;=Summary!C$9),12.5 + 12.5 * (V49 - Summary!C$9) / (Summary!C$7 - Summary!C$9),0)</f>
        <v>21.179270227392912</v>
      </c>
      <c r="BD49" s="3">
        <f>IF(AND(W49&gt;0,W49&lt;=Summary!D$9),12.5 + 12.5 * (W49 - Summary!D$9) / (Summary!D$7 - Summary!D$9),0)</f>
        <v>17.836554764326891</v>
      </c>
      <c r="BE49" s="3">
        <f>IF(AND(X49&gt;0,X49&lt;=Summary!E$9),12.5 + 12.5 * (X49 - Summary!E$9) / (Summary!E$7 - Summary!E$9),0)</f>
        <v>0</v>
      </c>
      <c r="BF49" s="3">
        <f>IF(AND(Y49&gt;0,Y49&lt;=Summary!F$9),12.5 + 12.5 * (Y49 - Summary!F$9) / (Summary!F$7 - Summary!F$9),0)</f>
        <v>0</v>
      </c>
      <c r="BG49" s="3">
        <f>IF(AND(Z49&gt;0,Z49&lt;=Summary!G$9),12.5 + 12.5 * (Z49 - Summary!G$9) / (Summary!G$7 - Summary!G$9),0)</f>
        <v>0</v>
      </c>
      <c r="BH49" s="3">
        <f>IF(AND(AA49&gt;0,AA49&lt;=Summary!H$9),12.5 + 12.5 * (AA49 - Summary!H$9) / (Summary!H$7 - Summary!H$9),0)</f>
        <v>0</v>
      </c>
      <c r="BI49" s="3">
        <f>IF(AND(AB49&gt;0,AB49&lt;=Summary!I$9),12.5 + 12.5 * (AB49 - Summary!I$9) / (Summary!I$7 - Summary!I$9),0)</f>
        <v>0</v>
      </c>
      <c r="BJ49" s="3">
        <f>IF(AND(AC49&gt;0,AC49&lt;=Summary!J$9),12.5 + 12.5 * (AC49 - Summary!J$9) / (Summary!J$7 - Summary!J$9),0)</f>
        <v>0</v>
      </c>
      <c r="BK49" s="3">
        <f>IF(AND(AD49&gt;0,AD49&lt;=Summary!K$9),12.5 + 12.5 * (AD49 - Summary!K$9) / (Summary!K$7 - Summary!K$9),0)</f>
        <v>0</v>
      </c>
      <c r="BL49" s="3"/>
      <c r="BM49" s="3">
        <f>IF(AND(U49&gt;0,U49&gt;Summary!B$9),12.5 - 12.5 * (U49 - Summary!B$9) / (Summary!B$3 - Summary!B$9),0)</f>
        <v>0</v>
      </c>
      <c r="BN49" s="3">
        <f>IF(AND(V49&gt;0,V49&gt;Summary!C$9),12.5 - 12.5 * (V49 - Summary!C$9) / (Summary!C$3 - Summary!C$9),0)</f>
        <v>0</v>
      </c>
      <c r="BO49" s="3">
        <f>IF(AND(W49&gt;0,W49&gt;Summary!D$9),12.5 - 12.5 * (W49 - Summary!D$9) / (Summary!D$3 - Summary!D$9),0)</f>
        <v>0</v>
      </c>
      <c r="BP49" s="3">
        <f>IF(AND(X49&gt;0,X49&gt;Summary!E$9),12.5 - 12.5 * (X49 - Summary!E$9) / (Summary!E$3 - Summary!E$9),0)</f>
        <v>10.553152039555005</v>
      </c>
      <c r="BQ49" s="3">
        <f>IF(AND(Y49&gt;0,Y49&gt;Summary!F$9),12.5 - 12.5 * (Y49 - Summary!F$9) / (Summary!F$3 - Summary!F$9),0)</f>
        <v>9.375</v>
      </c>
      <c r="BR49" s="3">
        <f>IF(AND(Z49&gt;0,Z49&gt;Summary!G$9),12.5 - 12.5 * (Z49 - Summary!G$9) / (Summary!G$3 - Summary!G$9),0)</f>
        <v>7.5052067836953285</v>
      </c>
      <c r="BS49" s="3">
        <f>IF(AND(AA49&gt;0,AA49&gt;Summary!H$9),12.5 - 12.5 * (AA49 - Summary!H$9) / (Summary!H$3 - Summary!H$9),0)</f>
        <v>8.165579812872128</v>
      </c>
      <c r="BT49" s="3">
        <f>IF(AND(AB49&gt;0,AB49&gt;Summary!I$9),12.5 - 12.5 * (AB49 - Summary!I$9) / (Summary!I$3 - Summary!I$9),0)</f>
        <v>6.9220816561242096</v>
      </c>
      <c r="BU49" s="3">
        <f>IF(AND(AC49&gt;0,AC49&gt;Summary!J$9),12.5 - 12.5 * (AC49 - Summary!J$9) / (Summary!J$3 - Summary!J$9),0)</f>
        <v>11.172230652503794</v>
      </c>
      <c r="BV49" s="3">
        <f>IF(AND(AD49&gt;0,AD49&gt;Summary!K$9),12.5 - 12.5 * (AD49 - Summary!K$9) / (Summary!K$3 - Summary!K$9),0)</f>
        <v>0</v>
      </c>
      <c r="BW49" s="3"/>
      <c r="BX49" s="5">
        <f t="shared" si="68"/>
        <v>15.766666666666667</v>
      </c>
      <c r="BY49" s="5">
        <f t="shared" si="69"/>
        <v>15.25</v>
      </c>
      <c r="BZ49" s="5">
        <f t="shared" si="70"/>
        <v>27.95</v>
      </c>
      <c r="CA49" s="5">
        <f t="shared" si="71"/>
        <v>52.233333333333334</v>
      </c>
      <c r="CB49" s="5">
        <f t="shared" si="72"/>
        <v>56.2</v>
      </c>
      <c r="CC49" s="5">
        <f t="shared" si="73"/>
        <v>58.18333333333333</v>
      </c>
      <c r="CD49" s="5">
        <f t="shared" si="74"/>
        <v>70.8</v>
      </c>
      <c r="CE49" s="5">
        <f t="shared" si="75"/>
        <v>73.95</v>
      </c>
      <c r="CF49" s="5">
        <f t="shared" si="76"/>
        <v>70.36666666666666</v>
      </c>
      <c r="CG49" s="5">
        <f t="shared" si="77"/>
        <v>121.1</v>
      </c>
      <c r="CI49" s="3">
        <f t="shared" si="78"/>
        <v>38.294943820224717</v>
      </c>
      <c r="CJ49" s="3">
        <f t="shared" si="79"/>
        <v>40.429270227392912</v>
      </c>
      <c r="CK49" s="3">
        <f t="shared" si="80"/>
        <v>37.836554764326891</v>
      </c>
      <c r="CL49" s="3">
        <f t="shared" si="81"/>
        <v>20.553152039555005</v>
      </c>
      <c r="CM49" s="3">
        <f t="shared" si="82"/>
        <v>25.625</v>
      </c>
      <c r="CN49" s="3">
        <f t="shared" si="83"/>
        <v>11.255206783695328</v>
      </c>
      <c r="CO49" s="3">
        <f t="shared" si="84"/>
        <v>26.665579812872128</v>
      </c>
      <c r="CP49" s="3">
        <f t="shared" si="85"/>
        <v>20.17208165612421</v>
      </c>
      <c r="CQ49" s="3">
        <f t="shared" si="86"/>
        <v>29.172230652503792</v>
      </c>
      <c r="CR49" s="3">
        <f t="shared" si="87"/>
        <v>17.25</v>
      </c>
      <c r="CT49" s="3">
        <f t="shared" si="88"/>
        <v>11.255206783695328</v>
      </c>
      <c r="CU49" s="3">
        <f t="shared" si="89"/>
        <v>17.25</v>
      </c>
      <c r="CV49" s="3">
        <f t="shared" si="90"/>
        <v>238.7488129729997</v>
      </c>
      <c r="CW49" s="5">
        <f t="shared" si="91"/>
        <v>400</v>
      </c>
      <c r="CX49" s="3">
        <f t="shared" si="92"/>
        <v>638.74881297299976</v>
      </c>
      <c r="CZ49" s="3">
        <f t="shared" si="93"/>
        <v>541.01836455654495</v>
      </c>
      <c r="DA49">
        <f t="shared" si="94"/>
        <v>45</v>
      </c>
    </row>
    <row r="50" spans="1:105" x14ac:dyDescent="0.2">
      <c r="A50">
        <v>46</v>
      </c>
      <c r="B50" t="s">
        <v>116</v>
      </c>
      <c r="C50" t="s">
        <v>117</v>
      </c>
      <c r="D50" t="s">
        <v>118</v>
      </c>
      <c r="E50">
        <v>137.95468046824899</v>
      </c>
      <c r="F50" s="1" t="s">
        <v>119</v>
      </c>
      <c r="G50">
        <v>537.95468046824897</v>
      </c>
      <c r="H50">
        <v>121827</v>
      </c>
      <c r="J50">
        <v>1422</v>
      </c>
      <c r="K50">
        <v>1700</v>
      </c>
      <c r="L50">
        <v>2091</v>
      </c>
      <c r="M50">
        <v>1932</v>
      </c>
      <c r="N50">
        <v>2986</v>
      </c>
      <c r="P50">
        <v>4759</v>
      </c>
      <c r="Q50">
        <v>4329</v>
      </c>
      <c r="R50">
        <v>4664</v>
      </c>
      <c r="S50">
        <v>97944</v>
      </c>
      <c r="U50" s="5">
        <f>IF(J50&lt;=Summary!B$3,J50,0)</f>
        <v>1422</v>
      </c>
      <c r="V50" s="5">
        <f>IF(K50&lt;=Summary!C$3,K50,0)</f>
        <v>1700</v>
      </c>
      <c r="W50" s="5">
        <f>IF(L50&lt;=Summary!D$3,L50,0)</f>
        <v>2091</v>
      </c>
      <c r="X50" s="5">
        <f>IF(M50&lt;=Summary!E$3,M50,0)</f>
        <v>1932</v>
      </c>
      <c r="Y50" s="5">
        <f>IF(N50&lt;=Summary!F$3,N50,0)</f>
        <v>2986</v>
      </c>
      <c r="Z50" s="5">
        <f>IF(O50&lt;=Summary!G$3,O50,0)</f>
        <v>0</v>
      </c>
      <c r="AA50" s="5">
        <f>IF(P50&lt;=Summary!H$3,P50,0)</f>
        <v>4759</v>
      </c>
      <c r="AB50" s="5">
        <f>IF(Q50&lt;=Summary!I$3,Q50,0)</f>
        <v>4329</v>
      </c>
      <c r="AC50" s="5">
        <f>IF(R50&lt;=Summary!J$3,R50,0)</f>
        <v>4664</v>
      </c>
      <c r="AD50" s="5">
        <f>IF(S50&lt;=Summary!K$3,S50,0)</f>
        <v>0</v>
      </c>
      <c r="AE50" s="3"/>
      <c r="AF50" s="5">
        <f t="shared" si="58"/>
        <v>74</v>
      </c>
      <c r="AG50" s="5">
        <f t="shared" si="59"/>
        <v>134</v>
      </c>
      <c r="AH50" s="5">
        <f t="shared" si="60"/>
        <v>38</v>
      </c>
      <c r="AI50" s="5">
        <f t="shared" si="61"/>
        <v>15</v>
      </c>
      <c r="AJ50" s="5">
        <f t="shared" si="62"/>
        <v>26</v>
      </c>
      <c r="AK50" s="5">
        <f t="shared" si="63"/>
        <v>0</v>
      </c>
      <c r="AL50" s="5">
        <f t="shared" si="64"/>
        <v>38</v>
      </c>
      <c r="AM50" s="5">
        <f t="shared" si="65"/>
        <v>45</v>
      </c>
      <c r="AN50" s="5">
        <f t="shared" si="66"/>
        <v>40</v>
      </c>
      <c r="AO50" s="5">
        <f t="shared" si="67"/>
        <v>103</v>
      </c>
      <c r="AP50" s="3"/>
      <c r="AQ50" s="3">
        <f>IF(AND(AF50&lt;=Summary!B$6,AF50&gt;0),25*(Summary!B$6+1-AF50)/Summary!B$6,0)</f>
        <v>6.75</v>
      </c>
      <c r="AR50" s="3">
        <f>IF(AND(AG50&lt;=Summary!C$6,AG50&gt;0),25*(Summary!C$6+1-AG50)/Summary!C$6,0)</f>
        <v>0</v>
      </c>
      <c r="AS50" s="3">
        <f>IF(AND(AH50&lt;=Summary!D$6,AH50&gt;0),25*(Summary!D$6+1-AH50)/Summary!D$6,0)</f>
        <v>15.75</v>
      </c>
      <c r="AT50" s="3">
        <f>IF(AND(AI50&lt;=Summary!E$6,AI50&gt;0),25*(Summary!E$6+1-AI50)/Summary!E$6,0)</f>
        <v>21.5</v>
      </c>
      <c r="AU50" s="3">
        <f>IF(AND(AJ50&lt;=Summary!F$6,AJ50&gt;0),25*(Summary!F$6+1-AJ50)/Summary!F$6,0)</f>
        <v>18.75</v>
      </c>
      <c r="AV50" s="3">
        <f>IF(AND(AK50&lt;=Summary!G$6,AK50&gt;0),25*(Summary!G$6+1-AK50)/Summary!G$6,0)</f>
        <v>0</v>
      </c>
      <c r="AW50" s="3">
        <f>IF(AND(AL50&lt;=Summary!H$6,AL50&gt;0),25*(Summary!H$6+1-AL50)/Summary!H$6,0)</f>
        <v>15.75</v>
      </c>
      <c r="AX50" s="3">
        <f>IF(AND(AM50&lt;=Summary!I$6,AM50&gt;0),25*(Summary!I$6+1-AM50)/Summary!I$6,0)</f>
        <v>14</v>
      </c>
      <c r="AY50" s="3">
        <f>IF(AND(AN50&lt;=Summary!J$6,AN50&gt;0),25*(Summary!J$6+1-AN50)/Summary!J$6,0)</f>
        <v>15.25</v>
      </c>
      <c r="AZ50" s="3">
        <f>IF(AND(AO50&lt;=Summary!K$6,AO50&gt;0),25*(Summary!K$6+1-AO50)/Summary!K$6,0)</f>
        <v>0</v>
      </c>
      <c r="BA50" s="3"/>
      <c r="BB50" s="3">
        <f>IF(AND(U50&gt;0,U50&lt;=Summary!B$9),12.5 + 12.5 * (U50 - Summary!B$9) / (Summary!B$7 - Summary!B$9),0)</f>
        <v>15.519662921348315</v>
      </c>
      <c r="BC50" s="3">
        <f>IF(AND(V50&gt;0,V50&lt;=Summary!C$9),12.5 + 12.5 * (V50 - Summary!C$9) / (Summary!C$7 - Summary!C$9),0)</f>
        <v>0</v>
      </c>
      <c r="BD50" s="3">
        <f>IF(AND(W50&gt;0,W50&lt;=Summary!D$9),12.5 + 12.5 * (W50 - Summary!D$9) / (Summary!D$7 - Summary!D$9),0)</f>
        <v>14.32689047134622</v>
      </c>
      <c r="BE50" s="3">
        <f>IF(AND(X50&gt;0,X50&lt;=Summary!E$9),12.5 + 12.5 * (X50 - Summary!E$9) / (Summary!E$7 - Summary!E$9),0)</f>
        <v>18.853665061530229</v>
      </c>
      <c r="BF50" s="3">
        <f>IF(AND(Y50&gt;0,Y50&lt;=Summary!F$9),12.5 + 12.5 * (Y50 - Summary!F$9) / (Summary!F$7 - Summary!F$9),0)</f>
        <v>12.595932463545664</v>
      </c>
      <c r="BG50" s="3">
        <f>IF(AND(Z50&gt;0,Z50&lt;=Summary!G$9),12.5 + 12.5 * (Z50 - Summary!G$9) / (Summary!G$7 - Summary!G$9),0)</f>
        <v>0</v>
      </c>
      <c r="BH50" s="3">
        <f>IF(AND(AA50&gt;0,AA50&lt;=Summary!H$9),12.5 + 12.5 * (AA50 - Summary!H$9) / (Summary!H$7 - Summary!H$9),0)</f>
        <v>0</v>
      </c>
      <c r="BI50" s="3">
        <f>IF(AND(AB50&gt;0,AB50&lt;=Summary!I$9),12.5 + 12.5 * (AB50 - Summary!I$9) / (Summary!I$7 - Summary!I$9),0)</f>
        <v>0</v>
      </c>
      <c r="BJ50" s="3">
        <f>IF(AND(AC50&gt;0,AC50&lt;=Summary!J$9),12.5 + 12.5 * (AC50 - Summary!J$9) / (Summary!J$7 - Summary!J$9),0)</f>
        <v>0</v>
      </c>
      <c r="BK50" s="3">
        <f>IF(AND(AD50&gt;0,AD50&lt;=Summary!K$9),12.5 + 12.5 * (AD50 - Summary!K$9) / (Summary!K$7 - Summary!K$9),0)</f>
        <v>0</v>
      </c>
      <c r="BL50" s="3"/>
      <c r="BM50" s="3">
        <f>IF(AND(U50&gt;0,U50&gt;Summary!B$9),12.5 - 12.5 * (U50 - Summary!B$9) / (Summary!B$3 - Summary!B$9),0)</f>
        <v>0</v>
      </c>
      <c r="BN50" s="3">
        <f>IF(AND(V50&gt;0,V50&gt;Summary!C$9),12.5 - 12.5 * (V50 - Summary!C$9) / (Summary!C$3 - Summary!C$9),0)</f>
        <v>11.708158737983732</v>
      </c>
      <c r="BO50" s="3">
        <f>IF(AND(W50&gt;0,W50&gt;Summary!D$9),12.5 - 12.5 * (W50 - Summary!D$9) / (Summary!D$3 - Summary!D$9),0)</f>
        <v>0</v>
      </c>
      <c r="BP50" s="3">
        <f>IF(AND(X50&gt;0,X50&gt;Summary!E$9),12.5 - 12.5 * (X50 - Summary!E$9) / (Summary!E$3 - Summary!E$9),0)</f>
        <v>0</v>
      </c>
      <c r="BQ50" s="3">
        <f>IF(AND(Y50&gt;0,Y50&gt;Summary!F$9),12.5 - 12.5 * (Y50 - Summary!F$9) / (Summary!F$3 - Summary!F$9),0)</f>
        <v>0</v>
      </c>
      <c r="BR50" s="3">
        <f>IF(AND(Z50&gt;0,Z50&gt;Summary!G$9),12.5 - 12.5 * (Z50 - Summary!G$9) / (Summary!G$3 - Summary!G$9),0)</f>
        <v>0</v>
      </c>
      <c r="BS50" s="3">
        <f>IF(AND(AA50&gt;0,AA50&gt;Summary!H$9),12.5 - 12.5 * (AA50 - Summary!H$9) / (Summary!H$3 - Summary!H$9),0)</f>
        <v>4.5435214062943015</v>
      </c>
      <c r="BT50" s="3">
        <f>IF(AND(AB50&gt;0,AB50&gt;Summary!I$9),12.5 - 12.5 * (AB50 - Summary!I$9) / (Summary!I$3 - Summary!I$9),0)</f>
        <v>7.6983898792409429</v>
      </c>
      <c r="BU50" s="3">
        <f>IF(AND(AC50&gt;0,AC50&gt;Summary!J$9),12.5 - 12.5 * (AC50 - Summary!J$9) / (Summary!J$3 - Summary!J$9),0)</f>
        <v>6.9802731411229137</v>
      </c>
      <c r="BV50" s="3">
        <f>IF(AND(AD50&gt;0,AD50&gt;Summary!K$9),12.5 - 12.5 * (AD50 - Summary!K$9) / (Summary!K$3 - Summary!K$9),0)</f>
        <v>0</v>
      </c>
      <c r="BW50" s="3"/>
      <c r="BY50">
        <v>4329</v>
      </c>
      <c r="BZ50">
        <v>1700</v>
      </c>
      <c r="CA50">
        <v>1932</v>
      </c>
      <c r="CB50">
        <v>2986</v>
      </c>
      <c r="CC50">
        <v>4759</v>
      </c>
      <c r="CD50">
        <v>1422</v>
      </c>
      <c r="CE50">
        <v>2091</v>
      </c>
      <c r="CF50">
        <v>4664</v>
      </c>
      <c r="CG50">
        <v>97944</v>
      </c>
      <c r="CI50" s="3">
        <f t="shared" si="78"/>
        <v>22.269662921348313</v>
      </c>
      <c r="CJ50" s="3">
        <f t="shared" si="79"/>
        <v>11.708158737983732</v>
      </c>
      <c r="CK50" s="3">
        <f t="shared" si="80"/>
        <v>30.076890471346218</v>
      </c>
      <c r="CL50" s="3">
        <f t="shared" si="81"/>
        <v>40.353665061530229</v>
      </c>
      <c r="CM50" s="3">
        <f t="shared" si="82"/>
        <v>31.345932463545665</v>
      </c>
      <c r="CN50" s="3">
        <f t="shared" si="83"/>
        <v>0</v>
      </c>
      <c r="CO50" s="3">
        <f t="shared" si="84"/>
        <v>20.293521406294303</v>
      </c>
      <c r="CP50" s="3">
        <f t="shared" si="85"/>
        <v>21.698389879240942</v>
      </c>
      <c r="CQ50" s="3">
        <f t="shared" si="86"/>
        <v>22.230273141122915</v>
      </c>
      <c r="CR50" s="3">
        <f t="shared" si="87"/>
        <v>0</v>
      </c>
      <c r="CT50" s="3">
        <f t="shared" si="88"/>
        <v>0</v>
      </c>
      <c r="CU50" s="3">
        <f t="shared" si="89"/>
        <v>0</v>
      </c>
      <c r="CV50" s="3">
        <f t="shared" si="90"/>
        <v>199.97649408241233</v>
      </c>
      <c r="CW50" s="5">
        <f t="shared" si="91"/>
        <v>400</v>
      </c>
      <c r="CX50" s="3">
        <f t="shared" si="92"/>
        <v>599.97649408241227</v>
      </c>
      <c r="CZ50" s="3">
        <f t="shared" si="93"/>
        <v>537.95468046824897</v>
      </c>
      <c r="DA50">
        <f t="shared" si="94"/>
        <v>46</v>
      </c>
    </row>
    <row r="51" spans="1:105" x14ac:dyDescent="0.2">
      <c r="A51">
        <v>47</v>
      </c>
      <c r="B51" t="s">
        <v>120</v>
      </c>
      <c r="C51" t="s">
        <v>121</v>
      </c>
      <c r="D51" t="s">
        <v>10</v>
      </c>
      <c r="E51">
        <v>137.51760609018001</v>
      </c>
      <c r="F51" s="1" t="s">
        <v>644</v>
      </c>
      <c r="G51">
        <v>537.51760609018004</v>
      </c>
      <c r="H51">
        <v>37236</v>
      </c>
      <c r="J51">
        <v>2069</v>
      </c>
      <c r="K51">
        <v>910</v>
      </c>
      <c r="L51">
        <v>1887</v>
      </c>
      <c r="M51">
        <v>2097</v>
      </c>
      <c r="N51">
        <v>3310</v>
      </c>
      <c r="O51">
        <v>4481</v>
      </c>
      <c r="P51">
        <v>6383</v>
      </c>
      <c r="Q51">
        <v>5040</v>
      </c>
      <c r="R51">
        <v>5096</v>
      </c>
      <c r="S51">
        <v>5963</v>
      </c>
      <c r="U51" s="5">
        <f>IF(J51&lt;=Summary!B$3,J51,0)</f>
        <v>2069</v>
      </c>
      <c r="V51" s="5">
        <f>IF(K51&lt;=Summary!C$3,K51,0)</f>
        <v>910</v>
      </c>
      <c r="W51" s="5">
        <f>IF(L51&lt;=Summary!D$3,L51,0)</f>
        <v>1887</v>
      </c>
      <c r="X51" s="5">
        <f>IF(M51&lt;=Summary!E$3,M51,0)</f>
        <v>2097</v>
      </c>
      <c r="Y51" s="5">
        <f>IF(N51&lt;=Summary!F$3,N51,0)</f>
        <v>3310</v>
      </c>
      <c r="Z51" s="5">
        <f>IF(O51&lt;=Summary!G$3,O51,0)</f>
        <v>4481</v>
      </c>
      <c r="AA51" s="5">
        <f>IF(P51&lt;=Summary!H$3,P51,0)</f>
        <v>0</v>
      </c>
      <c r="AB51" s="5">
        <f>IF(Q51&lt;=Summary!I$3,Q51,0)</f>
        <v>5040</v>
      </c>
      <c r="AC51" s="5">
        <f>IF(R51&lt;=Summary!J$3,R51,0)</f>
        <v>5096</v>
      </c>
      <c r="AD51" s="5">
        <f>IF(S51&lt;=Summary!K$3,S51,0)</f>
        <v>0</v>
      </c>
      <c r="AE51" s="3"/>
      <c r="AF51" s="5">
        <f t="shared" si="58"/>
        <v>123</v>
      </c>
      <c r="AG51" s="5">
        <f t="shared" si="59"/>
        <v>23</v>
      </c>
      <c r="AH51" s="5">
        <f t="shared" si="60"/>
        <v>30</v>
      </c>
      <c r="AI51" s="5">
        <f t="shared" si="61"/>
        <v>23</v>
      </c>
      <c r="AJ51" s="5">
        <f t="shared" si="62"/>
        <v>34</v>
      </c>
      <c r="AK51" s="5">
        <f t="shared" si="63"/>
        <v>114</v>
      </c>
      <c r="AL51" s="5">
        <f t="shared" si="64"/>
        <v>50</v>
      </c>
      <c r="AM51" s="5">
        <f t="shared" si="65"/>
        <v>58</v>
      </c>
      <c r="AN51" s="5">
        <f t="shared" si="66"/>
        <v>46</v>
      </c>
      <c r="AO51" s="5">
        <f t="shared" si="67"/>
        <v>21</v>
      </c>
      <c r="AP51" s="3"/>
      <c r="AQ51" s="3">
        <f>IF(AND(AF51&lt;=Summary!B$6,AF51&gt;0),25*(Summary!B$6+1-AF51)/Summary!B$6,0)</f>
        <v>0</v>
      </c>
      <c r="AR51" s="3">
        <f>IF(AND(AG51&lt;=Summary!C$6,AG51&gt;0),25*(Summary!C$6+1-AG51)/Summary!C$6,0)</f>
        <v>19.5</v>
      </c>
      <c r="AS51" s="3">
        <f>IF(AND(AH51&lt;=Summary!D$6,AH51&gt;0),25*(Summary!D$6+1-AH51)/Summary!D$6,0)</f>
        <v>17.75</v>
      </c>
      <c r="AT51" s="3">
        <f>IF(AND(AI51&lt;=Summary!E$6,AI51&gt;0),25*(Summary!E$6+1-AI51)/Summary!E$6,0)</f>
        <v>19.5</v>
      </c>
      <c r="AU51" s="3">
        <f>IF(AND(AJ51&lt;=Summary!F$6,AJ51&gt;0),25*(Summary!F$6+1-AJ51)/Summary!F$6,0)</f>
        <v>16.75</v>
      </c>
      <c r="AV51" s="3">
        <f>IF(AND(AK51&lt;=Summary!G$6,AK51&gt;0),25*(Summary!G$6+1-AK51)/Summary!G$6,0)</f>
        <v>0</v>
      </c>
      <c r="AW51" s="3">
        <f>IF(AND(AL51&lt;=Summary!H$6,AL51&gt;0),25*(Summary!H$6+1-AL51)/Summary!H$6,0)</f>
        <v>12.75</v>
      </c>
      <c r="AX51" s="3">
        <f>IF(AND(AM51&lt;=Summary!I$6,AM51&gt;0),25*(Summary!I$6+1-AM51)/Summary!I$6,0)</f>
        <v>10.75</v>
      </c>
      <c r="AY51" s="3">
        <f>IF(AND(AN51&lt;=Summary!J$6,AN51&gt;0),25*(Summary!J$6+1-AN51)/Summary!J$6,0)</f>
        <v>13.75</v>
      </c>
      <c r="AZ51" s="3">
        <f>IF(AND(AO51&lt;=Summary!K$6,AO51&gt;0),25*(Summary!K$6+1-AO51)/Summary!K$6,0)</f>
        <v>20</v>
      </c>
      <c r="BA51" s="3"/>
      <c r="BB51" s="3">
        <f>IF(AND(U51&gt;0,U51&lt;=Summary!B$9),12.5 + 12.5 * (U51 - Summary!B$9) / (Summary!B$7 - Summary!B$9),0)</f>
        <v>0</v>
      </c>
      <c r="BC51" s="3">
        <f>IF(AND(V51&gt;0,V51&lt;=Summary!C$9),12.5 + 12.5 * (V51 - Summary!C$9) / (Summary!C$7 - Summary!C$9),0)</f>
        <v>21.245372818614491</v>
      </c>
      <c r="BD51" s="3">
        <f>IF(AND(W51&gt;0,W51&lt;=Summary!D$9),12.5 + 12.5 * (W51 - Summary!D$9) / (Summary!D$7 - Summary!D$9),0)</f>
        <v>16.05629026788742</v>
      </c>
      <c r="BE51" s="3">
        <f>IF(AND(X51&gt;0,X51&lt;=Summary!E$9),12.5 + 12.5 * (X51 - Summary!E$9) / (Summary!E$7 - Summary!E$9),0)</f>
        <v>17.750133761369717</v>
      </c>
      <c r="BF51" s="3">
        <f>IF(AND(Y51&gt;0,Y51&lt;=Summary!F$9),12.5 + 12.5 * (Y51 - Summary!F$9) / (Summary!F$7 - Summary!F$9),0)</f>
        <v>0</v>
      </c>
      <c r="BG51" s="3">
        <f>IF(AND(Z51&gt;0,Z51&lt;=Summary!G$9),12.5 + 12.5 * (Z51 - Summary!G$9) / (Summary!G$7 - Summary!G$9),0)</f>
        <v>0</v>
      </c>
      <c r="BH51" s="3">
        <f>IF(AND(AA51&gt;0,AA51&lt;=Summary!H$9),12.5 + 12.5 * (AA51 - Summary!H$9) / (Summary!H$7 - Summary!H$9),0)</f>
        <v>0</v>
      </c>
      <c r="BI51" s="3">
        <f>IF(AND(AB51&gt;0,AB51&lt;=Summary!I$9),12.5 + 12.5 * (AB51 - Summary!I$9) / (Summary!I$7 - Summary!I$9),0)</f>
        <v>0</v>
      </c>
      <c r="BJ51" s="3">
        <f>IF(AND(AC51&gt;0,AC51&lt;=Summary!J$9),12.5 + 12.5 * (AC51 - Summary!J$9) / (Summary!J$7 - Summary!J$9),0)</f>
        <v>0</v>
      </c>
      <c r="BK51" s="3">
        <f>IF(AND(AD51&gt;0,AD51&lt;=Summary!K$9),12.5 + 12.5 * (AD51 - Summary!K$9) / (Summary!K$7 - Summary!K$9),0)</f>
        <v>0</v>
      </c>
      <c r="BL51" s="3"/>
      <c r="BM51" s="3">
        <f>IF(AND(U51&gt;0,U51&gt;Summary!B$9),12.5 - 12.5 * (U51 - Summary!B$9) / (Summary!B$3 - Summary!B$9),0)</f>
        <v>10.19579115610016</v>
      </c>
      <c r="BN51" s="3">
        <f>IF(AND(V51&gt;0,V51&gt;Summary!C$9),12.5 - 12.5 * (V51 - Summary!C$9) / (Summary!C$3 - Summary!C$9),0)</f>
        <v>0</v>
      </c>
      <c r="BO51" s="3">
        <f>IF(AND(W51&gt;0,W51&gt;Summary!D$9),12.5 - 12.5 * (W51 - Summary!D$9) / (Summary!D$3 - Summary!D$9),0)</f>
        <v>0</v>
      </c>
      <c r="BP51" s="3">
        <f>IF(AND(X51&gt;0,X51&gt;Summary!E$9),12.5 - 12.5 * (X51 - Summary!E$9) / (Summary!E$3 - Summary!E$9),0)</f>
        <v>0</v>
      </c>
      <c r="BQ51" s="3">
        <f>IF(AND(Y51&gt;0,Y51&gt;Summary!F$9),12.5 - 12.5 * (Y51 - Summary!F$9) / (Summary!F$3 - Summary!F$9),0)</f>
        <v>9.8902925531914896</v>
      </c>
      <c r="BR51" s="3">
        <f>IF(AND(Z51&gt;0,Z51&gt;Summary!G$9),12.5 - 12.5 * (Z51 - Summary!G$9) / (Summary!G$3 - Summary!G$9),0)</f>
        <v>0.14132698601606641</v>
      </c>
      <c r="BS51" s="3">
        <f>IF(AND(AA51&gt;0,AA51&gt;Summary!H$9),12.5 - 12.5 * (AA51 - Summary!H$9) / (Summary!H$3 - Summary!H$9),0)</f>
        <v>0</v>
      </c>
      <c r="BT51" s="3">
        <f>IF(AND(AB51&gt;0,AB51&gt;Summary!I$9),12.5 - 12.5 * (AB51 - Summary!I$9) / (Summary!I$3 - Summary!I$9),0)</f>
        <v>2.5876940770557795</v>
      </c>
      <c r="BU51" s="3">
        <f>IF(AND(AC51&gt;0,AC51&gt;Summary!J$9),12.5 - 12.5 * (AC51 - Summary!J$9) / (Summary!J$3 - Summary!J$9),0)</f>
        <v>2.8831562974203333</v>
      </c>
      <c r="BV51" s="3">
        <f>IF(AND(AD51&gt;0,AD51&gt;Summary!K$9),12.5 - 12.5 * (AD51 - Summary!K$9) / (Summary!K$3 - Summary!K$9),0)</f>
        <v>0</v>
      </c>
      <c r="BW51" s="3"/>
      <c r="BX51">
        <v>4481</v>
      </c>
      <c r="BY51">
        <v>5040</v>
      </c>
      <c r="BZ51">
        <v>910</v>
      </c>
      <c r="CA51">
        <v>2097</v>
      </c>
      <c r="CB51">
        <v>3310</v>
      </c>
      <c r="CC51">
        <v>6383</v>
      </c>
      <c r="CD51">
        <v>2069</v>
      </c>
      <c r="CE51">
        <v>1887</v>
      </c>
      <c r="CF51">
        <v>5096</v>
      </c>
      <c r="CG51">
        <v>5963</v>
      </c>
      <c r="CI51" s="3">
        <f t="shared" si="78"/>
        <v>10.19579115610016</v>
      </c>
      <c r="CJ51" s="3">
        <f t="shared" si="79"/>
        <v>40.745372818614491</v>
      </c>
      <c r="CK51" s="3">
        <f t="shared" si="80"/>
        <v>33.80629026788742</v>
      </c>
      <c r="CL51" s="3">
        <f t="shared" si="81"/>
        <v>37.250133761369717</v>
      </c>
      <c r="CM51" s="3">
        <f t="shared" si="82"/>
        <v>26.64029255319149</v>
      </c>
      <c r="CN51" s="3">
        <f t="shared" si="83"/>
        <v>0.14132698601606641</v>
      </c>
      <c r="CO51" s="3">
        <f t="shared" si="84"/>
        <v>12.75</v>
      </c>
      <c r="CP51" s="3">
        <f t="shared" si="85"/>
        <v>13.337694077055779</v>
      </c>
      <c r="CQ51" s="3">
        <f t="shared" si="86"/>
        <v>16.633156297420335</v>
      </c>
      <c r="CR51" s="3">
        <f t="shared" si="87"/>
        <v>20</v>
      </c>
      <c r="CT51" s="3">
        <f t="shared" si="88"/>
        <v>0.14132698601606641</v>
      </c>
      <c r="CU51" s="3">
        <f t="shared" si="89"/>
        <v>10.19579115610016</v>
      </c>
      <c r="CV51" s="3">
        <f t="shared" si="90"/>
        <v>201.16293977553923</v>
      </c>
      <c r="CW51" s="5">
        <f t="shared" si="91"/>
        <v>400</v>
      </c>
      <c r="CX51" s="3">
        <f t="shared" si="92"/>
        <v>601.16293977553926</v>
      </c>
      <c r="CZ51" s="3">
        <f t="shared" si="93"/>
        <v>537.51760609018004</v>
      </c>
      <c r="DA51">
        <f t="shared" si="94"/>
        <v>47</v>
      </c>
    </row>
    <row r="52" spans="1:105" x14ac:dyDescent="0.2">
      <c r="A52">
        <v>48</v>
      </c>
      <c r="B52" t="s">
        <v>122</v>
      </c>
      <c r="C52" t="s">
        <v>123</v>
      </c>
      <c r="D52" t="s">
        <v>32</v>
      </c>
      <c r="E52">
        <v>136.31534911218299</v>
      </c>
      <c r="F52" s="1" t="s">
        <v>644</v>
      </c>
      <c r="G52">
        <v>536.31534911218296</v>
      </c>
      <c r="H52">
        <v>145619</v>
      </c>
      <c r="J52">
        <v>1358</v>
      </c>
      <c r="K52">
        <v>929</v>
      </c>
      <c r="L52">
        <v>3333</v>
      </c>
      <c r="M52">
        <v>3900</v>
      </c>
      <c r="N52">
        <v>3787</v>
      </c>
      <c r="O52">
        <v>2484</v>
      </c>
      <c r="P52">
        <v>89982</v>
      </c>
      <c r="Q52">
        <v>2926</v>
      </c>
      <c r="R52">
        <v>5506</v>
      </c>
      <c r="S52">
        <v>31414</v>
      </c>
      <c r="U52" s="5">
        <f>IF(J52&lt;=Summary!B$3,J52,0)</f>
        <v>1358</v>
      </c>
      <c r="V52" s="5">
        <f>IF(K52&lt;=Summary!C$3,K52,0)</f>
        <v>929</v>
      </c>
      <c r="W52" s="5">
        <f>IF(L52&lt;=Summary!D$3,L52,0)</f>
        <v>3333</v>
      </c>
      <c r="X52" s="5">
        <f>IF(M52&lt;=Summary!E$3,M52,0)</f>
        <v>3900</v>
      </c>
      <c r="Y52" s="5">
        <f>IF(N52&lt;=Summary!F$3,N52,0)</f>
        <v>3787</v>
      </c>
      <c r="Z52" s="5">
        <f>IF(O52&lt;=Summary!G$3,O52,0)</f>
        <v>2484</v>
      </c>
      <c r="AA52" s="5">
        <f>IF(P52&lt;=Summary!H$3,P52,0)</f>
        <v>0</v>
      </c>
      <c r="AB52" s="5">
        <f>IF(Q52&lt;=Summary!I$3,Q52,0)</f>
        <v>2926</v>
      </c>
      <c r="AC52" s="5">
        <f>IF(R52&lt;=Summary!J$3,R52,0)</f>
        <v>0</v>
      </c>
      <c r="AD52" s="5">
        <f>IF(S52&lt;=Summary!K$3,S52,0)</f>
        <v>0</v>
      </c>
      <c r="AE52" s="3"/>
      <c r="AF52" s="5">
        <f t="shared" si="58"/>
        <v>66</v>
      </c>
      <c r="AG52" s="5">
        <f t="shared" si="59"/>
        <v>26</v>
      </c>
      <c r="AH52" s="5">
        <f t="shared" si="60"/>
        <v>80</v>
      </c>
      <c r="AI52" s="5">
        <f t="shared" si="61"/>
        <v>83</v>
      </c>
      <c r="AJ52" s="5">
        <f t="shared" si="62"/>
        <v>44</v>
      </c>
      <c r="AK52" s="5">
        <f t="shared" si="63"/>
        <v>39</v>
      </c>
      <c r="AL52" s="5">
        <f t="shared" si="64"/>
        <v>106</v>
      </c>
      <c r="AM52" s="5">
        <f t="shared" si="65"/>
        <v>14</v>
      </c>
      <c r="AN52" s="5">
        <f t="shared" si="66"/>
        <v>53</v>
      </c>
      <c r="AO52" s="5">
        <f t="shared" si="67"/>
        <v>74</v>
      </c>
      <c r="AP52" s="3"/>
      <c r="AQ52" s="3">
        <f>IF(AND(AF52&lt;=Summary!B$6,AF52&gt;0),25*(Summary!B$6+1-AF52)/Summary!B$6,0)</f>
        <v>8.75</v>
      </c>
      <c r="AR52" s="3">
        <f>IF(AND(AG52&lt;=Summary!C$6,AG52&gt;0),25*(Summary!C$6+1-AG52)/Summary!C$6,0)</f>
        <v>18.75</v>
      </c>
      <c r="AS52" s="3">
        <f>IF(AND(AH52&lt;=Summary!D$6,AH52&gt;0),25*(Summary!D$6+1-AH52)/Summary!D$6,0)</f>
        <v>5.25</v>
      </c>
      <c r="AT52" s="3">
        <f>IF(AND(AI52&lt;=Summary!E$6,AI52&gt;0),25*(Summary!E$6+1-AI52)/Summary!E$6,0)</f>
        <v>4.5</v>
      </c>
      <c r="AU52" s="3">
        <f>IF(AND(AJ52&lt;=Summary!F$6,AJ52&gt;0),25*(Summary!F$6+1-AJ52)/Summary!F$6,0)</f>
        <v>14.25</v>
      </c>
      <c r="AV52" s="3">
        <f>IF(AND(AK52&lt;=Summary!G$6,AK52&gt;0),25*(Summary!G$6+1-AK52)/Summary!G$6,0)</f>
        <v>15.5</v>
      </c>
      <c r="AW52" s="3">
        <f>IF(AND(AL52&lt;=Summary!H$6,AL52&gt;0),25*(Summary!H$6+1-AL52)/Summary!H$6,0)</f>
        <v>0</v>
      </c>
      <c r="AX52" s="3">
        <f>IF(AND(AM52&lt;=Summary!I$6,AM52&gt;0),25*(Summary!I$6+1-AM52)/Summary!I$6,0)</f>
        <v>21.75</v>
      </c>
      <c r="AY52" s="3">
        <f>IF(AND(AN52&lt;=Summary!J$6,AN52&gt;0),25*(Summary!J$6+1-AN52)/Summary!J$6,0)</f>
        <v>12</v>
      </c>
      <c r="AZ52" s="3">
        <f>IF(AND(AO52&lt;=Summary!K$6,AO52&gt;0),25*(Summary!K$6+1-AO52)/Summary!K$6,0)</f>
        <v>6.75</v>
      </c>
      <c r="BA52" s="3"/>
      <c r="BB52" s="3">
        <f>IF(AND(U52&gt;0,U52&lt;=Summary!B$9),12.5 + 12.5 * (U52 - Summary!B$9) / (Summary!B$7 - Summary!B$9),0)</f>
        <v>16.161717495987158</v>
      </c>
      <c r="BC52" s="3">
        <f>IF(AND(V52&gt;0,V52&lt;=Summary!C$9),12.5 + 12.5 * (V52 - Summary!C$9) / (Summary!C$7 - Summary!C$9),0)</f>
        <v>20.994182971972499</v>
      </c>
      <c r="BD52" s="3">
        <f>IF(AND(W52&gt;0,W52&lt;=Summary!D$9),12.5 + 12.5 * (W52 - Summary!D$9) / (Summary!D$7 - Summary!D$9),0)</f>
        <v>0</v>
      </c>
      <c r="BE52" s="3">
        <f>IF(AND(X52&gt;0,X52&lt;=Summary!E$9),12.5 + 12.5 * (X52 - Summary!E$9) / (Summary!E$7 - Summary!E$9),0)</f>
        <v>0</v>
      </c>
      <c r="BF52" s="3">
        <f>IF(AND(Y52&gt;0,Y52&lt;=Summary!F$9),12.5 + 12.5 * (Y52 - Summary!F$9) / (Summary!F$7 - Summary!F$9),0)</f>
        <v>0</v>
      </c>
      <c r="BG52" s="3">
        <f>IF(AND(Z52&gt;0,Z52&lt;=Summary!G$9),12.5 + 12.5 * (Z52 - Summary!G$9) / (Summary!G$7 - Summary!G$9),0)</f>
        <v>14.970544918998527</v>
      </c>
      <c r="BH52" s="3">
        <f>IF(AND(AA52&gt;0,AA52&lt;=Summary!H$9),12.5 + 12.5 * (AA52 - Summary!H$9) / (Summary!H$7 - Summary!H$9),0)</f>
        <v>0</v>
      </c>
      <c r="BI52" s="3">
        <f>IF(AND(AB52&gt;0,AB52&lt;=Summary!I$9),12.5 + 12.5 * (AB52 - Summary!I$9) / (Summary!I$7 - Summary!I$9),0)</f>
        <v>18.645484949832777</v>
      </c>
      <c r="BJ52" s="3">
        <f>IF(AND(AC52&gt;0,AC52&lt;=Summary!J$9),12.5 + 12.5 * (AC52 - Summary!J$9) / (Summary!J$7 - Summary!J$9),0)</f>
        <v>0</v>
      </c>
      <c r="BK52" s="3">
        <f>IF(AND(AD52&gt;0,AD52&lt;=Summary!K$9),12.5 + 12.5 * (AD52 - Summary!K$9) / (Summary!K$7 - Summary!K$9),0)</f>
        <v>0</v>
      </c>
      <c r="BL52" s="3"/>
      <c r="BM52" s="3">
        <f>IF(AND(U52&gt;0,U52&gt;Summary!B$9),12.5 - 12.5 * (U52 - Summary!B$9) / (Summary!B$3 - Summary!B$9),0)</f>
        <v>0</v>
      </c>
      <c r="BN52" s="3">
        <f>IF(AND(V52&gt;0,V52&gt;Summary!C$9),12.5 - 12.5 * (V52 - Summary!C$9) / (Summary!C$3 - Summary!C$9),0)</f>
        <v>0</v>
      </c>
      <c r="BO52" s="3">
        <f>IF(AND(W52&gt;0,W52&gt;Summary!D$9),12.5 - 12.5 * (W52 - Summary!D$9) / (Summary!D$3 - Summary!D$9),0)</f>
        <v>2.5802087359876307</v>
      </c>
      <c r="BP52" s="3">
        <f>IF(AND(X52&gt;0,X52&gt;Summary!E$9),12.5 - 12.5 * (X52 - Summary!E$9) / (Summary!E$3 - Summary!E$9),0)</f>
        <v>4.6353522867737951</v>
      </c>
      <c r="BQ52" s="3">
        <f>IF(AND(Y52&gt;0,Y52&gt;Summary!F$9),12.5 - 12.5 * (Y52 - Summary!F$9) / (Summary!F$3 - Summary!F$9),0)</f>
        <v>5.9258643617021276</v>
      </c>
      <c r="BR52" s="3">
        <f>IF(AND(Z52&gt;0,Z52&gt;Summary!G$9),12.5 - 12.5 * (Z52 - Summary!G$9) / (Summary!G$3 - Summary!G$9),0)</f>
        <v>0</v>
      </c>
      <c r="BS52" s="3">
        <f>IF(AND(AA52&gt;0,AA52&gt;Summary!H$9),12.5 - 12.5 * (AA52 - Summary!H$9) / (Summary!H$3 - Summary!H$9),0)</f>
        <v>0</v>
      </c>
      <c r="BT52" s="3">
        <f>IF(AND(AB52&gt;0,AB52&gt;Summary!I$9),12.5 - 12.5 * (AB52 - Summary!I$9) / (Summary!I$3 - Summary!I$9),0)</f>
        <v>0</v>
      </c>
      <c r="BU52" s="3">
        <f>IF(AND(AC52&gt;0,AC52&gt;Summary!J$9),12.5 - 12.5 * (AC52 - Summary!J$9) / (Summary!J$3 - Summary!J$9),0)</f>
        <v>0</v>
      </c>
      <c r="BV52" s="3">
        <f>IF(AND(AD52&gt;0,AD52&gt;Summary!K$9),12.5 - 12.5 * (AD52 - Summary!K$9) / (Summary!K$3 - Summary!K$9),0)</f>
        <v>0</v>
      </c>
      <c r="BW52" s="3"/>
      <c r="BX52">
        <v>2484</v>
      </c>
      <c r="BY52">
        <v>2926</v>
      </c>
      <c r="BZ52">
        <v>929</v>
      </c>
      <c r="CA52">
        <v>3900</v>
      </c>
      <c r="CB52">
        <v>3787</v>
      </c>
      <c r="CC52">
        <v>89982</v>
      </c>
      <c r="CD52">
        <v>1358</v>
      </c>
      <c r="CE52">
        <v>3333</v>
      </c>
      <c r="CF52">
        <v>5506</v>
      </c>
      <c r="CG52">
        <v>31414</v>
      </c>
      <c r="CI52" s="3">
        <f t="shared" si="78"/>
        <v>24.911717495987158</v>
      </c>
      <c r="CJ52" s="3">
        <f t="shared" si="79"/>
        <v>39.744182971972499</v>
      </c>
      <c r="CK52" s="3">
        <f t="shared" si="80"/>
        <v>7.8302087359876307</v>
      </c>
      <c r="CL52" s="3">
        <f t="shared" si="81"/>
        <v>9.1353522867737951</v>
      </c>
      <c r="CM52" s="3">
        <f t="shared" si="82"/>
        <v>20.175864361702128</v>
      </c>
      <c r="CN52" s="3">
        <f t="shared" si="83"/>
        <v>30.470544918998527</v>
      </c>
      <c r="CO52" s="3">
        <f t="shared" si="84"/>
        <v>0</v>
      </c>
      <c r="CP52" s="3">
        <f t="shared" si="85"/>
        <v>40.395484949832777</v>
      </c>
      <c r="CQ52" s="3">
        <f t="shared" si="86"/>
        <v>12</v>
      </c>
      <c r="CR52" s="3">
        <f t="shared" si="87"/>
        <v>6.75</v>
      </c>
      <c r="CT52" s="3">
        <f t="shared" si="88"/>
        <v>0</v>
      </c>
      <c r="CU52" s="3">
        <f t="shared" si="89"/>
        <v>6.75</v>
      </c>
      <c r="CV52" s="3">
        <f t="shared" si="90"/>
        <v>184.6633557212545</v>
      </c>
      <c r="CW52" s="5">
        <f t="shared" si="91"/>
        <v>400</v>
      </c>
      <c r="CX52" s="3">
        <f t="shared" si="92"/>
        <v>584.66335572125445</v>
      </c>
      <c r="CZ52" s="3">
        <f t="shared" si="93"/>
        <v>536.31534911218296</v>
      </c>
      <c r="DA52">
        <f t="shared" si="94"/>
        <v>48</v>
      </c>
    </row>
    <row r="53" spans="1:105" x14ac:dyDescent="0.2">
      <c r="A53">
        <v>49</v>
      </c>
      <c r="B53" t="s">
        <v>124</v>
      </c>
      <c r="C53" t="s">
        <v>125</v>
      </c>
      <c r="D53" t="s">
        <v>76</v>
      </c>
      <c r="E53">
        <v>133.83107409605901</v>
      </c>
      <c r="F53" s="1" t="s">
        <v>650</v>
      </c>
      <c r="G53">
        <v>533.83107409605896</v>
      </c>
      <c r="H53">
        <v>976990</v>
      </c>
      <c r="J53">
        <v>1155</v>
      </c>
      <c r="K53">
        <v>1223</v>
      </c>
      <c r="L53">
        <v>2216</v>
      </c>
      <c r="M53">
        <v>1980</v>
      </c>
      <c r="N53">
        <v>352309</v>
      </c>
      <c r="O53">
        <v>339601</v>
      </c>
      <c r="Q53">
        <v>271082</v>
      </c>
      <c r="R53">
        <v>7424</v>
      </c>
      <c r="U53" s="5">
        <f>IF(J53&lt;=Summary!B$3,J53,0)</f>
        <v>1155</v>
      </c>
      <c r="V53" s="5">
        <f>IF(K53&lt;=Summary!C$3,K53,0)</f>
        <v>1223</v>
      </c>
      <c r="W53" s="5">
        <f>IF(L53&lt;=Summary!D$3,L53,0)</f>
        <v>2216</v>
      </c>
      <c r="X53" s="5">
        <f>IF(M53&lt;=Summary!E$3,M53,0)</f>
        <v>1980</v>
      </c>
      <c r="Y53" s="5">
        <f>IF(N53&lt;=Summary!F$3,N53,0)</f>
        <v>0</v>
      </c>
      <c r="Z53" s="5">
        <f>IF(O53&lt;=Summary!G$3,O53,0)</f>
        <v>0</v>
      </c>
      <c r="AA53" s="5">
        <f>IF(P53&lt;=Summary!H$3,P53,0)</f>
        <v>0</v>
      </c>
      <c r="AB53" s="5">
        <f>IF(Q53&lt;=Summary!I$3,Q53,0)</f>
        <v>0</v>
      </c>
      <c r="AC53" s="5">
        <f>IF(R53&lt;=Summary!J$3,R53,0)</f>
        <v>0</v>
      </c>
      <c r="AD53" s="5">
        <f>IF(S53&lt;=Summary!K$3,S53,0)</f>
        <v>0</v>
      </c>
      <c r="AE53" s="3"/>
      <c r="AF53" s="5">
        <f t="shared" si="58"/>
        <v>48</v>
      </c>
      <c r="AG53" s="5">
        <f t="shared" si="59"/>
        <v>71</v>
      </c>
      <c r="AH53" s="5">
        <f t="shared" si="60"/>
        <v>42</v>
      </c>
      <c r="AI53" s="5">
        <f t="shared" si="61"/>
        <v>17</v>
      </c>
      <c r="AJ53" s="5">
        <f t="shared" si="62"/>
        <v>176</v>
      </c>
      <c r="AK53" s="5">
        <f t="shared" si="63"/>
        <v>200</v>
      </c>
      <c r="AL53" s="5">
        <f t="shared" si="64"/>
        <v>0</v>
      </c>
      <c r="AM53" s="5">
        <f t="shared" si="65"/>
        <v>150</v>
      </c>
      <c r="AN53" s="5">
        <f t="shared" si="66"/>
        <v>79</v>
      </c>
      <c r="AO53" s="5">
        <f t="shared" si="67"/>
        <v>0</v>
      </c>
      <c r="AP53" s="3"/>
      <c r="AQ53" s="3">
        <f>IF(AND(AF53&lt;=Summary!B$6,AF53&gt;0),25*(Summary!B$6+1-AF53)/Summary!B$6,0)</f>
        <v>13.25</v>
      </c>
      <c r="AR53" s="3">
        <f>IF(AND(AG53&lt;=Summary!C$6,AG53&gt;0),25*(Summary!C$6+1-AG53)/Summary!C$6,0)</f>
        <v>7.5</v>
      </c>
      <c r="AS53" s="3">
        <f>IF(AND(AH53&lt;=Summary!D$6,AH53&gt;0),25*(Summary!D$6+1-AH53)/Summary!D$6,0)</f>
        <v>14.75</v>
      </c>
      <c r="AT53" s="3">
        <f>IF(AND(AI53&lt;=Summary!E$6,AI53&gt;0),25*(Summary!E$6+1-AI53)/Summary!E$6,0)</f>
        <v>21</v>
      </c>
      <c r="AU53" s="3">
        <f>IF(AND(AJ53&lt;=Summary!F$6,AJ53&gt;0),25*(Summary!F$6+1-AJ53)/Summary!F$6,0)</f>
        <v>0</v>
      </c>
      <c r="AV53" s="3">
        <f>IF(AND(AK53&lt;=Summary!G$6,AK53&gt;0),25*(Summary!G$6+1-AK53)/Summary!G$6,0)</f>
        <v>0</v>
      </c>
      <c r="AW53" s="3">
        <f>IF(AND(AL53&lt;=Summary!H$6,AL53&gt;0),25*(Summary!H$6+1-AL53)/Summary!H$6,0)</f>
        <v>0</v>
      </c>
      <c r="AX53" s="3">
        <f>IF(AND(AM53&lt;=Summary!I$6,AM53&gt;0),25*(Summary!I$6+1-AM53)/Summary!I$6,0)</f>
        <v>0</v>
      </c>
      <c r="AY53" s="3">
        <f>IF(AND(AN53&lt;=Summary!J$6,AN53&gt;0),25*(Summary!J$6+1-AN53)/Summary!J$6,0)</f>
        <v>5.5</v>
      </c>
      <c r="AZ53" s="3">
        <f>IF(AND(AO53&lt;=Summary!K$6,AO53&gt;0),25*(Summary!K$6+1-AO53)/Summary!K$6,0)</f>
        <v>0</v>
      </c>
      <c r="BA53" s="3"/>
      <c r="BB53" s="3">
        <f>IF(AND(U53&gt;0,U53&lt;=Summary!B$9),12.5 + 12.5 * (U53 - Summary!B$9) / (Summary!B$7 - Summary!B$9),0)</f>
        <v>18.198234349919744</v>
      </c>
      <c r="BC53" s="3">
        <f>IF(AND(V53&gt;0,V53&lt;=Summary!C$9),12.5 + 12.5 * (V53 - Summary!C$9) / (Summary!C$7 - Summary!C$9),0)</f>
        <v>17.10735060814384</v>
      </c>
      <c r="BD53" s="3">
        <f>IF(AND(W53&gt;0,W53&lt;=Summary!D$9),12.5 + 12.5 * (W53 - Summary!D$9) / (Summary!D$7 - Summary!D$9),0)</f>
        <v>13.267209223465581</v>
      </c>
      <c r="BE53" s="3">
        <f>IF(AND(X53&gt;0,X53&lt;=Summary!E$9),12.5 + 12.5 * (X53 - Summary!E$9) / (Summary!E$7 - Summary!E$9),0)</f>
        <v>18.532637774210809</v>
      </c>
      <c r="BF53" s="3">
        <f>IF(AND(Y53&gt;0,Y53&lt;=Summary!F$9),12.5 + 12.5 * (Y53 - Summary!F$9) / (Summary!F$7 - Summary!F$9),0)</f>
        <v>0</v>
      </c>
      <c r="BG53" s="3">
        <f>IF(AND(Z53&gt;0,Z53&lt;=Summary!G$9),12.5 + 12.5 * (Z53 - Summary!G$9) / (Summary!G$7 - Summary!G$9),0)</f>
        <v>0</v>
      </c>
      <c r="BH53" s="3">
        <f>IF(AND(AA53&gt;0,AA53&lt;=Summary!H$9),12.5 + 12.5 * (AA53 - Summary!H$9) / (Summary!H$7 - Summary!H$9),0)</f>
        <v>0</v>
      </c>
      <c r="BI53" s="3">
        <f>IF(AND(AB53&gt;0,AB53&lt;=Summary!I$9),12.5 + 12.5 * (AB53 - Summary!I$9) / (Summary!I$7 - Summary!I$9),0)</f>
        <v>0</v>
      </c>
      <c r="BJ53" s="3">
        <f>IF(AND(AC53&gt;0,AC53&lt;=Summary!J$9),12.5 + 12.5 * (AC53 - Summary!J$9) / (Summary!J$7 - Summary!J$9),0)</f>
        <v>0</v>
      </c>
      <c r="BK53" s="3">
        <f>IF(AND(AD53&gt;0,AD53&lt;=Summary!K$9),12.5 + 12.5 * (AD53 - Summary!K$9) / (Summary!K$7 - Summary!K$9),0)</f>
        <v>0</v>
      </c>
      <c r="BL53" s="3"/>
      <c r="BM53" s="3">
        <f>IF(AND(U53&gt;0,U53&gt;Summary!B$9),12.5 - 12.5 * (U53 - Summary!B$9) / (Summary!B$3 - Summary!B$9),0)</f>
        <v>0</v>
      </c>
      <c r="BN53" s="3">
        <f>IF(AND(V53&gt;0,V53&gt;Summary!C$9),12.5 - 12.5 * (V53 - Summary!C$9) / (Summary!C$3 - Summary!C$9),0)</f>
        <v>0</v>
      </c>
      <c r="BO53" s="3">
        <f>IF(AND(W53&gt;0,W53&gt;Summary!D$9),12.5 - 12.5 * (W53 - Summary!D$9) / (Summary!D$3 - Summary!D$9),0)</f>
        <v>0</v>
      </c>
      <c r="BP53" s="3">
        <f>IF(AND(X53&gt;0,X53&gt;Summary!E$9),12.5 - 12.5 * (X53 - Summary!E$9) / (Summary!E$3 - Summary!E$9),0)</f>
        <v>0</v>
      </c>
      <c r="BQ53" s="3">
        <f>IF(AND(Y53&gt;0,Y53&gt;Summary!F$9),12.5 - 12.5 * (Y53 - Summary!F$9) / (Summary!F$3 - Summary!F$9),0)</f>
        <v>0</v>
      </c>
      <c r="BR53" s="3">
        <f>IF(AND(Z53&gt;0,Z53&gt;Summary!G$9),12.5 - 12.5 * (Z53 - Summary!G$9) / (Summary!G$3 - Summary!G$9),0)</f>
        <v>0</v>
      </c>
      <c r="BS53" s="3">
        <f>IF(AND(AA53&gt;0,AA53&gt;Summary!H$9),12.5 - 12.5 * (AA53 - Summary!H$9) / (Summary!H$3 - Summary!H$9),0)</f>
        <v>0</v>
      </c>
      <c r="BT53" s="3">
        <f>IF(AND(AB53&gt;0,AB53&gt;Summary!I$9),12.5 - 12.5 * (AB53 - Summary!I$9) / (Summary!I$3 - Summary!I$9),0)</f>
        <v>0</v>
      </c>
      <c r="BU53" s="3">
        <f>IF(AND(AC53&gt;0,AC53&gt;Summary!J$9),12.5 - 12.5 * (AC53 - Summary!J$9) / (Summary!J$3 - Summary!J$9),0)</f>
        <v>0</v>
      </c>
      <c r="BV53" s="3">
        <f>IF(AND(AD53&gt;0,AD53&gt;Summary!K$9),12.5 - 12.5 * (AD53 - Summary!K$9) / (Summary!K$3 - Summary!K$9),0)</f>
        <v>0</v>
      </c>
      <c r="BW53" s="3"/>
      <c r="BX53">
        <v>339601</v>
      </c>
      <c r="BY53">
        <v>271082</v>
      </c>
      <c r="BZ53">
        <v>1223</v>
      </c>
      <c r="CA53">
        <v>1980</v>
      </c>
      <c r="CB53">
        <v>352309</v>
      </c>
      <c r="CD53">
        <v>1155</v>
      </c>
      <c r="CE53">
        <v>2216</v>
      </c>
      <c r="CF53">
        <v>7424</v>
      </c>
      <c r="CI53" s="3">
        <f t="shared" si="78"/>
        <v>31.448234349919744</v>
      </c>
      <c r="CJ53" s="3">
        <f t="shared" si="79"/>
        <v>24.60735060814384</v>
      </c>
      <c r="CK53" s="3">
        <f t="shared" si="80"/>
        <v>28.017209223465581</v>
      </c>
      <c r="CL53" s="3">
        <f t="shared" si="81"/>
        <v>39.532637774210812</v>
      </c>
      <c r="CM53" s="3">
        <f t="shared" si="82"/>
        <v>0</v>
      </c>
      <c r="CN53" s="3">
        <f t="shared" si="83"/>
        <v>0</v>
      </c>
      <c r="CO53" s="3">
        <f t="shared" si="84"/>
        <v>0</v>
      </c>
      <c r="CP53" s="3">
        <f t="shared" si="85"/>
        <v>0</v>
      </c>
      <c r="CQ53" s="3">
        <f t="shared" si="86"/>
        <v>5.5</v>
      </c>
      <c r="CR53" s="3">
        <f t="shared" si="87"/>
        <v>0</v>
      </c>
      <c r="CT53" s="3">
        <f t="shared" si="88"/>
        <v>0</v>
      </c>
      <c r="CU53" s="3">
        <f t="shared" si="89"/>
        <v>0</v>
      </c>
      <c r="CV53" s="3">
        <f t="shared" si="90"/>
        <v>129.10543195573996</v>
      </c>
      <c r="CW53" s="5">
        <f t="shared" si="91"/>
        <v>400</v>
      </c>
      <c r="CX53" s="3">
        <f t="shared" si="92"/>
        <v>529.10543195573996</v>
      </c>
      <c r="CZ53" s="3">
        <f t="shared" si="93"/>
        <v>533.83107409605896</v>
      </c>
      <c r="DA53">
        <f t="shared" si="94"/>
        <v>49</v>
      </c>
    </row>
    <row r="54" spans="1:105" x14ac:dyDescent="0.2">
      <c r="A54">
        <v>50</v>
      </c>
      <c r="B54" t="s">
        <v>126</v>
      </c>
      <c r="C54" t="s">
        <v>127</v>
      </c>
      <c r="D54" t="s">
        <v>128</v>
      </c>
      <c r="E54">
        <v>133.64189988271499</v>
      </c>
      <c r="F54" s="1" t="s">
        <v>649</v>
      </c>
      <c r="G54">
        <v>533.64189988271505</v>
      </c>
      <c r="H54">
        <v>46503</v>
      </c>
      <c r="J54">
        <v>1140</v>
      </c>
      <c r="K54">
        <v>973</v>
      </c>
      <c r="L54">
        <v>1377</v>
      </c>
      <c r="M54">
        <v>3051</v>
      </c>
      <c r="N54">
        <v>6388</v>
      </c>
      <c r="O54">
        <v>4439</v>
      </c>
      <c r="P54">
        <v>5970</v>
      </c>
      <c r="Q54">
        <v>6636</v>
      </c>
      <c r="R54">
        <v>4082</v>
      </c>
      <c r="S54">
        <v>12447</v>
      </c>
      <c r="U54" s="5">
        <f>IF(J54&lt;=Summary!B$3,J54,0)</f>
        <v>1140</v>
      </c>
      <c r="V54" s="5">
        <f>IF(K54&lt;=Summary!C$3,K54,0)</f>
        <v>973</v>
      </c>
      <c r="W54" s="5">
        <f>IF(L54&lt;=Summary!D$3,L54,0)</f>
        <v>1377</v>
      </c>
      <c r="X54" s="5">
        <f>IF(M54&lt;=Summary!E$3,M54,0)</f>
        <v>3051</v>
      </c>
      <c r="Y54" s="5">
        <f>IF(N54&lt;=Summary!F$3,N54,0)</f>
        <v>0</v>
      </c>
      <c r="Z54" s="5">
        <f>IF(O54&lt;=Summary!G$3,O54,0)</f>
        <v>4439</v>
      </c>
      <c r="AA54" s="5">
        <f>IF(P54&lt;=Summary!H$3,P54,0)</f>
        <v>0</v>
      </c>
      <c r="AB54" s="5">
        <f>IF(Q54&lt;=Summary!I$3,Q54,0)</f>
        <v>0</v>
      </c>
      <c r="AC54" s="5">
        <f>IF(R54&lt;=Summary!J$3,R54,0)</f>
        <v>4082</v>
      </c>
      <c r="AD54" s="5">
        <f>IF(S54&lt;=Summary!K$3,S54,0)</f>
        <v>0</v>
      </c>
      <c r="AE54" s="3"/>
      <c r="AF54" s="5">
        <f t="shared" si="58"/>
        <v>47</v>
      </c>
      <c r="AG54" s="5">
        <f t="shared" si="59"/>
        <v>32</v>
      </c>
      <c r="AH54" s="5">
        <f t="shared" si="60"/>
        <v>12</v>
      </c>
      <c r="AI54" s="5">
        <f t="shared" si="61"/>
        <v>57</v>
      </c>
      <c r="AJ54" s="5">
        <f t="shared" si="62"/>
        <v>84</v>
      </c>
      <c r="AK54" s="5">
        <f t="shared" si="63"/>
        <v>112</v>
      </c>
      <c r="AL54" s="5">
        <f t="shared" si="64"/>
        <v>45</v>
      </c>
      <c r="AM54" s="5">
        <f t="shared" si="65"/>
        <v>79</v>
      </c>
      <c r="AN54" s="5">
        <f t="shared" si="66"/>
        <v>26</v>
      </c>
      <c r="AO54" s="5">
        <f t="shared" si="67"/>
        <v>51</v>
      </c>
      <c r="AP54" s="3"/>
      <c r="AQ54" s="3">
        <f>IF(AND(AF54&lt;=Summary!B$6,AF54&gt;0),25*(Summary!B$6+1-AF54)/Summary!B$6,0)</f>
        <v>13.5</v>
      </c>
      <c r="AR54" s="3">
        <f>IF(AND(AG54&lt;=Summary!C$6,AG54&gt;0),25*(Summary!C$6+1-AG54)/Summary!C$6,0)</f>
        <v>17.25</v>
      </c>
      <c r="AS54" s="3">
        <f>IF(AND(AH54&lt;=Summary!D$6,AH54&gt;0),25*(Summary!D$6+1-AH54)/Summary!D$6,0)</f>
        <v>22.25</v>
      </c>
      <c r="AT54" s="3">
        <f>IF(AND(AI54&lt;=Summary!E$6,AI54&gt;0),25*(Summary!E$6+1-AI54)/Summary!E$6,0)</f>
        <v>11</v>
      </c>
      <c r="AU54" s="3">
        <f>IF(AND(AJ54&lt;=Summary!F$6,AJ54&gt;0),25*(Summary!F$6+1-AJ54)/Summary!F$6,0)</f>
        <v>4.25</v>
      </c>
      <c r="AV54" s="3">
        <f>IF(AND(AK54&lt;=Summary!G$6,AK54&gt;0),25*(Summary!G$6+1-AK54)/Summary!G$6,0)</f>
        <v>0</v>
      </c>
      <c r="AW54" s="3">
        <f>IF(AND(AL54&lt;=Summary!H$6,AL54&gt;0),25*(Summary!H$6+1-AL54)/Summary!H$6,0)</f>
        <v>14</v>
      </c>
      <c r="AX54" s="3">
        <f>IF(AND(AM54&lt;=Summary!I$6,AM54&gt;0),25*(Summary!I$6+1-AM54)/Summary!I$6,0)</f>
        <v>5.5</v>
      </c>
      <c r="AY54" s="3">
        <f>IF(AND(AN54&lt;=Summary!J$6,AN54&gt;0),25*(Summary!J$6+1-AN54)/Summary!J$6,0)</f>
        <v>18.75</v>
      </c>
      <c r="AZ54" s="3">
        <f>IF(AND(AO54&lt;=Summary!K$6,AO54&gt;0),25*(Summary!K$6+1-AO54)/Summary!K$6,0)</f>
        <v>12.5</v>
      </c>
      <c r="BA54" s="3"/>
      <c r="BB54" s="3">
        <f>IF(AND(U54&gt;0,U54&lt;=Summary!B$9),12.5 + 12.5 * (U54 - Summary!B$9) / (Summary!B$7 - Summary!B$9),0)</f>
        <v>18.348715890850723</v>
      </c>
      <c r="BC54" s="3">
        <f>IF(AND(V54&gt;0,V54&lt;=Summary!C$9),12.5 + 12.5 * (V54 - Summary!C$9) / (Summary!C$7 - Summary!C$9),0)</f>
        <v>20.412480169222633</v>
      </c>
      <c r="BD54" s="3">
        <f>IF(AND(W54&gt;0,W54&lt;=Summary!D$9),12.5 + 12.5 * (W54 - Summary!D$9) / (Summary!D$7 - Summary!D$9),0)</f>
        <v>20.37978975924042</v>
      </c>
      <c r="BE54" s="3">
        <f>IF(AND(X54&gt;0,X54&lt;=Summary!E$9),12.5 + 12.5 * (X54 - Summary!E$9) / (Summary!E$7 - Summary!E$9),0)</f>
        <v>0</v>
      </c>
      <c r="BF54" s="3">
        <f>IF(AND(Y54&gt;0,Y54&lt;=Summary!F$9),12.5 + 12.5 * (Y54 - Summary!F$9) / (Summary!F$7 - Summary!F$9),0)</f>
        <v>0</v>
      </c>
      <c r="BG54" s="3">
        <f>IF(AND(Z54&gt;0,Z54&lt;=Summary!G$9),12.5 + 12.5 * (Z54 - Summary!G$9) / (Summary!G$7 - Summary!G$9),0)</f>
        <v>0</v>
      </c>
      <c r="BH54" s="3">
        <f>IF(AND(AA54&gt;0,AA54&lt;=Summary!H$9),12.5 + 12.5 * (AA54 - Summary!H$9) / (Summary!H$7 - Summary!H$9),0)</f>
        <v>0</v>
      </c>
      <c r="BI54" s="3">
        <f>IF(AND(AB54&gt;0,AB54&lt;=Summary!I$9),12.5 + 12.5 * (AB54 - Summary!I$9) / (Summary!I$7 - Summary!I$9),0)</f>
        <v>0</v>
      </c>
      <c r="BJ54" s="3">
        <f>IF(AND(AC54&gt;0,AC54&lt;=Summary!J$9),12.5 + 12.5 * (AC54 - Summary!J$9) / (Summary!J$7 - Summary!J$9),0)</f>
        <v>12.5</v>
      </c>
      <c r="BK54" s="3">
        <f>IF(AND(AD54&gt;0,AD54&lt;=Summary!K$9),12.5 + 12.5 * (AD54 - Summary!K$9) / (Summary!K$7 - Summary!K$9),0)</f>
        <v>0</v>
      </c>
      <c r="BL54" s="3"/>
      <c r="BM54" s="3">
        <f>IF(AND(U54&gt;0,U54&gt;Summary!B$9),12.5 - 12.5 * (U54 - Summary!B$9) / (Summary!B$3 - Summary!B$9),0)</f>
        <v>0</v>
      </c>
      <c r="BN54" s="3">
        <f>IF(AND(V54&gt;0,V54&gt;Summary!C$9),12.5 - 12.5 * (V54 - Summary!C$9) / (Summary!C$3 - Summary!C$9),0)</f>
        <v>0</v>
      </c>
      <c r="BO54" s="3">
        <f>IF(AND(W54&gt;0,W54&gt;Summary!D$9),12.5 - 12.5 * (W54 - Summary!D$9) / (Summary!D$3 - Summary!D$9),0)</f>
        <v>0</v>
      </c>
      <c r="BP54" s="3">
        <f>IF(AND(X54&gt;0,X54&gt;Summary!E$9),12.5 - 12.5 * (X54 - Summary!E$9) / (Summary!E$3 - Summary!E$9),0)</f>
        <v>11.194375772558715</v>
      </c>
      <c r="BQ54" s="3">
        <f>IF(AND(Y54&gt;0,Y54&gt;Summary!F$9),12.5 - 12.5 * (Y54 - Summary!F$9) / (Summary!F$3 - Summary!F$9),0)</f>
        <v>0</v>
      </c>
      <c r="BR54" s="3">
        <f>IF(AND(Z54&gt;0,Z54&gt;Summary!G$9),12.5 - 12.5 * (Z54 - Summary!G$9) / (Summary!G$3 - Summary!G$9),0)</f>
        <v>0.4537340077357932</v>
      </c>
      <c r="BS54" s="3">
        <f>IF(AND(AA54&gt;0,AA54&gt;Summary!H$9),12.5 - 12.5 * (AA54 - Summary!H$9) / (Summary!H$3 - Summary!H$9),0)</f>
        <v>0</v>
      </c>
      <c r="BT54" s="3">
        <f>IF(AND(AB54&gt;0,AB54&gt;Summary!I$9),12.5 - 12.5 * (AB54 - Summary!I$9) / (Summary!I$3 - Summary!I$9),0)</f>
        <v>0</v>
      </c>
      <c r="BU54" s="3">
        <f>IF(AND(AC54&gt;0,AC54&gt;Summary!J$9),12.5 - 12.5 * (AC54 - Summary!J$9) / (Summary!J$3 - Summary!J$9),0)</f>
        <v>0</v>
      </c>
      <c r="BV54" s="3">
        <f>IF(AND(AD54&gt;0,AD54&gt;Summary!K$9),12.5 - 12.5 * (AD54 - Summary!K$9) / (Summary!K$3 - Summary!K$9),0)</f>
        <v>0</v>
      </c>
      <c r="BW54" s="3"/>
      <c r="BX54">
        <v>4439</v>
      </c>
      <c r="BY54">
        <v>6636</v>
      </c>
      <c r="BZ54">
        <v>973</v>
      </c>
      <c r="CA54">
        <v>3051</v>
      </c>
      <c r="CB54">
        <v>6388</v>
      </c>
      <c r="CC54">
        <v>5970</v>
      </c>
      <c r="CD54">
        <v>1140</v>
      </c>
      <c r="CE54">
        <v>1377</v>
      </c>
      <c r="CF54">
        <v>4082</v>
      </c>
      <c r="CG54">
        <v>12447</v>
      </c>
      <c r="CI54" s="3">
        <f t="shared" si="78"/>
        <v>31.848715890850723</v>
      </c>
      <c r="CJ54" s="3">
        <f t="shared" si="79"/>
        <v>37.662480169222633</v>
      </c>
      <c r="CK54" s="3">
        <f t="shared" si="80"/>
        <v>42.629789759240424</v>
      </c>
      <c r="CL54" s="3">
        <f t="shared" si="81"/>
        <v>22.194375772558715</v>
      </c>
      <c r="CM54" s="3">
        <f t="shared" si="82"/>
        <v>4.25</v>
      </c>
      <c r="CN54" s="3">
        <f t="shared" si="83"/>
        <v>0.4537340077357932</v>
      </c>
      <c r="CO54" s="3">
        <f t="shared" si="84"/>
        <v>14</v>
      </c>
      <c r="CP54" s="3">
        <f t="shared" si="85"/>
        <v>5.5</v>
      </c>
      <c r="CQ54" s="3">
        <f t="shared" si="86"/>
        <v>31.25</v>
      </c>
      <c r="CR54" s="3">
        <f t="shared" si="87"/>
        <v>12.5</v>
      </c>
      <c r="CT54" s="3">
        <f t="shared" si="88"/>
        <v>0.4537340077357932</v>
      </c>
      <c r="CU54" s="3">
        <f t="shared" si="89"/>
        <v>4.25</v>
      </c>
      <c r="CV54" s="3">
        <f t="shared" si="90"/>
        <v>197.5853615918725</v>
      </c>
      <c r="CW54" s="5">
        <f t="shared" si="91"/>
        <v>400</v>
      </c>
      <c r="CX54" s="3">
        <f t="shared" si="92"/>
        <v>597.58536159187247</v>
      </c>
      <c r="CZ54" s="3">
        <f t="shared" si="93"/>
        <v>533.64189988271505</v>
      </c>
      <c r="DA54">
        <f t="shared" si="94"/>
        <v>50</v>
      </c>
    </row>
    <row r="55" spans="1:105" x14ac:dyDescent="0.2">
      <c r="A55">
        <v>51</v>
      </c>
      <c r="B55" t="s">
        <v>129</v>
      </c>
      <c r="C55" t="s">
        <v>130</v>
      </c>
      <c r="D55" t="s">
        <v>10</v>
      </c>
      <c r="E55">
        <v>183.63895785505201</v>
      </c>
      <c r="F55" s="1" t="s">
        <v>651</v>
      </c>
      <c r="G55">
        <v>533.63895785505201</v>
      </c>
      <c r="H55">
        <v>18979</v>
      </c>
      <c r="J55">
        <v>946</v>
      </c>
      <c r="K55">
        <v>780</v>
      </c>
      <c r="L55">
        <v>1724</v>
      </c>
      <c r="M55">
        <v>2332</v>
      </c>
      <c r="N55">
        <v>2877</v>
      </c>
      <c r="O55">
        <v>3152</v>
      </c>
      <c r="S55">
        <v>7168</v>
      </c>
      <c r="U55" s="5">
        <f>IF(J55&lt;=Summary!B$3,J55,0)</f>
        <v>946</v>
      </c>
      <c r="V55" s="5">
        <f>IF(K55&lt;=Summary!C$3,K55,0)</f>
        <v>780</v>
      </c>
      <c r="W55" s="5">
        <f>IF(L55&lt;=Summary!D$3,L55,0)</f>
        <v>1724</v>
      </c>
      <c r="X55" s="5">
        <f>IF(M55&lt;=Summary!E$3,M55,0)</f>
        <v>2332</v>
      </c>
      <c r="Y55" s="5">
        <f>IF(N55&lt;=Summary!F$3,N55,0)</f>
        <v>2877</v>
      </c>
      <c r="Z55" s="5">
        <f>IF(O55&lt;=Summary!G$3,O55,0)</f>
        <v>3152</v>
      </c>
      <c r="AA55" s="5">
        <f>IF(P55&lt;=Summary!H$3,P55,0)</f>
        <v>0</v>
      </c>
      <c r="AB55" s="5">
        <f>IF(Q55&lt;=Summary!I$3,Q55,0)</f>
        <v>0</v>
      </c>
      <c r="AC55" s="5">
        <f>IF(R55&lt;=Summary!J$3,R55,0)</f>
        <v>0</v>
      </c>
      <c r="AD55" s="5">
        <f>IF(S55&lt;=Summary!K$3,S55,0)</f>
        <v>0</v>
      </c>
      <c r="AE55" s="3"/>
      <c r="AF55" s="5">
        <f t="shared" si="58"/>
        <v>29</v>
      </c>
      <c r="AG55" s="5">
        <f t="shared" si="59"/>
        <v>10</v>
      </c>
      <c r="AH55" s="5">
        <f t="shared" si="60"/>
        <v>26</v>
      </c>
      <c r="AI55" s="5">
        <f t="shared" si="61"/>
        <v>34</v>
      </c>
      <c r="AJ55" s="5">
        <f t="shared" si="62"/>
        <v>23</v>
      </c>
      <c r="AK55" s="5">
        <f t="shared" si="63"/>
        <v>71</v>
      </c>
      <c r="AL55" s="5">
        <f t="shared" si="64"/>
        <v>0</v>
      </c>
      <c r="AM55" s="5">
        <f t="shared" si="65"/>
        <v>0</v>
      </c>
      <c r="AN55" s="5">
        <f t="shared" si="66"/>
        <v>0</v>
      </c>
      <c r="AO55" s="5">
        <f t="shared" si="67"/>
        <v>30</v>
      </c>
      <c r="AP55" s="3"/>
      <c r="AQ55" s="3">
        <f>IF(AND(AF55&lt;=Summary!B$6,AF55&gt;0),25*(Summary!B$6+1-AF55)/Summary!B$6,0)</f>
        <v>18</v>
      </c>
      <c r="AR55" s="3">
        <f>IF(AND(AG55&lt;=Summary!C$6,AG55&gt;0),25*(Summary!C$6+1-AG55)/Summary!C$6,0)</f>
        <v>22.75</v>
      </c>
      <c r="AS55" s="3">
        <f>IF(AND(AH55&lt;=Summary!D$6,AH55&gt;0),25*(Summary!D$6+1-AH55)/Summary!D$6,0)</f>
        <v>18.75</v>
      </c>
      <c r="AT55" s="3">
        <f>IF(AND(AI55&lt;=Summary!E$6,AI55&gt;0),25*(Summary!E$6+1-AI55)/Summary!E$6,0)</f>
        <v>16.75</v>
      </c>
      <c r="AU55" s="3">
        <f>IF(AND(AJ55&lt;=Summary!F$6,AJ55&gt;0),25*(Summary!F$6+1-AJ55)/Summary!F$6,0)</f>
        <v>19.5</v>
      </c>
      <c r="AV55" s="3">
        <f>IF(AND(AK55&lt;=Summary!G$6,AK55&gt;0),25*(Summary!G$6+1-AK55)/Summary!G$6,0)</f>
        <v>7.5</v>
      </c>
      <c r="AW55" s="3">
        <f>IF(AND(AL55&lt;=Summary!H$6,AL55&gt;0),25*(Summary!H$6+1-AL55)/Summary!H$6,0)</f>
        <v>0</v>
      </c>
      <c r="AX55" s="3">
        <f>IF(AND(AM55&lt;=Summary!I$6,AM55&gt;0),25*(Summary!I$6+1-AM55)/Summary!I$6,0)</f>
        <v>0</v>
      </c>
      <c r="AY55" s="3">
        <f>IF(AND(AN55&lt;=Summary!J$6,AN55&gt;0),25*(Summary!J$6+1-AN55)/Summary!J$6,0)</f>
        <v>0</v>
      </c>
      <c r="AZ55" s="3">
        <f>IF(AND(AO55&lt;=Summary!K$6,AO55&gt;0),25*(Summary!K$6+1-AO55)/Summary!K$6,0)</f>
        <v>17.75</v>
      </c>
      <c r="BA55" s="3"/>
      <c r="BB55" s="3">
        <f>IF(AND(U55&gt;0,U55&lt;=Summary!B$9),12.5 + 12.5 * (U55 - Summary!B$9) / (Summary!B$7 - Summary!B$9),0)</f>
        <v>20.29494382022472</v>
      </c>
      <c r="BC55" s="3">
        <f>IF(AND(V55&gt;0,V55&lt;=Summary!C$9),12.5 + 12.5 * (V55 - Summary!C$9) / (Summary!C$7 - Summary!C$9),0)</f>
        <v>22.964040190375464</v>
      </c>
      <c r="BD55" s="3">
        <f>IF(AND(W55&gt;0,W55&lt;=Summary!D$9),12.5 + 12.5 * (W55 - Summary!D$9) / (Summary!D$7 - Summary!D$9),0)</f>
        <v>17.438114615123773</v>
      </c>
      <c r="BE55" s="3">
        <f>IF(AND(X55&gt;0,X55&lt;=Summary!E$9),12.5 + 12.5 * (X55 - Summary!E$9) / (Summary!E$7 - Summary!E$9),0)</f>
        <v>16.178437667201713</v>
      </c>
      <c r="BF55" s="3">
        <f>IF(AND(Y55&gt;0,Y55&lt;=Summary!F$9),12.5 + 12.5 * (Y55 - Summary!F$9) / (Summary!F$7 - Summary!F$9),0)</f>
        <v>13.6415963161934</v>
      </c>
      <c r="BG55" s="3">
        <f>IF(AND(Z55&gt;0,Z55&lt;=Summary!G$9),12.5 + 12.5 * (Z55 - Summary!G$9) / (Summary!G$7 - Summary!G$9),0)</f>
        <v>0</v>
      </c>
      <c r="BH55" s="3">
        <f>IF(AND(AA55&gt;0,AA55&lt;=Summary!H$9),12.5 + 12.5 * (AA55 - Summary!H$9) / (Summary!H$7 - Summary!H$9),0)</f>
        <v>0</v>
      </c>
      <c r="BI55" s="3">
        <f>IF(AND(AB55&gt;0,AB55&lt;=Summary!I$9),12.5 + 12.5 * (AB55 - Summary!I$9) / (Summary!I$7 - Summary!I$9),0)</f>
        <v>0</v>
      </c>
      <c r="BJ55" s="3">
        <f>IF(AND(AC55&gt;0,AC55&lt;=Summary!J$9),12.5 + 12.5 * (AC55 - Summary!J$9) / (Summary!J$7 - Summary!J$9),0)</f>
        <v>0</v>
      </c>
      <c r="BK55" s="3">
        <f>IF(AND(AD55&gt;0,AD55&lt;=Summary!K$9),12.5 + 12.5 * (AD55 - Summary!K$9) / (Summary!K$7 - Summary!K$9),0)</f>
        <v>0</v>
      </c>
      <c r="BL55" s="3"/>
      <c r="BM55" s="3">
        <f>IF(AND(U55&gt;0,U55&gt;Summary!B$9),12.5 - 12.5 * (U55 - Summary!B$9) / (Summary!B$3 - Summary!B$9),0)</f>
        <v>0</v>
      </c>
      <c r="BN55" s="3">
        <f>IF(AND(V55&gt;0,V55&gt;Summary!C$9),12.5 - 12.5 * (V55 - Summary!C$9) / (Summary!C$3 - Summary!C$9),0)</f>
        <v>0</v>
      </c>
      <c r="BO55" s="3">
        <f>IF(AND(W55&gt;0,W55&gt;Summary!D$9),12.5 - 12.5 * (W55 - Summary!D$9) / (Summary!D$3 - Summary!D$9),0)</f>
        <v>0</v>
      </c>
      <c r="BP55" s="3">
        <f>IF(AND(X55&gt;0,X55&gt;Summary!E$9),12.5 - 12.5 * (X55 - Summary!E$9) / (Summary!E$3 - Summary!E$9),0)</f>
        <v>0</v>
      </c>
      <c r="BQ55" s="3">
        <f>IF(AND(Y55&gt;0,Y55&gt;Summary!F$9),12.5 - 12.5 * (Y55 - Summary!F$9) / (Summary!F$3 - Summary!F$9),0)</f>
        <v>0</v>
      </c>
      <c r="BR55" s="3">
        <f>IF(AND(Z55&gt;0,Z55&gt;Summary!G$9),12.5 - 12.5 * (Z55 - Summary!G$9) / (Summary!G$3 - Summary!G$9),0)</f>
        <v>10.026777744718833</v>
      </c>
      <c r="BS55" s="3">
        <f>IF(AND(AA55&gt;0,AA55&gt;Summary!H$9),12.5 - 12.5 * (AA55 - Summary!H$9) / (Summary!H$3 - Summary!H$9),0)</f>
        <v>0</v>
      </c>
      <c r="BT55" s="3">
        <f>IF(AND(AB55&gt;0,AB55&gt;Summary!I$9),12.5 - 12.5 * (AB55 - Summary!I$9) / (Summary!I$3 - Summary!I$9),0)</f>
        <v>0</v>
      </c>
      <c r="BU55" s="3">
        <f>IF(AND(AC55&gt;0,AC55&gt;Summary!J$9),12.5 - 12.5 * (AC55 - Summary!J$9) / (Summary!J$3 - Summary!J$9),0)</f>
        <v>0</v>
      </c>
      <c r="BV55" s="3">
        <f>IF(AND(AD55&gt;0,AD55&gt;Summary!K$9),12.5 - 12.5 * (AD55 - Summary!K$9) / (Summary!K$3 - Summary!K$9),0)</f>
        <v>0</v>
      </c>
      <c r="BW55" s="3"/>
      <c r="BX55">
        <v>3152</v>
      </c>
      <c r="BZ55">
        <v>780</v>
      </c>
      <c r="CA55">
        <v>2332</v>
      </c>
      <c r="CB55">
        <v>2877</v>
      </c>
      <c r="CD55">
        <v>946</v>
      </c>
      <c r="CE55">
        <v>1724</v>
      </c>
      <c r="CG55">
        <v>7168</v>
      </c>
      <c r="CI55" s="3">
        <f t="shared" si="78"/>
        <v>38.294943820224717</v>
      </c>
      <c r="CJ55" s="3">
        <f t="shared" si="79"/>
        <v>45.714040190375464</v>
      </c>
      <c r="CK55" s="3">
        <f t="shared" si="80"/>
        <v>36.188114615123773</v>
      </c>
      <c r="CL55" s="3">
        <f t="shared" si="81"/>
        <v>32.928437667201713</v>
      </c>
      <c r="CM55" s="3">
        <f t="shared" si="82"/>
        <v>33.1415963161934</v>
      </c>
      <c r="CN55" s="3">
        <f t="shared" si="83"/>
        <v>17.526777744718835</v>
      </c>
      <c r="CO55" s="3">
        <f t="shared" si="84"/>
        <v>0</v>
      </c>
      <c r="CP55" s="3">
        <f t="shared" si="85"/>
        <v>0</v>
      </c>
      <c r="CQ55" s="3">
        <f t="shared" si="86"/>
        <v>0</v>
      </c>
      <c r="CR55" s="3">
        <f t="shared" si="87"/>
        <v>17.75</v>
      </c>
      <c r="CT55" s="3">
        <f t="shared" si="88"/>
        <v>0</v>
      </c>
      <c r="CU55" s="3">
        <f t="shared" si="89"/>
        <v>0</v>
      </c>
      <c r="CV55" s="3">
        <f t="shared" si="90"/>
        <v>221.5439103538379</v>
      </c>
      <c r="CW55" s="5">
        <f t="shared" si="91"/>
        <v>350</v>
      </c>
      <c r="CX55" s="3">
        <f t="shared" si="92"/>
        <v>571.54391035383787</v>
      </c>
      <c r="CZ55" s="3">
        <f t="shared" si="93"/>
        <v>533.63895785505201</v>
      </c>
      <c r="DA55">
        <f t="shared" si="94"/>
        <v>51</v>
      </c>
    </row>
    <row r="56" spans="1:105" x14ac:dyDescent="0.2">
      <c r="A56">
        <v>52</v>
      </c>
      <c r="B56" t="s">
        <v>131</v>
      </c>
      <c r="C56" t="s">
        <v>125</v>
      </c>
      <c r="D56" t="s">
        <v>10</v>
      </c>
      <c r="E56">
        <v>130.78983238849099</v>
      </c>
      <c r="F56" s="1" t="s">
        <v>644</v>
      </c>
      <c r="G56">
        <v>530.78983238849196</v>
      </c>
      <c r="H56">
        <v>45428</v>
      </c>
      <c r="J56">
        <v>1292</v>
      </c>
      <c r="K56">
        <v>1051</v>
      </c>
      <c r="L56">
        <v>2527</v>
      </c>
      <c r="M56">
        <v>2661</v>
      </c>
      <c r="N56">
        <v>4599</v>
      </c>
      <c r="O56">
        <v>2941</v>
      </c>
      <c r="P56">
        <v>7482</v>
      </c>
      <c r="Q56">
        <v>10232</v>
      </c>
      <c r="R56">
        <v>7066</v>
      </c>
      <c r="S56">
        <v>5577</v>
      </c>
      <c r="U56" s="5">
        <f>IF(J56&lt;=Summary!B$3,J56,0)</f>
        <v>1292</v>
      </c>
      <c r="V56" s="5">
        <f>IF(K56&lt;=Summary!C$3,K56,0)</f>
        <v>1051</v>
      </c>
      <c r="W56" s="5">
        <f>IF(L56&lt;=Summary!D$3,L56,0)</f>
        <v>2527</v>
      </c>
      <c r="X56" s="5">
        <f>IF(M56&lt;=Summary!E$3,M56,0)</f>
        <v>2661</v>
      </c>
      <c r="Y56" s="5">
        <f>IF(N56&lt;=Summary!F$3,N56,0)</f>
        <v>0</v>
      </c>
      <c r="Z56" s="5">
        <f>IF(O56&lt;=Summary!G$3,O56,0)</f>
        <v>2941</v>
      </c>
      <c r="AA56" s="5">
        <f>IF(P56&lt;=Summary!H$3,P56,0)</f>
        <v>0</v>
      </c>
      <c r="AB56" s="5">
        <f>IF(Q56&lt;=Summary!I$3,Q56,0)</f>
        <v>0</v>
      </c>
      <c r="AC56" s="5">
        <f>IF(R56&lt;=Summary!J$3,R56,0)</f>
        <v>0</v>
      </c>
      <c r="AD56" s="5">
        <f>IF(S56&lt;=Summary!K$3,S56,0)</f>
        <v>0</v>
      </c>
      <c r="AE56" s="3"/>
      <c r="AF56" s="5">
        <f t="shared" si="58"/>
        <v>62</v>
      </c>
      <c r="AG56" s="5">
        <f t="shared" si="59"/>
        <v>38</v>
      </c>
      <c r="AH56" s="5">
        <f t="shared" si="60"/>
        <v>50</v>
      </c>
      <c r="AI56" s="5">
        <f t="shared" si="61"/>
        <v>44</v>
      </c>
      <c r="AJ56" s="5">
        <f t="shared" si="62"/>
        <v>57</v>
      </c>
      <c r="AK56" s="5">
        <f t="shared" si="63"/>
        <v>64</v>
      </c>
      <c r="AL56" s="5">
        <f t="shared" si="64"/>
        <v>58</v>
      </c>
      <c r="AM56" s="5">
        <f t="shared" si="65"/>
        <v>100</v>
      </c>
      <c r="AN56" s="5">
        <f t="shared" si="66"/>
        <v>72</v>
      </c>
      <c r="AO56" s="5">
        <f t="shared" si="67"/>
        <v>18</v>
      </c>
      <c r="AP56" s="3"/>
      <c r="AQ56" s="3">
        <f>IF(AND(AF56&lt;=Summary!B$6,AF56&gt;0),25*(Summary!B$6+1-AF56)/Summary!B$6,0)</f>
        <v>9.75</v>
      </c>
      <c r="AR56" s="3">
        <f>IF(AND(AG56&lt;=Summary!C$6,AG56&gt;0),25*(Summary!C$6+1-AG56)/Summary!C$6,0)</f>
        <v>15.75</v>
      </c>
      <c r="AS56" s="3">
        <f>IF(AND(AH56&lt;=Summary!D$6,AH56&gt;0),25*(Summary!D$6+1-AH56)/Summary!D$6,0)</f>
        <v>12.75</v>
      </c>
      <c r="AT56" s="3">
        <f>IF(AND(AI56&lt;=Summary!E$6,AI56&gt;0),25*(Summary!E$6+1-AI56)/Summary!E$6,0)</f>
        <v>14.25</v>
      </c>
      <c r="AU56" s="3">
        <f>IF(AND(AJ56&lt;=Summary!F$6,AJ56&gt;0),25*(Summary!F$6+1-AJ56)/Summary!F$6,0)</f>
        <v>11</v>
      </c>
      <c r="AV56" s="3">
        <f>IF(AND(AK56&lt;=Summary!G$6,AK56&gt;0),25*(Summary!G$6+1-AK56)/Summary!G$6,0)</f>
        <v>9.25</v>
      </c>
      <c r="AW56" s="3">
        <f>IF(AND(AL56&lt;=Summary!H$6,AL56&gt;0),25*(Summary!H$6+1-AL56)/Summary!H$6,0)</f>
        <v>10.75</v>
      </c>
      <c r="AX56" s="3">
        <f>IF(AND(AM56&lt;=Summary!I$6,AM56&gt;0),25*(Summary!I$6+1-AM56)/Summary!I$6,0)</f>
        <v>0.25</v>
      </c>
      <c r="AY56" s="3">
        <f>IF(AND(AN56&lt;=Summary!J$6,AN56&gt;0),25*(Summary!J$6+1-AN56)/Summary!J$6,0)</f>
        <v>7.25</v>
      </c>
      <c r="AZ56" s="3">
        <f>IF(AND(AO56&lt;=Summary!K$6,AO56&gt;0),25*(Summary!K$6+1-AO56)/Summary!K$6,0)</f>
        <v>20.75</v>
      </c>
      <c r="BA56" s="3"/>
      <c r="BB56" s="3">
        <f>IF(AND(U56&gt;0,U56&lt;=Summary!B$9),12.5 + 12.5 * (U56 - Summary!B$9) / (Summary!B$7 - Summary!B$9),0)</f>
        <v>16.823836276083469</v>
      </c>
      <c r="BC56" s="3">
        <f>IF(AND(V56&gt;0,V56&lt;=Summary!C$9),12.5 + 12.5 * (V56 - Summary!C$9) / (Summary!C$7 - Summary!C$9),0)</f>
        <v>19.381279746166051</v>
      </c>
      <c r="BD56" s="3">
        <f>IF(AND(W56&gt;0,W56&lt;=Summary!D$9),12.5 + 12.5 * (W56 - Summary!D$9) / (Summary!D$7 - Summary!D$9),0)</f>
        <v>0</v>
      </c>
      <c r="BE56" s="3">
        <f>IF(AND(X56&gt;0,X56&lt;=Summary!E$9),12.5 + 12.5 * (X56 - Summary!E$9) / (Summary!E$7 - Summary!E$9),0)</f>
        <v>13.978063135366506</v>
      </c>
      <c r="BF56" s="3">
        <f>IF(AND(Y56&gt;0,Y56&lt;=Summary!F$9),12.5 + 12.5 * (Y56 - Summary!F$9) / (Summary!F$7 - Summary!F$9),0)</f>
        <v>0</v>
      </c>
      <c r="BG56" s="3">
        <f>IF(AND(Z56&gt;0,Z56&lt;=Summary!G$9),12.5 + 12.5 * (Z56 - Summary!G$9) / (Summary!G$7 - Summary!G$9),0)</f>
        <v>0</v>
      </c>
      <c r="BH56" s="3">
        <f>IF(AND(AA56&gt;0,AA56&lt;=Summary!H$9),12.5 + 12.5 * (AA56 - Summary!H$9) / (Summary!H$7 - Summary!H$9),0)</f>
        <v>0</v>
      </c>
      <c r="BI56" s="3">
        <f>IF(AND(AB56&gt;0,AB56&lt;=Summary!I$9),12.5 + 12.5 * (AB56 - Summary!I$9) / (Summary!I$7 - Summary!I$9),0)</f>
        <v>0</v>
      </c>
      <c r="BJ56" s="3">
        <f>IF(AND(AC56&gt;0,AC56&lt;=Summary!J$9),12.5 + 12.5 * (AC56 - Summary!J$9) / (Summary!J$7 - Summary!J$9),0)</f>
        <v>0</v>
      </c>
      <c r="BK56" s="3">
        <f>IF(AND(AD56&gt;0,AD56&lt;=Summary!K$9),12.5 + 12.5 * (AD56 - Summary!K$9) / (Summary!K$7 - Summary!K$9),0)</f>
        <v>0</v>
      </c>
      <c r="BL56" s="3"/>
      <c r="BM56" s="3">
        <f>IF(AND(U56&gt;0,U56&gt;Summary!B$9),12.5 - 12.5 * (U56 - Summary!B$9) / (Summary!B$3 - Summary!B$9),0)</f>
        <v>0</v>
      </c>
      <c r="BN56" s="3">
        <f>IF(AND(V56&gt;0,V56&gt;Summary!C$9),12.5 - 12.5 * (V56 - Summary!C$9) / (Summary!C$3 - Summary!C$9),0)</f>
        <v>0</v>
      </c>
      <c r="BO56" s="3">
        <f>IF(AND(W56&gt;0,W56&gt;Summary!D$9),12.5 - 12.5 * (W56 - Summary!D$9) / (Summary!D$3 - Summary!D$9),0)</f>
        <v>10.369153459605721</v>
      </c>
      <c r="BP56" s="3">
        <f>IF(AND(X56&gt;0,X56&gt;Summary!E$9),12.5 - 12.5 * (X56 - Summary!E$9) / (Summary!E$3 - Summary!E$9),0)</f>
        <v>0</v>
      </c>
      <c r="BQ56" s="3">
        <f>IF(AND(Y56&gt;0,Y56&gt;Summary!F$9),12.5 - 12.5 * (Y56 - Summary!F$9) / (Summary!F$3 - Summary!F$9),0)</f>
        <v>0</v>
      </c>
      <c r="BR56" s="3">
        <f>IF(AND(Z56&gt;0,Z56&gt;Summary!G$9),12.5 - 12.5 * (Z56 - Summary!G$9) / (Summary!G$3 - Summary!G$9),0)</f>
        <v>11.596251115739364</v>
      </c>
      <c r="BS56" s="3">
        <f>IF(AND(AA56&gt;0,AA56&gt;Summary!H$9),12.5 - 12.5 * (AA56 - Summary!H$9) / (Summary!H$3 - Summary!H$9),0)</f>
        <v>0</v>
      </c>
      <c r="BT56" s="3">
        <f>IF(AND(AB56&gt;0,AB56&gt;Summary!I$9),12.5 - 12.5 * (AB56 - Summary!I$9) / (Summary!I$3 - Summary!I$9),0)</f>
        <v>0</v>
      </c>
      <c r="BU56" s="3">
        <f>IF(AND(AC56&gt;0,AC56&gt;Summary!J$9),12.5 - 12.5 * (AC56 - Summary!J$9) / (Summary!J$3 - Summary!J$9),0)</f>
        <v>0</v>
      </c>
      <c r="BV56" s="3">
        <f>IF(AND(AD56&gt;0,AD56&gt;Summary!K$9),12.5 - 12.5 * (AD56 - Summary!K$9) / (Summary!K$3 - Summary!K$9),0)</f>
        <v>0</v>
      </c>
      <c r="BW56" s="3"/>
      <c r="BX56">
        <v>2941</v>
      </c>
      <c r="BY56">
        <v>10232</v>
      </c>
      <c r="BZ56">
        <v>1051</v>
      </c>
      <c r="CA56">
        <v>2661</v>
      </c>
      <c r="CB56">
        <v>4599</v>
      </c>
      <c r="CC56">
        <v>7482</v>
      </c>
      <c r="CD56">
        <v>1292</v>
      </c>
      <c r="CE56">
        <v>2527</v>
      </c>
      <c r="CF56">
        <v>7066</v>
      </c>
      <c r="CG56">
        <v>5577</v>
      </c>
      <c r="CI56" s="3">
        <f t="shared" si="78"/>
        <v>26.573836276083469</v>
      </c>
      <c r="CJ56" s="3">
        <f t="shared" si="79"/>
        <v>35.131279746166051</v>
      </c>
      <c r="CK56" s="3">
        <f t="shared" si="80"/>
        <v>23.11915345960572</v>
      </c>
      <c r="CL56" s="3">
        <f t="shared" si="81"/>
        <v>28.228063135366504</v>
      </c>
      <c r="CM56" s="3">
        <f t="shared" si="82"/>
        <v>11</v>
      </c>
      <c r="CN56" s="3">
        <f t="shared" si="83"/>
        <v>20.846251115739364</v>
      </c>
      <c r="CO56" s="3">
        <f t="shared" si="84"/>
        <v>10.75</v>
      </c>
      <c r="CP56" s="3">
        <f t="shared" si="85"/>
        <v>0.25</v>
      </c>
      <c r="CQ56" s="3">
        <f t="shared" si="86"/>
        <v>7.25</v>
      </c>
      <c r="CR56" s="3">
        <f t="shared" si="87"/>
        <v>20.75</v>
      </c>
      <c r="CT56" s="3">
        <f t="shared" si="88"/>
        <v>0.25</v>
      </c>
      <c r="CU56" s="3">
        <f t="shared" si="89"/>
        <v>7.25</v>
      </c>
      <c r="CV56" s="3">
        <f t="shared" si="90"/>
        <v>176.3985837329611</v>
      </c>
      <c r="CW56" s="5">
        <f t="shared" si="91"/>
        <v>400</v>
      </c>
      <c r="CX56" s="3">
        <f t="shared" si="92"/>
        <v>576.39858373296113</v>
      </c>
      <c r="CZ56" s="3">
        <f t="shared" si="93"/>
        <v>530.78983238849196</v>
      </c>
      <c r="DA56">
        <f t="shared" si="94"/>
        <v>52</v>
      </c>
    </row>
    <row r="57" spans="1:105" x14ac:dyDescent="0.2">
      <c r="A57">
        <v>53</v>
      </c>
      <c r="B57" t="s">
        <v>132</v>
      </c>
      <c r="C57" t="s">
        <v>133</v>
      </c>
      <c r="D57" t="s">
        <v>118</v>
      </c>
      <c r="E57">
        <v>128.10096353922901</v>
      </c>
      <c r="F57" s="1" t="s">
        <v>644</v>
      </c>
      <c r="G57">
        <v>528.10096353922904</v>
      </c>
      <c r="H57">
        <v>35609</v>
      </c>
      <c r="J57">
        <v>2164</v>
      </c>
      <c r="K57">
        <v>1176</v>
      </c>
      <c r="L57">
        <v>2973</v>
      </c>
      <c r="M57">
        <v>4369</v>
      </c>
      <c r="N57">
        <v>2593</v>
      </c>
      <c r="O57">
        <v>2363</v>
      </c>
      <c r="P57">
        <v>3602</v>
      </c>
      <c r="Q57">
        <v>5827</v>
      </c>
      <c r="R57">
        <v>4259</v>
      </c>
      <c r="S57">
        <v>6283</v>
      </c>
      <c r="U57" s="5">
        <f>IF(J57&lt;=Summary!B$3,J57,0)</f>
        <v>2164</v>
      </c>
      <c r="V57" s="5">
        <f>IF(K57&lt;=Summary!C$3,K57,0)</f>
        <v>1176</v>
      </c>
      <c r="W57" s="5">
        <f>IF(L57&lt;=Summary!D$3,L57,0)</f>
        <v>2973</v>
      </c>
      <c r="X57" s="5">
        <f>IF(M57&lt;=Summary!E$3,M57,0)</f>
        <v>4369</v>
      </c>
      <c r="Y57" s="5">
        <f>IF(N57&lt;=Summary!F$3,N57,0)</f>
        <v>2593</v>
      </c>
      <c r="Z57" s="5">
        <f>IF(O57&lt;=Summary!G$3,O57,0)</f>
        <v>2363</v>
      </c>
      <c r="AA57" s="5">
        <f>IF(P57&lt;=Summary!H$3,P57,0)</f>
        <v>3602</v>
      </c>
      <c r="AB57" s="5">
        <f>IF(Q57&lt;=Summary!I$3,Q57,0)</f>
        <v>0</v>
      </c>
      <c r="AC57" s="5">
        <f>IF(R57&lt;=Summary!J$3,R57,0)</f>
        <v>4259</v>
      </c>
      <c r="AD57" s="5">
        <f>IF(S57&lt;=Summary!K$3,S57,0)</f>
        <v>0</v>
      </c>
      <c r="AE57" s="3"/>
      <c r="AF57" s="5">
        <f t="shared" si="58"/>
        <v>126</v>
      </c>
      <c r="AG57" s="5">
        <f t="shared" si="59"/>
        <v>59</v>
      </c>
      <c r="AH57" s="5">
        <f t="shared" si="60"/>
        <v>66</v>
      </c>
      <c r="AI57" s="5">
        <f t="shared" si="61"/>
        <v>98</v>
      </c>
      <c r="AJ57" s="5">
        <f t="shared" si="62"/>
        <v>15</v>
      </c>
      <c r="AK57" s="5">
        <f t="shared" si="63"/>
        <v>33</v>
      </c>
      <c r="AL57" s="5">
        <f t="shared" si="64"/>
        <v>20</v>
      </c>
      <c r="AM57" s="5">
        <f t="shared" si="65"/>
        <v>69</v>
      </c>
      <c r="AN57" s="5">
        <f t="shared" si="66"/>
        <v>32</v>
      </c>
      <c r="AO57" s="5">
        <f t="shared" si="67"/>
        <v>24</v>
      </c>
      <c r="AP57" s="3"/>
      <c r="AQ57" s="3">
        <f>IF(AND(AF57&lt;=Summary!B$6,AF57&gt;0),25*(Summary!B$6+1-AF57)/Summary!B$6,0)</f>
        <v>0</v>
      </c>
      <c r="AR57" s="3">
        <f>IF(AND(AG57&lt;=Summary!C$6,AG57&gt;0),25*(Summary!C$6+1-AG57)/Summary!C$6,0)</f>
        <v>10.5</v>
      </c>
      <c r="AS57" s="3">
        <f>IF(AND(AH57&lt;=Summary!D$6,AH57&gt;0),25*(Summary!D$6+1-AH57)/Summary!D$6,0)</f>
        <v>8.75</v>
      </c>
      <c r="AT57" s="3">
        <f>IF(AND(AI57&lt;=Summary!E$6,AI57&gt;0),25*(Summary!E$6+1-AI57)/Summary!E$6,0)</f>
        <v>0.75</v>
      </c>
      <c r="AU57" s="3">
        <f>IF(AND(AJ57&lt;=Summary!F$6,AJ57&gt;0),25*(Summary!F$6+1-AJ57)/Summary!F$6,0)</f>
        <v>21.5</v>
      </c>
      <c r="AV57" s="3">
        <f>IF(AND(AK57&lt;=Summary!G$6,AK57&gt;0),25*(Summary!G$6+1-AK57)/Summary!G$6,0)</f>
        <v>17</v>
      </c>
      <c r="AW57" s="3">
        <f>IF(AND(AL57&lt;=Summary!H$6,AL57&gt;0),25*(Summary!H$6+1-AL57)/Summary!H$6,0)</f>
        <v>20.25</v>
      </c>
      <c r="AX57" s="3">
        <f>IF(AND(AM57&lt;=Summary!I$6,AM57&gt;0),25*(Summary!I$6+1-AM57)/Summary!I$6,0)</f>
        <v>8</v>
      </c>
      <c r="AY57" s="3">
        <f>IF(AND(AN57&lt;=Summary!J$6,AN57&gt;0),25*(Summary!J$6+1-AN57)/Summary!J$6,0)</f>
        <v>17.25</v>
      </c>
      <c r="AZ57" s="3">
        <f>IF(AND(AO57&lt;=Summary!K$6,AO57&gt;0),25*(Summary!K$6+1-AO57)/Summary!K$6,0)</f>
        <v>19.25</v>
      </c>
      <c r="BA57" s="3"/>
      <c r="BB57" s="3">
        <f>IF(AND(U57&gt;0,U57&lt;=Summary!B$9),12.5 + 12.5 * (U57 - Summary!B$9) / (Summary!B$7 - Summary!B$9),0)</f>
        <v>0</v>
      </c>
      <c r="BC57" s="3">
        <f>IF(AND(V57&gt;0,V57&lt;=Summary!C$9),12.5 + 12.5 * (V57 - Summary!C$9) / (Summary!C$7 - Summary!C$9),0)</f>
        <v>17.728714965626651</v>
      </c>
      <c r="BD57" s="3">
        <f>IF(AND(W57&gt;0,W57&lt;=Summary!D$9),12.5 + 12.5 * (W57 - Summary!D$9) / (Summary!D$7 - Summary!D$9),0)</f>
        <v>0</v>
      </c>
      <c r="BE57" s="3">
        <f>IF(AND(X57&gt;0,X57&lt;=Summary!E$9),12.5 + 12.5 * (X57 - Summary!E$9) / (Summary!E$7 - Summary!E$9),0)</f>
        <v>0</v>
      </c>
      <c r="BF57" s="3">
        <f>IF(AND(Y57&gt;0,Y57&lt;=Summary!F$9),12.5 + 12.5 * (Y57 - Summary!F$9) / (Summary!F$7 - Summary!F$9),0)</f>
        <v>16.366078280890253</v>
      </c>
      <c r="BG57" s="3">
        <f>IF(AND(Z57&gt;0,Z57&lt;=Summary!G$9),12.5 + 12.5 * (Z57 - Summary!G$9) / (Summary!G$7 - Summary!G$9),0)</f>
        <v>15.861561119293079</v>
      </c>
      <c r="BH57" s="3">
        <f>IF(AND(AA57&gt;0,AA57&lt;=Summary!H$9),12.5 + 12.5 * (AA57 - Summary!H$9) / (Summary!H$7 - Summary!H$9),0)</f>
        <v>12.75241439859526</v>
      </c>
      <c r="BI57" s="3">
        <f>IF(AND(AB57&gt;0,AB57&lt;=Summary!I$9),12.5 + 12.5 * (AB57 - Summary!I$9) / (Summary!I$7 - Summary!I$9),0)</f>
        <v>0</v>
      </c>
      <c r="BJ57" s="3">
        <f>IF(AND(AC57&gt;0,AC57&lt;=Summary!J$9),12.5 + 12.5 * (AC57 - Summary!J$9) / (Summary!J$7 - Summary!J$9),0)</f>
        <v>0</v>
      </c>
      <c r="BK57" s="3">
        <f>IF(AND(AD57&gt;0,AD57&lt;=Summary!K$9),12.5 + 12.5 * (AD57 - Summary!K$9) / (Summary!K$7 - Summary!K$9),0)</f>
        <v>0</v>
      </c>
      <c r="BL57" s="3"/>
      <c r="BM57" s="3">
        <f>IF(AND(U57&gt;0,U57&gt;Summary!B$9),12.5 - 12.5 * (U57 - Summary!B$9) / (Summary!B$3 - Summary!B$9),0)</f>
        <v>9.5631326584976026</v>
      </c>
      <c r="BN57" s="3">
        <f>IF(AND(V57&gt;0,V57&gt;Summary!C$9),12.5 - 12.5 * (V57 - Summary!C$9) / (Summary!C$3 - Summary!C$9),0)</f>
        <v>0</v>
      </c>
      <c r="BO57" s="3">
        <f>IF(AND(W57&gt;0,W57&gt;Summary!D$9),12.5 - 12.5 * (W57 - Summary!D$9) / (Summary!D$3 - Summary!D$9),0)</f>
        <v>6.0591418631619636</v>
      </c>
      <c r="BP57" s="3">
        <f>IF(AND(X57&gt;0,X57&gt;Summary!E$9),12.5 - 12.5 * (X57 - Summary!E$9) / (Summary!E$3 - Summary!E$9),0)</f>
        <v>1.0120519159456123</v>
      </c>
      <c r="BQ57" s="3">
        <f>IF(AND(Y57&gt;0,Y57&gt;Summary!F$9),12.5 - 12.5 * (Y57 - Summary!F$9) / (Summary!F$3 - Summary!F$9),0)</f>
        <v>0</v>
      </c>
      <c r="BR57" s="3">
        <f>IF(AND(Z57&gt;0,Z57&gt;Summary!G$9),12.5 - 12.5 * (Z57 - Summary!G$9) / (Summary!G$3 - Summary!G$9),0)</f>
        <v>0</v>
      </c>
      <c r="BS57" s="3">
        <f>IF(AND(AA57&gt;0,AA57&gt;Summary!H$9),12.5 - 12.5 * (AA57 - Summary!H$9) / (Summary!H$3 - Summary!H$9),0)</f>
        <v>0</v>
      </c>
      <c r="BT57" s="3">
        <f>IF(AND(AB57&gt;0,AB57&gt;Summary!I$9),12.5 - 12.5 * (AB57 - Summary!I$9) / (Summary!I$3 - Summary!I$9),0)</f>
        <v>0</v>
      </c>
      <c r="BU57" s="3">
        <f>IF(AND(AC57&gt;0,AC57&gt;Summary!J$9),12.5 - 12.5 * (AC57 - Summary!J$9) / (Summary!J$3 - Summary!J$9),0)</f>
        <v>10.821320182094082</v>
      </c>
      <c r="BV57" s="3">
        <f>IF(AND(AD57&gt;0,AD57&gt;Summary!K$9),12.5 - 12.5 * (AD57 - Summary!K$9) / (Summary!K$3 - Summary!K$9),0)</f>
        <v>0</v>
      </c>
      <c r="BW57" s="3"/>
      <c r="BX57">
        <v>2363</v>
      </c>
      <c r="BY57">
        <v>5827</v>
      </c>
      <c r="BZ57">
        <v>1176</v>
      </c>
      <c r="CA57">
        <v>4369</v>
      </c>
      <c r="CB57">
        <v>2593</v>
      </c>
      <c r="CC57">
        <v>3602</v>
      </c>
      <c r="CD57">
        <v>2164</v>
      </c>
      <c r="CE57">
        <v>2973</v>
      </c>
      <c r="CF57">
        <v>4259</v>
      </c>
      <c r="CG57">
        <v>6283</v>
      </c>
      <c r="CI57" s="3">
        <f t="shared" si="78"/>
        <v>9.5631326584976026</v>
      </c>
      <c r="CJ57" s="3">
        <f t="shared" si="79"/>
        <v>28.228714965626651</v>
      </c>
      <c r="CK57" s="3">
        <f t="shared" si="80"/>
        <v>14.809141863161964</v>
      </c>
      <c r="CL57" s="3">
        <f t="shared" si="81"/>
        <v>1.7620519159456123</v>
      </c>
      <c r="CM57" s="3">
        <f t="shared" si="82"/>
        <v>37.86607828089025</v>
      </c>
      <c r="CN57" s="3">
        <f t="shared" si="83"/>
        <v>32.861561119293079</v>
      </c>
      <c r="CO57" s="3">
        <f t="shared" si="84"/>
        <v>33.002414398595263</v>
      </c>
      <c r="CP57" s="3">
        <f t="shared" si="85"/>
        <v>8</v>
      </c>
      <c r="CQ57" s="3">
        <f t="shared" si="86"/>
        <v>28.071320182094084</v>
      </c>
      <c r="CR57" s="3">
        <f t="shared" si="87"/>
        <v>19.25</v>
      </c>
      <c r="CT57" s="3">
        <f t="shared" si="88"/>
        <v>1.7620519159456123</v>
      </c>
      <c r="CU57" s="3">
        <f t="shared" si="89"/>
        <v>8</v>
      </c>
      <c r="CV57" s="3">
        <f t="shared" si="90"/>
        <v>203.65236346815891</v>
      </c>
      <c r="CW57" s="5">
        <f t="shared" si="91"/>
        <v>400</v>
      </c>
      <c r="CX57" s="3">
        <f t="shared" si="92"/>
        <v>603.65236346815891</v>
      </c>
      <c r="CZ57" s="3">
        <f t="shared" si="93"/>
        <v>528.10096353922904</v>
      </c>
      <c r="DA57">
        <f t="shared" si="94"/>
        <v>53</v>
      </c>
    </row>
    <row r="58" spans="1:105" x14ac:dyDescent="0.2">
      <c r="A58">
        <v>54</v>
      </c>
      <c r="B58" t="s">
        <v>134</v>
      </c>
      <c r="C58" t="s">
        <v>135</v>
      </c>
      <c r="D58" t="s">
        <v>10</v>
      </c>
      <c r="E58">
        <v>123.681134080131</v>
      </c>
      <c r="F58" s="1" t="s">
        <v>644</v>
      </c>
      <c r="G58">
        <v>523.68113408013096</v>
      </c>
      <c r="H58">
        <v>36444</v>
      </c>
      <c r="J58">
        <v>1014</v>
      </c>
      <c r="K58">
        <v>1348</v>
      </c>
      <c r="L58">
        <v>1744</v>
      </c>
      <c r="M58">
        <v>2882</v>
      </c>
      <c r="N58">
        <v>4577</v>
      </c>
      <c r="O58">
        <v>3760</v>
      </c>
      <c r="P58">
        <v>4006</v>
      </c>
      <c r="Q58">
        <v>3535</v>
      </c>
      <c r="R58">
        <v>3877</v>
      </c>
      <c r="S58">
        <v>9701</v>
      </c>
      <c r="U58" s="5">
        <f>IF(J58&lt;=Summary!B$3,J58,0)</f>
        <v>1014</v>
      </c>
      <c r="V58" s="5">
        <f>IF(K58&lt;=Summary!C$3,K58,0)</f>
        <v>1348</v>
      </c>
      <c r="W58" s="5">
        <f>IF(L58&lt;=Summary!D$3,L58,0)</f>
        <v>1744</v>
      </c>
      <c r="X58" s="5">
        <f>IF(M58&lt;=Summary!E$3,M58,0)</f>
        <v>2882</v>
      </c>
      <c r="Y58" s="5">
        <f>IF(N58&lt;=Summary!F$3,N58,0)</f>
        <v>0</v>
      </c>
      <c r="Z58" s="5">
        <f>IF(O58&lt;=Summary!G$3,O58,0)</f>
        <v>3760</v>
      </c>
      <c r="AA58" s="5">
        <f>IF(P58&lt;=Summary!H$3,P58,0)</f>
        <v>4006</v>
      </c>
      <c r="AB58" s="5">
        <f>IF(Q58&lt;=Summary!I$3,Q58,0)</f>
        <v>3535</v>
      </c>
      <c r="AC58" s="5">
        <f>IF(R58&lt;=Summary!J$3,R58,0)</f>
        <v>3877</v>
      </c>
      <c r="AD58" s="5">
        <f>IF(S58&lt;=Summary!K$3,S58,0)</f>
        <v>0</v>
      </c>
      <c r="AE58" s="3"/>
      <c r="AF58" s="5">
        <f t="shared" si="58"/>
        <v>36</v>
      </c>
      <c r="AG58" s="5">
        <f t="shared" si="59"/>
        <v>89</v>
      </c>
      <c r="AH58" s="5">
        <f t="shared" si="60"/>
        <v>27</v>
      </c>
      <c r="AI58" s="5">
        <f t="shared" si="61"/>
        <v>51</v>
      </c>
      <c r="AJ58" s="5">
        <f t="shared" si="62"/>
        <v>56</v>
      </c>
      <c r="AK58" s="5">
        <f t="shared" si="63"/>
        <v>95</v>
      </c>
      <c r="AL58" s="5">
        <f t="shared" si="64"/>
        <v>25</v>
      </c>
      <c r="AM58" s="5">
        <f t="shared" si="65"/>
        <v>32</v>
      </c>
      <c r="AN58" s="5">
        <f t="shared" si="66"/>
        <v>22</v>
      </c>
      <c r="AO58" s="5">
        <f t="shared" si="67"/>
        <v>42</v>
      </c>
      <c r="AP58" s="3"/>
      <c r="AQ58" s="3">
        <f>IF(AND(AF58&lt;=Summary!B$6,AF58&gt;0),25*(Summary!B$6+1-AF58)/Summary!B$6,0)</f>
        <v>16.25</v>
      </c>
      <c r="AR58" s="3">
        <f>IF(AND(AG58&lt;=Summary!C$6,AG58&gt;0),25*(Summary!C$6+1-AG58)/Summary!C$6,0)</f>
        <v>3</v>
      </c>
      <c r="AS58" s="3">
        <f>IF(AND(AH58&lt;=Summary!D$6,AH58&gt;0),25*(Summary!D$6+1-AH58)/Summary!D$6,0)</f>
        <v>18.5</v>
      </c>
      <c r="AT58" s="3">
        <f>IF(AND(AI58&lt;=Summary!E$6,AI58&gt;0),25*(Summary!E$6+1-AI58)/Summary!E$6,0)</f>
        <v>12.5</v>
      </c>
      <c r="AU58" s="3">
        <f>IF(AND(AJ58&lt;=Summary!F$6,AJ58&gt;0),25*(Summary!F$6+1-AJ58)/Summary!F$6,0)</f>
        <v>11.25</v>
      </c>
      <c r="AV58" s="3">
        <f>IF(AND(AK58&lt;=Summary!G$6,AK58&gt;0),25*(Summary!G$6+1-AK58)/Summary!G$6,0)</f>
        <v>1.5</v>
      </c>
      <c r="AW58" s="3">
        <f>IF(AND(AL58&lt;=Summary!H$6,AL58&gt;0),25*(Summary!H$6+1-AL58)/Summary!H$6,0)</f>
        <v>19</v>
      </c>
      <c r="AX58" s="3">
        <f>IF(AND(AM58&lt;=Summary!I$6,AM58&gt;0),25*(Summary!I$6+1-AM58)/Summary!I$6,0)</f>
        <v>17.25</v>
      </c>
      <c r="AY58" s="3">
        <f>IF(AND(AN58&lt;=Summary!J$6,AN58&gt;0),25*(Summary!J$6+1-AN58)/Summary!J$6,0)</f>
        <v>19.75</v>
      </c>
      <c r="AZ58" s="3">
        <f>IF(AND(AO58&lt;=Summary!K$6,AO58&gt;0),25*(Summary!K$6+1-AO58)/Summary!K$6,0)</f>
        <v>14.75</v>
      </c>
      <c r="BA58" s="3"/>
      <c r="BB58" s="3">
        <f>IF(AND(U58&gt;0,U58&lt;=Summary!B$9),12.5 + 12.5 * (U58 - Summary!B$9) / (Summary!B$7 - Summary!B$9),0)</f>
        <v>19.612760834670947</v>
      </c>
      <c r="BC58" s="3">
        <f>IF(AND(V58&gt;0,V58&lt;=Summary!C$9),12.5 + 12.5 * (V58 - Summary!C$9) / (Summary!C$7 - Summary!C$9),0)</f>
        <v>15.454785827604443</v>
      </c>
      <c r="BD58" s="3">
        <f>IF(AND(W58&gt;0,W58&lt;=Summary!D$9),12.5 + 12.5 * (W58 - Summary!D$9) / (Summary!D$7 - Summary!D$9),0)</f>
        <v>17.268565615462869</v>
      </c>
      <c r="BE58" s="3">
        <f>IF(AND(X58&gt;0,X58&lt;=Summary!E$9),12.5 + 12.5 * (X58 - Summary!E$9) / (Summary!E$7 - Summary!E$9),0)</f>
        <v>12.5</v>
      </c>
      <c r="BF58" s="3">
        <f>IF(AND(Y58&gt;0,Y58&lt;=Summary!F$9),12.5 + 12.5 * (Y58 - Summary!F$9) / (Summary!F$7 - Summary!F$9),0)</f>
        <v>0</v>
      </c>
      <c r="BG58" s="3">
        <f>IF(AND(Z58&gt;0,Z58&lt;=Summary!G$9),12.5 + 12.5 * (Z58 - Summary!G$9) / (Summary!G$7 - Summary!G$9),0)</f>
        <v>0</v>
      </c>
      <c r="BH58" s="3">
        <f>IF(AND(AA58&gt;0,AA58&lt;=Summary!H$9),12.5 + 12.5 * (AA58 - Summary!H$9) / (Summary!H$7 - Summary!H$9),0)</f>
        <v>0</v>
      </c>
      <c r="BI58" s="3">
        <f>IF(AND(AB58&gt;0,AB58&lt;=Summary!I$9),12.5 + 12.5 * (AB58 - Summary!I$9) / (Summary!I$7 - Summary!I$9),0)</f>
        <v>13.553511705685619</v>
      </c>
      <c r="BJ58" s="3">
        <f>IF(AND(AC58&gt;0,AC58&lt;=Summary!J$9),12.5 + 12.5 * (AC58 - Summary!J$9) / (Summary!J$7 - Summary!J$9),0)</f>
        <v>13.876947877485224</v>
      </c>
      <c r="BK58" s="3">
        <f>IF(AND(AD58&gt;0,AD58&lt;=Summary!K$9),12.5 + 12.5 * (AD58 - Summary!K$9) / (Summary!K$7 - Summary!K$9),0)</f>
        <v>0</v>
      </c>
      <c r="BL58" s="3"/>
      <c r="BM58" s="3">
        <f>IF(AND(U58&gt;0,U58&gt;Summary!B$9),12.5 - 12.5 * (U58 - Summary!B$9) / (Summary!B$3 - Summary!B$9),0)</f>
        <v>0</v>
      </c>
      <c r="BN58" s="3">
        <f>IF(AND(V58&gt;0,V58&gt;Summary!C$9),12.5 - 12.5 * (V58 - Summary!C$9) / (Summary!C$3 - Summary!C$9),0)</f>
        <v>0</v>
      </c>
      <c r="BO58" s="3">
        <f>IF(AND(W58&gt;0,W58&gt;Summary!D$9),12.5 - 12.5 * (W58 - Summary!D$9) / (Summary!D$3 - Summary!D$9),0)</f>
        <v>0</v>
      </c>
      <c r="BP58" s="3">
        <f>IF(AND(X58&gt;0,X58&gt;Summary!E$9),12.5 - 12.5 * (X58 - Summary!E$9) / (Summary!E$3 - Summary!E$9),0)</f>
        <v>0</v>
      </c>
      <c r="BQ58" s="3">
        <f>IF(AND(Y58&gt;0,Y58&gt;Summary!F$9),12.5 - 12.5 * (Y58 - Summary!F$9) / (Summary!F$3 - Summary!F$9),0)</f>
        <v>0</v>
      </c>
      <c r="BR58" s="3">
        <f>IF(AND(Z58&gt;0,Z58&gt;Summary!G$9),12.5 - 12.5 * (Z58 - Summary!G$9) / (Summary!G$3 - Summary!G$9),0)</f>
        <v>5.504314192204701</v>
      </c>
      <c r="BS58" s="3">
        <f>IF(AND(AA58&gt;0,AA58&gt;Summary!H$9),12.5 - 12.5 * (AA58 - Summary!H$9) / (Summary!H$3 - Summary!H$9),0)</f>
        <v>9.8809186277289491</v>
      </c>
      <c r="BT58" s="3">
        <f>IF(AND(AB58&gt;0,AB58&gt;Summary!I$9),12.5 - 12.5 * (AB58 - Summary!I$9) / (Summary!I$3 - Summary!I$9),0)</f>
        <v>0</v>
      </c>
      <c r="BU58" s="3">
        <f>IF(AND(AC58&gt;0,AC58&gt;Summary!J$9),12.5 - 12.5 * (AC58 - Summary!J$9) / (Summary!J$3 - Summary!J$9),0)</f>
        <v>0</v>
      </c>
      <c r="BV58" s="3">
        <f>IF(AND(AD58&gt;0,AD58&gt;Summary!K$9),12.5 - 12.5 * (AD58 - Summary!K$9) / (Summary!K$3 - Summary!K$9),0)</f>
        <v>0</v>
      </c>
      <c r="BW58" s="3"/>
      <c r="BX58">
        <v>3760</v>
      </c>
      <c r="BY58">
        <v>3535</v>
      </c>
      <c r="BZ58">
        <v>1348</v>
      </c>
      <c r="CA58">
        <v>2882</v>
      </c>
      <c r="CB58">
        <v>4577</v>
      </c>
      <c r="CC58">
        <v>4006</v>
      </c>
      <c r="CD58">
        <v>1014</v>
      </c>
      <c r="CE58">
        <v>1744</v>
      </c>
      <c r="CF58">
        <v>3877</v>
      </c>
      <c r="CG58">
        <v>9701</v>
      </c>
      <c r="CI58" s="3">
        <f t="shared" si="78"/>
        <v>35.862760834670951</v>
      </c>
      <c r="CJ58" s="3">
        <f t="shared" si="79"/>
        <v>18.454785827604443</v>
      </c>
      <c r="CK58" s="3">
        <f t="shared" si="80"/>
        <v>35.768565615462869</v>
      </c>
      <c r="CL58" s="3">
        <f t="shared" si="81"/>
        <v>25</v>
      </c>
      <c r="CM58" s="3">
        <f t="shared" si="82"/>
        <v>11.25</v>
      </c>
      <c r="CN58" s="3">
        <f t="shared" si="83"/>
        <v>7.004314192204701</v>
      </c>
      <c r="CO58" s="3">
        <f t="shared" si="84"/>
        <v>28.880918627728949</v>
      </c>
      <c r="CP58" s="3">
        <f t="shared" si="85"/>
        <v>30.803511705685619</v>
      </c>
      <c r="CQ58" s="3">
        <f t="shared" si="86"/>
        <v>33.626947877485222</v>
      </c>
      <c r="CR58" s="3">
        <f t="shared" si="87"/>
        <v>14.75</v>
      </c>
      <c r="CT58" s="3">
        <f t="shared" si="88"/>
        <v>7.004314192204701</v>
      </c>
      <c r="CU58" s="3">
        <f t="shared" si="89"/>
        <v>11.25</v>
      </c>
      <c r="CV58" s="3">
        <f t="shared" si="90"/>
        <v>223.14749048863806</v>
      </c>
      <c r="CW58" s="5">
        <f t="shared" si="91"/>
        <v>400</v>
      </c>
      <c r="CX58" s="3">
        <f t="shared" si="92"/>
        <v>623.14749048863803</v>
      </c>
      <c r="CZ58" s="3">
        <f t="shared" si="93"/>
        <v>523.68113408013096</v>
      </c>
      <c r="DA58">
        <f t="shared" si="94"/>
        <v>54</v>
      </c>
    </row>
    <row r="59" spans="1:105" x14ac:dyDescent="0.2">
      <c r="A59">
        <v>55</v>
      </c>
      <c r="B59" t="s">
        <v>136</v>
      </c>
      <c r="C59" t="s">
        <v>137</v>
      </c>
      <c r="D59" t="s">
        <v>115</v>
      </c>
      <c r="E59">
        <v>120.40353809773001</v>
      </c>
      <c r="F59" s="1" t="s">
        <v>650</v>
      </c>
      <c r="G59">
        <v>520.40353809773001</v>
      </c>
      <c r="H59">
        <v>699280</v>
      </c>
      <c r="J59">
        <v>1190</v>
      </c>
      <c r="K59">
        <v>1217</v>
      </c>
      <c r="L59">
        <v>2689</v>
      </c>
      <c r="M59">
        <v>76818</v>
      </c>
      <c r="N59">
        <v>601018</v>
      </c>
      <c r="O59">
        <v>2285</v>
      </c>
      <c r="Q59">
        <v>6705</v>
      </c>
      <c r="R59">
        <v>7358</v>
      </c>
      <c r="U59" s="5">
        <f>IF(J59&lt;=Summary!B$3,J59,0)</f>
        <v>1190</v>
      </c>
      <c r="V59" s="5">
        <f>IF(K59&lt;=Summary!C$3,K59,0)</f>
        <v>1217</v>
      </c>
      <c r="W59" s="5">
        <f>IF(L59&lt;=Summary!D$3,L59,0)</f>
        <v>2689</v>
      </c>
      <c r="X59" s="5">
        <f>IF(M59&lt;=Summary!E$3,M59,0)</f>
        <v>0</v>
      </c>
      <c r="Y59" s="5">
        <f>IF(N59&lt;=Summary!F$3,N59,0)</f>
        <v>0</v>
      </c>
      <c r="Z59" s="5">
        <f>IF(O59&lt;=Summary!G$3,O59,0)</f>
        <v>2285</v>
      </c>
      <c r="AA59" s="5">
        <f>IF(P59&lt;=Summary!H$3,P59,0)</f>
        <v>0</v>
      </c>
      <c r="AB59" s="5">
        <f>IF(Q59&lt;=Summary!I$3,Q59,0)</f>
        <v>0</v>
      </c>
      <c r="AC59" s="5">
        <f>IF(R59&lt;=Summary!J$3,R59,0)</f>
        <v>0</v>
      </c>
      <c r="AD59" s="5">
        <f>IF(S59&lt;=Summary!K$3,S59,0)</f>
        <v>0</v>
      </c>
      <c r="AE59" s="3"/>
      <c r="AF59" s="5">
        <f t="shared" si="58"/>
        <v>51</v>
      </c>
      <c r="AG59" s="5">
        <f t="shared" si="59"/>
        <v>69</v>
      </c>
      <c r="AH59" s="5">
        <f t="shared" si="60"/>
        <v>58</v>
      </c>
      <c r="AI59" s="5">
        <f t="shared" si="61"/>
        <v>193</v>
      </c>
      <c r="AJ59" s="5">
        <f t="shared" si="62"/>
        <v>182</v>
      </c>
      <c r="AK59" s="5">
        <f t="shared" si="63"/>
        <v>29</v>
      </c>
      <c r="AL59" s="5">
        <f t="shared" si="64"/>
        <v>0</v>
      </c>
      <c r="AM59" s="5">
        <f t="shared" si="65"/>
        <v>80</v>
      </c>
      <c r="AN59" s="5">
        <f t="shared" si="66"/>
        <v>76</v>
      </c>
      <c r="AO59" s="5">
        <f t="shared" si="67"/>
        <v>0</v>
      </c>
      <c r="AP59" s="3"/>
      <c r="AQ59" s="3">
        <f>IF(AND(AF59&lt;=Summary!B$6,AF59&gt;0),25*(Summary!B$6+1-AF59)/Summary!B$6,0)</f>
        <v>12.5</v>
      </c>
      <c r="AR59" s="3">
        <f>IF(AND(AG59&lt;=Summary!C$6,AG59&gt;0),25*(Summary!C$6+1-AG59)/Summary!C$6,0)</f>
        <v>8</v>
      </c>
      <c r="AS59" s="3">
        <f>IF(AND(AH59&lt;=Summary!D$6,AH59&gt;0),25*(Summary!D$6+1-AH59)/Summary!D$6,0)</f>
        <v>10.75</v>
      </c>
      <c r="AT59" s="3">
        <f>IF(AND(AI59&lt;=Summary!E$6,AI59&gt;0),25*(Summary!E$6+1-AI59)/Summary!E$6,0)</f>
        <v>0</v>
      </c>
      <c r="AU59" s="3">
        <f>IF(AND(AJ59&lt;=Summary!F$6,AJ59&gt;0),25*(Summary!F$6+1-AJ59)/Summary!F$6,0)</f>
        <v>0</v>
      </c>
      <c r="AV59" s="3">
        <f>IF(AND(AK59&lt;=Summary!G$6,AK59&gt;0),25*(Summary!G$6+1-AK59)/Summary!G$6,0)</f>
        <v>18</v>
      </c>
      <c r="AW59" s="3">
        <f>IF(AND(AL59&lt;=Summary!H$6,AL59&gt;0),25*(Summary!H$6+1-AL59)/Summary!H$6,0)</f>
        <v>0</v>
      </c>
      <c r="AX59" s="3">
        <f>IF(AND(AM59&lt;=Summary!I$6,AM59&gt;0),25*(Summary!I$6+1-AM59)/Summary!I$6,0)</f>
        <v>5.25</v>
      </c>
      <c r="AY59" s="3">
        <f>IF(AND(AN59&lt;=Summary!J$6,AN59&gt;0),25*(Summary!J$6+1-AN59)/Summary!J$6,0)</f>
        <v>6.25</v>
      </c>
      <c r="AZ59" s="3">
        <f>IF(AND(AO59&lt;=Summary!K$6,AO59&gt;0),25*(Summary!K$6+1-AO59)/Summary!K$6,0)</f>
        <v>0</v>
      </c>
      <c r="BA59" s="3"/>
      <c r="BB59" s="3">
        <f>IF(AND(U59&gt;0,U59&lt;=Summary!B$9),12.5 + 12.5 * (U59 - Summary!B$9) / (Summary!B$7 - Summary!B$9),0)</f>
        <v>17.847110754414125</v>
      </c>
      <c r="BC59" s="3">
        <f>IF(AND(V59&gt;0,V59&lt;=Summary!C$9),12.5 + 12.5 * (V59 - Summary!C$9) / (Summary!C$7 - Summary!C$9),0)</f>
        <v>17.186673717609729</v>
      </c>
      <c r="BD59" s="3">
        <f>IF(AND(W59&gt;0,W59&lt;=Summary!D$9),12.5 + 12.5 * (W59 - Summary!D$9) / (Summary!D$7 - Summary!D$9),0)</f>
        <v>0</v>
      </c>
      <c r="BE59" s="3">
        <f>IF(AND(X59&gt;0,X59&lt;=Summary!E$9),12.5 + 12.5 * (X59 - Summary!E$9) / (Summary!E$7 - Summary!E$9),0)</f>
        <v>0</v>
      </c>
      <c r="BF59" s="3">
        <f>IF(AND(Y59&gt;0,Y59&lt;=Summary!F$9),12.5 + 12.5 * (Y59 - Summary!F$9) / (Summary!F$7 - Summary!F$9),0)</f>
        <v>0</v>
      </c>
      <c r="BG59" s="3">
        <f>IF(AND(Z59&gt;0,Z59&lt;=Summary!G$9),12.5 + 12.5 * (Z59 - Summary!G$9) / (Summary!G$7 - Summary!G$9),0)</f>
        <v>16.435935198821795</v>
      </c>
      <c r="BH59" s="3">
        <f>IF(AND(AA59&gt;0,AA59&lt;=Summary!H$9),12.5 + 12.5 * (AA59 - Summary!H$9) / (Summary!H$7 - Summary!H$9),0)</f>
        <v>0</v>
      </c>
      <c r="BI59" s="3">
        <f>IF(AND(AB59&gt;0,AB59&lt;=Summary!I$9),12.5 + 12.5 * (AB59 - Summary!I$9) / (Summary!I$7 - Summary!I$9),0)</f>
        <v>0</v>
      </c>
      <c r="BJ59" s="3">
        <f>IF(AND(AC59&gt;0,AC59&lt;=Summary!J$9),12.5 + 12.5 * (AC59 - Summary!J$9) / (Summary!J$7 - Summary!J$9),0)</f>
        <v>0</v>
      </c>
      <c r="BK59" s="3">
        <f>IF(AND(AD59&gt;0,AD59&lt;=Summary!K$9),12.5 + 12.5 * (AD59 - Summary!K$9) / (Summary!K$7 - Summary!K$9),0)</f>
        <v>0</v>
      </c>
      <c r="BL59" s="3"/>
      <c r="BM59" s="3">
        <f>IF(AND(U59&gt;0,U59&gt;Summary!B$9),12.5 - 12.5 * (U59 - Summary!B$9) / (Summary!B$3 - Summary!B$9),0)</f>
        <v>0</v>
      </c>
      <c r="BN59" s="3">
        <f>IF(AND(V59&gt;0,V59&gt;Summary!C$9),12.5 - 12.5 * (V59 - Summary!C$9) / (Summary!C$3 - Summary!C$9),0)</f>
        <v>0</v>
      </c>
      <c r="BO59" s="3">
        <f>IF(AND(W59&gt;0,W59&gt;Summary!D$9),12.5 - 12.5 * (W59 - Summary!D$9) / (Summary!D$3 - Summary!D$9),0)</f>
        <v>8.8036335523772706</v>
      </c>
      <c r="BP59" s="3">
        <f>IF(AND(X59&gt;0,X59&gt;Summary!E$9),12.5 - 12.5 * (X59 - Summary!E$9) / (Summary!E$3 - Summary!E$9),0)</f>
        <v>0</v>
      </c>
      <c r="BQ59" s="3">
        <f>IF(AND(Y59&gt;0,Y59&gt;Summary!F$9),12.5 - 12.5 * (Y59 - Summary!F$9) / (Summary!F$3 - Summary!F$9),0)</f>
        <v>0</v>
      </c>
      <c r="BR59" s="3">
        <f>IF(AND(Z59&gt;0,Z59&gt;Summary!G$9),12.5 - 12.5 * (Z59 - Summary!G$9) / (Summary!G$3 - Summary!G$9),0)</f>
        <v>0</v>
      </c>
      <c r="BS59" s="3">
        <f>IF(AND(AA59&gt;0,AA59&gt;Summary!H$9),12.5 - 12.5 * (AA59 - Summary!H$9) / (Summary!H$3 - Summary!H$9),0)</f>
        <v>0</v>
      </c>
      <c r="BT59" s="3">
        <f>IF(AND(AB59&gt;0,AB59&gt;Summary!I$9),12.5 - 12.5 * (AB59 - Summary!I$9) / (Summary!I$3 - Summary!I$9),0)</f>
        <v>0</v>
      </c>
      <c r="BU59" s="3">
        <f>IF(AND(AC59&gt;0,AC59&gt;Summary!J$9),12.5 - 12.5 * (AC59 - Summary!J$9) / (Summary!J$3 - Summary!J$9),0)</f>
        <v>0</v>
      </c>
      <c r="BV59" s="3">
        <f>IF(AND(AD59&gt;0,AD59&gt;Summary!K$9),12.5 - 12.5 * (AD59 - Summary!K$9) / (Summary!K$3 - Summary!K$9),0)</f>
        <v>0</v>
      </c>
      <c r="BW59" s="3"/>
      <c r="BX59">
        <v>2285</v>
      </c>
      <c r="BY59">
        <v>6705</v>
      </c>
      <c r="BZ59">
        <v>1217</v>
      </c>
      <c r="CA59">
        <v>76818</v>
      </c>
      <c r="CB59">
        <v>601018</v>
      </c>
      <c r="CD59">
        <v>1190</v>
      </c>
      <c r="CE59">
        <v>2689</v>
      </c>
      <c r="CF59">
        <v>7358</v>
      </c>
      <c r="CI59" s="3">
        <f t="shared" si="78"/>
        <v>30.347110754414125</v>
      </c>
      <c r="CJ59" s="3">
        <f t="shared" si="79"/>
        <v>25.186673717609729</v>
      </c>
      <c r="CK59" s="3">
        <f t="shared" si="80"/>
        <v>19.553633552377271</v>
      </c>
      <c r="CL59" s="3">
        <f t="shared" si="81"/>
        <v>0</v>
      </c>
      <c r="CM59" s="3">
        <f t="shared" si="82"/>
        <v>0</v>
      </c>
      <c r="CN59" s="3">
        <f t="shared" si="83"/>
        <v>34.435935198821795</v>
      </c>
      <c r="CO59" s="3">
        <f t="shared" si="84"/>
        <v>0</v>
      </c>
      <c r="CP59" s="3">
        <f t="shared" si="85"/>
        <v>5.25</v>
      </c>
      <c r="CQ59" s="3">
        <f t="shared" si="86"/>
        <v>6.25</v>
      </c>
      <c r="CR59" s="3">
        <f t="shared" si="87"/>
        <v>0</v>
      </c>
      <c r="CT59" s="3">
        <f t="shared" si="88"/>
        <v>0</v>
      </c>
      <c r="CU59" s="3">
        <f t="shared" si="89"/>
        <v>0</v>
      </c>
      <c r="CV59" s="3">
        <f t="shared" si="90"/>
        <v>121.02335322322293</v>
      </c>
      <c r="CW59" s="5">
        <f t="shared" si="91"/>
        <v>400</v>
      </c>
      <c r="CX59" s="3">
        <f t="shared" si="92"/>
        <v>521.0233532232229</v>
      </c>
      <c r="CZ59" s="3">
        <f t="shared" si="93"/>
        <v>520.40353809773001</v>
      </c>
      <c r="DA59">
        <f t="shared" si="94"/>
        <v>55</v>
      </c>
    </row>
    <row r="60" spans="1:105" x14ac:dyDescent="0.2">
      <c r="A60">
        <v>56</v>
      </c>
      <c r="B60" t="s">
        <v>138</v>
      </c>
      <c r="C60" t="s">
        <v>139</v>
      </c>
      <c r="D60" t="s">
        <v>22</v>
      </c>
      <c r="E60">
        <v>113.38475925236401</v>
      </c>
      <c r="F60" s="1" t="s">
        <v>641</v>
      </c>
      <c r="G60">
        <v>513.38475925236401</v>
      </c>
      <c r="H60">
        <v>39067</v>
      </c>
      <c r="J60">
        <v>1599</v>
      </c>
      <c r="K60">
        <v>1319</v>
      </c>
      <c r="L60">
        <v>3109</v>
      </c>
      <c r="M60">
        <v>2808</v>
      </c>
      <c r="N60">
        <v>5525</v>
      </c>
      <c r="O60">
        <v>2599</v>
      </c>
      <c r="P60">
        <v>6451</v>
      </c>
      <c r="Q60">
        <v>3494</v>
      </c>
      <c r="R60">
        <v>5195</v>
      </c>
      <c r="S60">
        <v>6968</v>
      </c>
      <c r="U60" s="5">
        <f>IF(J60&lt;=Summary!B$3,J60,0)</f>
        <v>1599</v>
      </c>
      <c r="V60" s="5">
        <f>IF(K60&lt;=Summary!C$3,K60,0)</f>
        <v>1319</v>
      </c>
      <c r="W60" s="5">
        <f>IF(L60&lt;=Summary!D$3,L60,0)</f>
        <v>3109</v>
      </c>
      <c r="X60" s="5">
        <f>IF(M60&lt;=Summary!E$3,M60,0)</f>
        <v>2808</v>
      </c>
      <c r="Y60" s="5">
        <f>IF(N60&lt;=Summary!F$3,N60,0)</f>
        <v>0</v>
      </c>
      <c r="Z60" s="5">
        <f>IF(O60&lt;=Summary!G$3,O60,0)</f>
        <v>2599</v>
      </c>
      <c r="AA60" s="5">
        <f>IF(P60&lt;=Summary!H$3,P60,0)</f>
        <v>0</v>
      </c>
      <c r="AB60" s="5">
        <f>IF(Q60&lt;=Summary!I$3,Q60,0)</f>
        <v>3494</v>
      </c>
      <c r="AC60" s="5">
        <f>IF(R60&lt;=Summary!J$3,R60,0)</f>
        <v>5195</v>
      </c>
      <c r="AD60" s="5">
        <f>IF(S60&lt;=Summary!K$3,S60,0)</f>
        <v>0</v>
      </c>
      <c r="AE60" s="3"/>
      <c r="AF60" s="5">
        <f t="shared" si="58"/>
        <v>86</v>
      </c>
      <c r="AG60" s="5">
        <f t="shared" si="59"/>
        <v>86</v>
      </c>
      <c r="AH60" s="5">
        <f t="shared" si="60"/>
        <v>71</v>
      </c>
      <c r="AI60" s="5">
        <f t="shared" si="61"/>
        <v>49</v>
      </c>
      <c r="AJ60" s="5">
        <f t="shared" si="62"/>
        <v>72</v>
      </c>
      <c r="AK60" s="5">
        <f t="shared" si="63"/>
        <v>48</v>
      </c>
      <c r="AL60" s="5">
        <f t="shared" si="64"/>
        <v>51</v>
      </c>
      <c r="AM60" s="5">
        <f t="shared" si="65"/>
        <v>31</v>
      </c>
      <c r="AN60" s="5">
        <f t="shared" si="66"/>
        <v>50</v>
      </c>
      <c r="AO60" s="5">
        <f t="shared" si="67"/>
        <v>28</v>
      </c>
      <c r="AP60" s="3"/>
      <c r="AQ60" s="3">
        <f>IF(AND(AF60&lt;=Summary!B$6,AF60&gt;0),25*(Summary!B$6+1-AF60)/Summary!B$6,0)</f>
        <v>3.75</v>
      </c>
      <c r="AR60" s="3">
        <f>IF(AND(AG60&lt;=Summary!C$6,AG60&gt;0),25*(Summary!C$6+1-AG60)/Summary!C$6,0)</f>
        <v>3.75</v>
      </c>
      <c r="AS60" s="3">
        <f>IF(AND(AH60&lt;=Summary!D$6,AH60&gt;0),25*(Summary!D$6+1-AH60)/Summary!D$6,0)</f>
        <v>7.5</v>
      </c>
      <c r="AT60" s="3">
        <f>IF(AND(AI60&lt;=Summary!E$6,AI60&gt;0),25*(Summary!E$6+1-AI60)/Summary!E$6,0)</f>
        <v>13</v>
      </c>
      <c r="AU60" s="3">
        <f>IF(AND(AJ60&lt;=Summary!F$6,AJ60&gt;0),25*(Summary!F$6+1-AJ60)/Summary!F$6,0)</f>
        <v>7.25</v>
      </c>
      <c r="AV60" s="3">
        <f>IF(AND(AK60&lt;=Summary!G$6,AK60&gt;0),25*(Summary!G$6+1-AK60)/Summary!G$6,0)</f>
        <v>13.25</v>
      </c>
      <c r="AW60" s="3">
        <f>IF(AND(AL60&lt;=Summary!H$6,AL60&gt;0),25*(Summary!H$6+1-AL60)/Summary!H$6,0)</f>
        <v>12.5</v>
      </c>
      <c r="AX60" s="3">
        <f>IF(AND(AM60&lt;=Summary!I$6,AM60&gt;0),25*(Summary!I$6+1-AM60)/Summary!I$6,0)</f>
        <v>17.5</v>
      </c>
      <c r="AY60" s="3">
        <f>IF(AND(AN60&lt;=Summary!J$6,AN60&gt;0),25*(Summary!J$6+1-AN60)/Summary!J$6,0)</f>
        <v>12.75</v>
      </c>
      <c r="AZ60" s="3">
        <f>IF(AND(AO60&lt;=Summary!K$6,AO60&gt;0),25*(Summary!K$6+1-AO60)/Summary!K$6,0)</f>
        <v>18.25</v>
      </c>
      <c r="BA60" s="3"/>
      <c r="BB60" s="3">
        <f>IF(AND(U60&gt;0,U60&lt;=Summary!B$9),12.5 + 12.5 * (U60 - Summary!B$9) / (Summary!B$7 - Summary!B$9),0)</f>
        <v>13.743980738362762</v>
      </c>
      <c r="BC60" s="3">
        <f>IF(AND(V60&gt;0,V60&lt;=Summary!C$9),12.5 + 12.5 * (V60 - Summary!C$9) / (Summary!C$7 - Summary!C$9),0)</f>
        <v>15.838180856689583</v>
      </c>
      <c r="BD60" s="3">
        <f>IF(AND(W60&gt;0,W60&lt;=Summary!D$9),12.5 + 12.5 * (W60 - Summary!D$9) / (Summary!D$7 - Summary!D$9),0)</f>
        <v>0</v>
      </c>
      <c r="BE60" s="3">
        <f>IF(AND(X60&gt;0,X60&lt;=Summary!E$9),12.5 + 12.5 * (X60 - Summary!E$9) / (Summary!E$7 - Summary!E$9),0)</f>
        <v>12.994917067950777</v>
      </c>
      <c r="BF60" s="3">
        <f>IF(AND(Y60&gt;0,Y60&lt;=Summary!F$9),12.5 + 12.5 * (Y60 - Summary!F$9) / (Summary!F$7 - Summary!F$9),0)</f>
        <v>0</v>
      </c>
      <c r="BG60" s="3">
        <f>IF(AND(Z60&gt;0,Z60&lt;=Summary!G$9),12.5 + 12.5 * (Z60 - Summary!G$9) / (Summary!G$7 - Summary!G$9),0)</f>
        <v>14.123711340206185</v>
      </c>
      <c r="BH60" s="3">
        <f>IF(AND(AA60&gt;0,AA60&lt;=Summary!H$9),12.5 + 12.5 * (AA60 - Summary!H$9) / (Summary!H$7 - Summary!H$9),0)</f>
        <v>0</v>
      </c>
      <c r="BI60" s="3">
        <f>IF(AND(AB60&gt;0,AB60&lt;=Summary!I$9),12.5 + 12.5 * (AB60 - Summary!I$9) / (Summary!I$7 - Summary!I$9),0)</f>
        <v>13.896321070234114</v>
      </c>
      <c r="BJ60" s="3">
        <f>IF(AND(AC60&gt;0,AC60&lt;=Summary!J$9),12.5 + 12.5 * (AC60 - Summary!J$9) / (Summary!J$7 - Summary!J$9),0)</f>
        <v>0</v>
      </c>
      <c r="BK60" s="3">
        <f>IF(AND(AD60&gt;0,AD60&lt;=Summary!K$9),12.5 + 12.5 * (AD60 - Summary!K$9) / (Summary!K$7 - Summary!K$9),0)</f>
        <v>0</v>
      </c>
      <c r="BL60" s="3"/>
      <c r="BM60" s="3">
        <f>IF(AND(U60&gt;0,U60&gt;Summary!B$9),12.5 - 12.5 * (U60 - Summary!B$9) / (Summary!B$3 - Summary!B$9),0)</f>
        <v>0</v>
      </c>
      <c r="BN60" s="3">
        <f>IF(AND(V60&gt;0,V60&gt;Summary!C$9),12.5 - 12.5 * (V60 - Summary!C$9) / (Summary!C$3 - Summary!C$9),0)</f>
        <v>0</v>
      </c>
      <c r="BO60" s="3">
        <f>IF(AND(W60&gt;0,W60&gt;Summary!D$9),12.5 - 12.5 * (W60 - Summary!D$9) / (Summary!D$3 - Summary!D$9),0)</f>
        <v>4.7448782373405489</v>
      </c>
      <c r="BP60" s="3">
        <f>IF(AND(X60&gt;0,X60&gt;Summary!E$9),12.5 - 12.5 * (X60 - Summary!E$9) / (Summary!E$3 - Summary!E$9),0)</f>
        <v>0</v>
      </c>
      <c r="BQ60" s="3">
        <f>IF(AND(Y60&gt;0,Y60&gt;Summary!F$9),12.5 - 12.5 * (Y60 - Summary!F$9) / (Summary!F$3 - Summary!F$9),0)</f>
        <v>0</v>
      </c>
      <c r="BR60" s="3">
        <f>IF(AND(Z60&gt;0,Z60&gt;Summary!G$9),12.5 - 12.5 * (Z60 - Summary!G$9) / (Summary!G$3 - Summary!G$9),0)</f>
        <v>0</v>
      </c>
      <c r="BS60" s="3">
        <f>IF(AND(AA60&gt;0,AA60&gt;Summary!H$9),12.5 - 12.5 * (AA60 - Summary!H$9) / (Summary!H$3 - Summary!H$9),0)</f>
        <v>0</v>
      </c>
      <c r="BT60" s="3">
        <f>IF(AND(AB60&gt;0,AB60&gt;Summary!I$9),12.5 - 12.5 * (AB60 - Summary!I$9) / (Summary!I$3 - Summary!I$9),0)</f>
        <v>0</v>
      </c>
      <c r="BU60" s="3">
        <f>IF(AND(AC60&gt;0,AC60&gt;Summary!J$9),12.5 - 12.5 * (AC60 - Summary!J$9) / (Summary!J$3 - Summary!J$9),0)</f>
        <v>1.9442336874051591</v>
      </c>
      <c r="BV60" s="3">
        <f>IF(AND(AD60&gt;0,AD60&gt;Summary!K$9),12.5 - 12.5 * (AD60 - Summary!K$9) / (Summary!K$3 - Summary!K$9),0)</f>
        <v>0</v>
      </c>
      <c r="BW60" s="3"/>
      <c r="BX60">
        <v>2599</v>
      </c>
      <c r="BY60">
        <v>3494</v>
      </c>
      <c r="BZ60">
        <v>1319</v>
      </c>
      <c r="CA60">
        <v>2808</v>
      </c>
      <c r="CB60">
        <v>5525</v>
      </c>
      <c r="CC60">
        <v>6451</v>
      </c>
      <c r="CD60">
        <v>1599</v>
      </c>
      <c r="CE60">
        <v>3109</v>
      </c>
      <c r="CF60">
        <v>5195</v>
      </c>
      <c r="CG60">
        <v>6968</v>
      </c>
      <c r="CI60" s="3">
        <f t="shared" si="78"/>
        <v>17.493980738362762</v>
      </c>
      <c r="CJ60" s="3">
        <f t="shared" si="79"/>
        <v>19.588180856689583</v>
      </c>
      <c r="CK60" s="3">
        <f t="shared" si="80"/>
        <v>12.244878237340549</v>
      </c>
      <c r="CL60" s="3">
        <f t="shared" si="81"/>
        <v>25.994917067950777</v>
      </c>
      <c r="CM60" s="3">
        <f t="shared" si="82"/>
        <v>7.25</v>
      </c>
      <c r="CN60" s="3">
        <f t="shared" si="83"/>
        <v>27.373711340206185</v>
      </c>
      <c r="CO60" s="3">
        <f t="shared" si="84"/>
        <v>12.5</v>
      </c>
      <c r="CP60" s="3">
        <f t="shared" si="85"/>
        <v>31.396321070234116</v>
      </c>
      <c r="CQ60" s="3">
        <f t="shared" si="86"/>
        <v>14.694233687405159</v>
      </c>
      <c r="CR60" s="3">
        <f t="shared" si="87"/>
        <v>18.25</v>
      </c>
      <c r="CT60" s="3">
        <f t="shared" si="88"/>
        <v>7.25</v>
      </c>
      <c r="CU60" s="3">
        <f t="shared" si="89"/>
        <v>12.244878237340549</v>
      </c>
      <c r="CV60" s="3">
        <f t="shared" si="90"/>
        <v>167.29134476084857</v>
      </c>
      <c r="CW60" s="5">
        <f t="shared" si="91"/>
        <v>400</v>
      </c>
      <c r="CX60" s="3">
        <f t="shared" si="92"/>
        <v>567.29134476084857</v>
      </c>
      <c r="CZ60" s="3">
        <f t="shared" si="93"/>
        <v>513.38475925236401</v>
      </c>
      <c r="DA60">
        <f t="shared" si="94"/>
        <v>56</v>
      </c>
    </row>
    <row r="61" spans="1:105" x14ac:dyDescent="0.2">
      <c r="A61">
        <v>57</v>
      </c>
      <c r="B61" t="s">
        <v>140</v>
      </c>
      <c r="C61" t="s">
        <v>125</v>
      </c>
      <c r="D61" t="s">
        <v>32</v>
      </c>
      <c r="E61">
        <v>110.878987111865</v>
      </c>
      <c r="F61" s="1" t="s">
        <v>652</v>
      </c>
      <c r="G61">
        <v>510.878987111865</v>
      </c>
      <c r="H61">
        <v>25735</v>
      </c>
      <c r="J61">
        <v>2206</v>
      </c>
      <c r="K61">
        <v>1082</v>
      </c>
      <c r="L61">
        <v>3141</v>
      </c>
      <c r="M61">
        <v>2856</v>
      </c>
      <c r="N61">
        <v>3684</v>
      </c>
      <c r="O61">
        <v>2417</v>
      </c>
      <c r="Q61">
        <v>6202</v>
      </c>
      <c r="R61">
        <v>4147</v>
      </c>
      <c r="U61" s="5">
        <f>IF(J61&lt;=Summary!B$3,J61,0)</f>
        <v>2206</v>
      </c>
      <c r="V61" s="5">
        <f>IF(K61&lt;=Summary!C$3,K61,0)</f>
        <v>1082</v>
      </c>
      <c r="W61" s="5">
        <f>IF(L61&lt;=Summary!D$3,L61,0)</f>
        <v>3141</v>
      </c>
      <c r="X61" s="5">
        <f>IF(M61&lt;=Summary!E$3,M61,0)</f>
        <v>2856</v>
      </c>
      <c r="Y61" s="5">
        <f>IF(N61&lt;=Summary!F$3,N61,0)</f>
        <v>3684</v>
      </c>
      <c r="Z61" s="5">
        <f>IF(O61&lt;=Summary!G$3,O61,0)</f>
        <v>2417</v>
      </c>
      <c r="AA61" s="5">
        <f>IF(P61&lt;=Summary!H$3,P61,0)</f>
        <v>0</v>
      </c>
      <c r="AB61" s="5">
        <f>IF(Q61&lt;=Summary!I$3,Q61,0)</f>
        <v>0</v>
      </c>
      <c r="AC61" s="5">
        <f>IF(R61&lt;=Summary!J$3,R61,0)</f>
        <v>4147</v>
      </c>
      <c r="AD61" s="5">
        <f>IF(S61&lt;=Summary!K$3,S61,0)</f>
        <v>0</v>
      </c>
      <c r="AE61" s="3"/>
      <c r="AF61" s="5">
        <f t="shared" si="58"/>
        <v>130</v>
      </c>
      <c r="AG61" s="5">
        <f t="shared" si="59"/>
        <v>43</v>
      </c>
      <c r="AH61" s="5">
        <f t="shared" si="60"/>
        <v>73</v>
      </c>
      <c r="AI61" s="5">
        <f t="shared" si="61"/>
        <v>50</v>
      </c>
      <c r="AJ61" s="5">
        <f t="shared" si="62"/>
        <v>41</v>
      </c>
      <c r="AK61" s="5">
        <f t="shared" si="63"/>
        <v>35</v>
      </c>
      <c r="AL61" s="5">
        <f t="shared" si="64"/>
        <v>0</v>
      </c>
      <c r="AM61" s="5">
        <f t="shared" si="65"/>
        <v>74</v>
      </c>
      <c r="AN61" s="5">
        <f t="shared" si="66"/>
        <v>27</v>
      </c>
      <c r="AO61" s="5">
        <f t="shared" si="67"/>
        <v>0</v>
      </c>
      <c r="AP61" s="3"/>
      <c r="AQ61" s="3">
        <f>IF(AND(AF61&lt;=Summary!B$6,AF61&gt;0),25*(Summary!B$6+1-AF61)/Summary!B$6,0)</f>
        <v>0</v>
      </c>
      <c r="AR61" s="3">
        <f>IF(AND(AG61&lt;=Summary!C$6,AG61&gt;0),25*(Summary!C$6+1-AG61)/Summary!C$6,0)</f>
        <v>14.5</v>
      </c>
      <c r="AS61" s="3">
        <f>IF(AND(AH61&lt;=Summary!D$6,AH61&gt;0),25*(Summary!D$6+1-AH61)/Summary!D$6,0)</f>
        <v>7</v>
      </c>
      <c r="AT61" s="3">
        <f>IF(AND(AI61&lt;=Summary!E$6,AI61&gt;0),25*(Summary!E$6+1-AI61)/Summary!E$6,0)</f>
        <v>12.75</v>
      </c>
      <c r="AU61" s="3">
        <f>IF(AND(AJ61&lt;=Summary!F$6,AJ61&gt;0),25*(Summary!F$6+1-AJ61)/Summary!F$6,0)</f>
        <v>15</v>
      </c>
      <c r="AV61" s="3">
        <f>IF(AND(AK61&lt;=Summary!G$6,AK61&gt;0),25*(Summary!G$6+1-AK61)/Summary!G$6,0)</f>
        <v>16.5</v>
      </c>
      <c r="AW61" s="3">
        <f>IF(AND(AL61&lt;=Summary!H$6,AL61&gt;0),25*(Summary!H$6+1-AL61)/Summary!H$6,0)</f>
        <v>0</v>
      </c>
      <c r="AX61" s="3">
        <f>IF(AND(AM61&lt;=Summary!I$6,AM61&gt;0),25*(Summary!I$6+1-AM61)/Summary!I$6,0)</f>
        <v>6.75</v>
      </c>
      <c r="AY61" s="3">
        <f>IF(AND(AN61&lt;=Summary!J$6,AN61&gt;0),25*(Summary!J$6+1-AN61)/Summary!J$6,0)</f>
        <v>18.5</v>
      </c>
      <c r="AZ61" s="3">
        <f>IF(AND(AO61&lt;=Summary!K$6,AO61&gt;0),25*(Summary!K$6+1-AO61)/Summary!K$6,0)</f>
        <v>0</v>
      </c>
      <c r="BA61" s="3"/>
      <c r="BB61" s="3">
        <f>IF(AND(U61&gt;0,U61&lt;=Summary!B$9),12.5 + 12.5 * (U61 - Summary!B$9) / (Summary!B$7 - Summary!B$9),0)</f>
        <v>0</v>
      </c>
      <c r="BC61" s="3">
        <f>IF(AND(V61&gt;0,V61&lt;=Summary!C$9),12.5 + 12.5 * (V61 - Summary!C$9) / (Summary!C$7 - Summary!C$9),0)</f>
        <v>18.97144368059228</v>
      </c>
      <c r="BD61" s="3">
        <f>IF(AND(W61&gt;0,W61&lt;=Summary!D$9),12.5 + 12.5 * (W61 - Summary!D$9) / (Summary!D$7 - Summary!D$9),0)</f>
        <v>0</v>
      </c>
      <c r="BE61" s="3">
        <f>IF(AND(X61&gt;0,X61&lt;=Summary!E$9),12.5 + 12.5 * (X61 - Summary!E$9) / (Summary!E$7 - Summary!E$9),0)</f>
        <v>12.673889780631354</v>
      </c>
      <c r="BF61" s="3">
        <f>IF(AND(Y61&gt;0,Y61&lt;=Summary!F$9),12.5 + 12.5 * (Y61 - Summary!F$9) / (Summary!F$7 - Summary!F$9),0)</f>
        <v>0</v>
      </c>
      <c r="BG61" s="3">
        <f>IF(AND(Z61&gt;0,Z61&lt;=Summary!G$9),12.5 + 12.5 * (Z61 - Summary!G$9) / (Summary!G$7 - Summary!G$9),0)</f>
        <v>15.463917525773196</v>
      </c>
      <c r="BH61" s="3">
        <f>IF(AND(AA61&gt;0,AA61&lt;=Summary!H$9),12.5 + 12.5 * (AA61 - Summary!H$9) / (Summary!H$7 - Summary!H$9),0)</f>
        <v>0</v>
      </c>
      <c r="BI61" s="3">
        <f>IF(AND(AB61&gt;0,AB61&lt;=Summary!I$9),12.5 + 12.5 * (AB61 - Summary!I$9) / (Summary!I$7 - Summary!I$9),0)</f>
        <v>0</v>
      </c>
      <c r="BJ61" s="3">
        <f>IF(AND(AC61&gt;0,AC61&lt;=Summary!J$9),12.5 + 12.5 * (AC61 - Summary!J$9) / (Summary!J$7 - Summary!J$9),0)</f>
        <v>0</v>
      </c>
      <c r="BK61" s="3">
        <f>IF(AND(AD61&gt;0,AD61&lt;=Summary!K$9),12.5 + 12.5 * (AD61 - Summary!K$9) / (Summary!K$7 - Summary!K$9),0)</f>
        <v>0</v>
      </c>
      <c r="BL61" s="3"/>
      <c r="BM61" s="3">
        <f>IF(AND(U61&gt;0,U61&gt;Summary!B$9),12.5 - 12.5 * (U61 - Summary!B$9) / (Summary!B$3 - Summary!B$9),0)</f>
        <v>9.2834310069259462</v>
      </c>
      <c r="BN61" s="3">
        <f>IF(AND(V61&gt;0,V61&gt;Summary!C$9),12.5 - 12.5 * (V61 - Summary!C$9) / (Summary!C$3 - Summary!C$9),0)</f>
        <v>0</v>
      </c>
      <c r="BO61" s="3">
        <f>IF(AND(W61&gt;0,W61&gt;Summary!D$9),12.5 - 12.5 * (W61 - Summary!D$9) / (Summary!D$3 - Summary!D$9),0)</f>
        <v>4.4356397371472749</v>
      </c>
      <c r="BP61" s="3">
        <f>IF(AND(X61&gt;0,X61&gt;Summary!E$9),12.5 - 12.5 * (X61 - Summary!E$9) / (Summary!E$3 - Summary!E$9),0)</f>
        <v>0</v>
      </c>
      <c r="BQ61" s="3">
        <f>IF(AND(Y61&gt;0,Y61&gt;Summary!F$9),12.5 - 12.5 * (Y61 - Summary!F$9) / (Summary!F$3 - Summary!F$9),0)</f>
        <v>6.7819148936170217</v>
      </c>
      <c r="BR61" s="3">
        <f>IF(AND(Z61&gt;0,Z61&gt;Summary!G$9),12.5 - 12.5 * (Z61 - Summary!G$9) / (Summary!G$3 - Summary!G$9),0)</f>
        <v>0</v>
      </c>
      <c r="BS61" s="3">
        <f>IF(AND(AA61&gt;0,AA61&gt;Summary!H$9),12.5 - 12.5 * (AA61 - Summary!H$9) / (Summary!H$3 - Summary!H$9),0)</f>
        <v>0</v>
      </c>
      <c r="BT61" s="3">
        <f>IF(AND(AB61&gt;0,AB61&gt;Summary!I$9),12.5 - 12.5 * (AB61 - Summary!I$9) / (Summary!I$3 - Summary!I$9),0)</f>
        <v>0</v>
      </c>
      <c r="BU61" s="3">
        <f>IF(AND(AC61&gt;0,AC61&gt;Summary!J$9),12.5 - 12.5 * (AC61 - Summary!J$9) / (Summary!J$3 - Summary!J$9),0)</f>
        <v>11.883535660091047</v>
      </c>
      <c r="BV61" s="3">
        <f>IF(AND(AD61&gt;0,AD61&gt;Summary!K$9),12.5 - 12.5 * (AD61 - Summary!K$9) / (Summary!K$3 - Summary!K$9),0)</f>
        <v>0</v>
      </c>
      <c r="BW61" s="3"/>
      <c r="BX61">
        <v>2417</v>
      </c>
      <c r="BY61">
        <v>6202</v>
      </c>
      <c r="BZ61">
        <v>1082</v>
      </c>
      <c r="CA61">
        <v>2856</v>
      </c>
      <c r="CB61">
        <v>3684</v>
      </c>
      <c r="CD61">
        <v>2206</v>
      </c>
      <c r="CE61">
        <v>3141</v>
      </c>
      <c r="CF61">
        <v>4147</v>
      </c>
      <c r="CI61" s="3">
        <f t="shared" si="78"/>
        <v>9.2834310069259462</v>
      </c>
      <c r="CJ61" s="3">
        <f t="shared" si="79"/>
        <v>33.47144368059228</v>
      </c>
      <c r="CK61" s="3">
        <f t="shared" si="80"/>
        <v>11.435639737147275</v>
      </c>
      <c r="CL61" s="3">
        <f t="shared" si="81"/>
        <v>25.423889780631356</v>
      </c>
      <c r="CM61" s="3">
        <f t="shared" si="82"/>
        <v>21.781914893617021</v>
      </c>
      <c r="CN61" s="3">
        <f t="shared" si="83"/>
        <v>31.963917525773198</v>
      </c>
      <c r="CO61" s="3">
        <f t="shared" si="84"/>
        <v>0</v>
      </c>
      <c r="CP61" s="3">
        <f t="shared" si="85"/>
        <v>6.75</v>
      </c>
      <c r="CQ61" s="3">
        <f t="shared" si="86"/>
        <v>30.383535660091049</v>
      </c>
      <c r="CR61" s="3">
        <f t="shared" si="87"/>
        <v>0</v>
      </c>
      <c r="CT61" s="3">
        <f t="shared" si="88"/>
        <v>0</v>
      </c>
      <c r="CU61" s="3">
        <f t="shared" si="89"/>
        <v>0</v>
      </c>
      <c r="CV61" s="3">
        <f t="shared" si="90"/>
        <v>170.49377228477815</v>
      </c>
      <c r="CW61" s="5">
        <f t="shared" si="91"/>
        <v>400</v>
      </c>
      <c r="CX61" s="3">
        <f t="shared" si="92"/>
        <v>570.49377228477817</v>
      </c>
      <c r="CZ61" s="3">
        <f t="shared" si="93"/>
        <v>510.878987111865</v>
      </c>
      <c r="DA61">
        <f t="shared" si="94"/>
        <v>57</v>
      </c>
    </row>
    <row r="62" spans="1:105" x14ac:dyDescent="0.2">
      <c r="A62">
        <v>58</v>
      </c>
      <c r="B62" t="s">
        <v>141</v>
      </c>
      <c r="C62" t="s">
        <v>142</v>
      </c>
      <c r="D62" t="s">
        <v>115</v>
      </c>
      <c r="E62">
        <v>110.317348153567</v>
      </c>
      <c r="F62" s="1" t="s">
        <v>644</v>
      </c>
      <c r="G62">
        <v>510.317348153566</v>
      </c>
      <c r="H62">
        <v>86986</v>
      </c>
      <c r="J62">
        <v>1805</v>
      </c>
      <c r="K62">
        <v>1429</v>
      </c>
      <c r="L62">
        <v>3271</v>
      </c>
      <c r="M62">
        <v>2135</v>
      </c>
      <c r="N62">
        <v>3725</v>
      </c>
      <c r="O62">
        <v>2730</v>
      </c>
      <c r="P62">
        <v>29302</v>
      </c>
      <c r="Q62">
        <v>20722</v>
      </c>
      <c r="R62">
        <v>14604</v>
      </c>
      <c r="S62">
        <v>7263</v>
      </c>
      <c r="U62" s="5">
        <f>IF(J62&lt;=Summary!B$3,J62,0)</f>
        <v>1805</v>
      </c>
      <c r="V62" s="5">
        <f>IF(K62&lt;=Summary!C$3,K62,0)</f>
        <v>1429</v>
      </c>
      <c r="W62" s="5">
        <f>IF(L62&lt;=Summary!D$3,L62,0)</f>
        <v>3271</v>
      </c>
      <c r="X62" s="5">
        <f>IF(M62&lt;=Summary!E$3,M62,0)</f>
        <v>2135</v>
      </c>
      <c r="Y62" s="5">
        <f>IF(N62&lt;=Summary!F$3,N62,0)</f>
        <v>3725</v>
      </c>
      <c r="Z62" s="5">
        <f>IF(O62&lt;=Summary!G$3,O62,0)</f>
        <v>2730</v>
      </c>
      <c r="AA62" s="5">
        <f>IF(P62&lt;=Summary!H$3,P62,0)</f>
        <v>0</v>
      </c>
      <c r="AB62" s="5">
        <f>IF(Q62&lt;=Summary!I$3,Q62,0)</f>
        <v>0</v>
      </c>
      <c r="AC62" s="5">
        <f>IF(R62&lt;=Summary!J$3,R62,0)</f>
        <v>0</v>
      </c>
      <c r="AD62" s="5">
        <f>IF(S62&lt;=Summary!K$3,S62,0)</f>
        <v>0</v>
      </c>
      <c r="AE62" s="3"/>
      <c r="AF62" s="5">
        <f t="shared" si="58"/>
        <v>104</v>
      </c>
      <c r="AG62" s="5">
        <f t="shared" si="59"/>
        <v>100</v>
      </c>
      <c r="AH62" s="5">
        <f t="shared" si="60"/>
        <v>78</v>
      </c>
      <c r="AI62" s="5">
        <f t="shared" si="61"/>
        <v>25</v>
      </c>
      <c r="AJ62" s="5">
        <f t="shared" si="62"/>
        <v>42</v>
      </c>
      <c r="AK62" s="5">
        <f t="shared" si="63"/>
        <v>54</v>
      </c>
      <c r="AL62" s="5">
        <f t="shared" si="64"/>
        <v>85</v>
      </c>
      <c r="AM62" s="5">
        <f t="shared" si="65"/>
        <v>125</v>
      </c>
      <c r="AN62" s="5">
        <f t="shared" si="66"/>
        <v>122</v>
      </c>
      <c r="AO62" s="5">
        <f t="shared" si="67"/>
        <v>31</v>
      </c>
      <c r="AP62" s="3"/>
      <c r="AQ62" s="3">
        <f>IF(AND(AF62&lt;=Summary!B$6,AF62&gt;0),25*(Summary!B$6+1-AF62)/Summary!B$6,0)</f>
        <v>0</v>
      </c>
      <c r="AR62" s="3">
        <f>IF(AND(AG62&lt;=Summary!C$6,AG62&gt;0),25*(Summary!C$6+1-AG62)/Summary!C$6,0)</f>
        <v>0.25</v>
      </c>
      <c r="AS62" s="3">
        <f>IF(AND(AH62&lt;=Summary!D$6,AH62&gt;0),25*(Summary!D$6+1-AH62)/Summary!D$6,0)</f>
        <v>5.75</v>
      </c>
      <c r="AT62" s="3">
        <f>IF(AND(AI62&lt;=Summary!E$6,AI62&gt;0),25*(Summary!E$6+1-AI62)/Summary!E$6,0)</f>
        <v>19</v>
      </c>
      <c r="AU62" s="3">
        <f>IF(AND(AJ62&lt;=Summary!F$6,AJ62&gt;0),25*(Summary!F$6+1-AJ62)/Summary!F$6,0)</f>
        <v>14.75</v>
      </c>
      <c r="AV62" s="3">
        <f>IF(AND(AK62&lt;=Summary!G$6,AK62&gt;0),25*(Summary!G$6+1-AK62)/Summary!G$6,0)</f>
        <v>11.75</v>
      </c>
      <c r="AW62" s="3">
        <f>IF(AND(AL62&lt;=Summary!H$6,AL62&gt;0),25*(Summary!H$6+1-AL62)/Summary!H$6,0)</f>
        <v>4</v>
      </c>
      <c r="AX62" s="3">
        <f>IF(AND(AM62&lt;=Summary!I$6,AM62&gt;0),25*(Summary!I$6+1-AM62)/Summary!I$6,0)</f>
        <v>0</v>
      </c>
      <c r="AY62" s="3">
        <f>IF(AND(AN62&lt;=Summary!J$6,AN62&gt;0),25*(Summary!J$6+1-AN62)/Summary!J$6,0)</f>
        <v>0</v>
      </c>
      <c r="AZ62" s="3">
        <f>IF(AND(AO62&lt;=Summary!K$6,AO62&gt;0),25*(Summary!K$6+1-AO62)/Summary!K$6,0)</f>
        <v>17.5</v>
      </c>
      <c r="BA62" s="3"/>
      <c r="BB62" s="3">
        <f>IF(AND(U62&gt;0,U62&lt;=Summary!B$9),12.5 + 12.5 * (U62 - Summary!B$9) / (Summary!B$7 - Summary!B$9),0)</f>
        <v>0</v>
      </c>
      <c r="BC62" s="3">
        <f>IF(AND(V62&gt;0,V62&lt;=Summary!C$9),12.5 + 12.5 * (V62 - Summary!C$9) / (Summary!C$7 - Summary!C$9),0)</f>
        <v>14.383923849814913</v>
      </c>
      <c r="BD62" s="3">
        <f>IF(AND(W62&gt;0,W62&lt;=Summary!D$9),12.5 + 12.5 * (W62 - Summary!D$9) / (Summary!D$7 - Summary!D$9),0)</f>
        <v>0</v>
      </c>
      <c r="BE62" s="3">
        <f>IF(AND(X62&gt;0,X62&lt;=Summary!E$9),12.5 + 12.5 * (X62 - Summary!E$9) / (Summary!E$7 - Summary!E$9),0)</f>
        <v>17.495987158908505</v>
      </c>
      <c r="BF62" s="3">
        <f>IF(AND(Y62&gt;0,Y62&lt;=Summary!F$9),12.5 + 12.5 * (Y62 - Summary!F$9) / (Summary!F$7 - Summary!F$9),0)</f>
        <v>0</v>
      </c>
      <c r="BG62" s="3">
        <f>IF(AND(Z62&gt;0,Z62&lt;=Summary!G$9),12.5 + 12.5 * (Z62 - Summary!G$9) / (Summary!G$7 - Summary!G$9),0)</f>
        <v>13.159057437407952</v>
      </c>
      <c r="BH62" s="3">
        <f>IF(AND(AA62&gt;0,AA62&lt;=Summary!H$9),12.5 + 12.5 * (AA62 - Summary!H$9) / (Summary!H$7 - Summary!H$9),0)</f>
        <v>0</v>
      </c>
      <c r="BI62" s="3">
        <f>IF(AND(AB62&gt;0,AB62&lt;=Summary!I$9),12.5 + 12.5 * (AB62 - Summary!I$9) / (Summary!I$7 - Summary!I$9),0)</f>
        <v>0</v>
      </c>
      <c r="BJ62" s="3">
        <f>IF(AND(AC62&gt;0,AC62&lt;=Summary!J$9),12.5 + 12.5 * (AC62 - Summary!J$9) / (Summary!J$7 - Summary!J$9),0)</f>
        <v>0</v>
      </c>
      <c r="BK62" s="3">
        <f>IF(AND(AD62&gt;0,AD62&lt;=Summary!K$9),12.5 + 12.5 * (AD62 - Summary!K$9) / (Summary!K$7 - Summary!K$9),0)</f>
        <v>0</v>
      </c>
      <c r="BL62" s="3"/>
      <c r="BM62" s="3">
        <f>IF(AND(U62&gt;0,U62&gt;Summary!B$9),12.5 - 12.5 * (U62 - Summary!B$9) / (Summary!B$3 - Summary!B$9),0)</f>
        <v>11.953915823122003</v>
      </c>
      <c r="BN62" s="3">
        <f>IF(AND(V62&gt;0,V62&gt;Summary!C$9),12.5 - 12.5 * (V62 - Summary!C$9) / (Summary!C$3 - Summary!C$9),0)</f>
        <v>0</v>
      </c>
      <c r="BO62" s="3">
        <f>IF(AND(W62&gt;0,W62&gt;Summary!D$9),12.5 - 12.5 * (W62 - Summary!D$9) / (Summary!D$3 - Summary!D$9),0)</f>
        <v>3.1793583301120982</v>
      </c>
      <c r="BP62" s="3">
        <f>IF(AND(X62&gt;0,X62&gt;Summary!E$9),12.5 - 12.5 * (X62 - Summary!E$9) / (Summary!E$3 - Summary!E$9),0)</f>
        <v>0</v>
      </c>
      <c r="BQ62" s="3">
        <f>IF(AND(Y62&gt;0,Y62&gt;Summary!F$9),12.5 - 12.5 * (Y62 - Summary!F$9) / (Summary!F$3 - Summary!F$9),0)</f>
        <v>6.4411569148936172</v>
      </c>
      <c r="BR62" s="3">
        <f>IF(AND(Z62&gt;0,Z62&gt;Summary!G$9),12.5 - 12.5 * (Z62 - Summary!G$9) / (Summary!G$3 - Summary!G$9),0)</f>
        <v>0</v>
      </c>
      <c r="BS62" s="3">
        <f>IF(AND(AA62&gt;0,AA62&gt;Summary!H$9),12.5 - 12.5 * (AA62 - Summary!H$9) / (Summary!H$3 - Summary!H$9),0)</f>
        <v>0</v>
      </c>
      <c r="BT62" s="3">
        <f>IF(AND(AB62&gt;0,AB62&gt;Summary!I$9),12.5 - 12.5 * (AB62 - Summary!I$9) / (Summary!I$3 - Summary!I$9),0)</f>
        <v>0</v>
      </c>
      <c r="BU62" s="3">
        <f>IF(AND(AC62&gt;0,AC62&gt;Summary!J$9),12.5 - 12.5 * (AC62 - Summary!J$9) / (Summary!J$3 - Summary!J$9),0)</f>
        <v>0</v>
      </c>
      <c r="BV62" s="3">
        <f>IF(AND(AD62&gt;0,AD62&gt;Summary!K$9),12.5 - 12.5 * (AD62 - Summary!K$9) / (Summary!K$3 - Summary!K$9),0)</f>
        <v>0</v>
      </c>
      <c r="BW62" s="3"/>
      <c r="BX62">
        <v>2730</v>
      </c>
      <c r="BY62">
        <v>20722</v>
      </c>
      <c r="BZ62">
        <v>1429</v>
      </c>
      <c r="CA62">
        <v>2135</v>
      </c>
      <c r="CB62">
        <v>3725</v>
      </c>
      <c r="CC62">
        <v>29302</v>
      </c>
      <c r="CD62">
        <v>1805</v>
      </c>
      <c r="CE62">
        <v>3271</v>
      </c>
      <c r="CF62">
        <v>14604</v>
      </c>
      <c r="CG62">
        <v>7263</v>
      </c>
      <c r="CI62" s="3">
        <f t="shared" si="78"/>
        <v>11.953915823122003</v>
      </c>
      <c r="CJ62" s="3">
        <f t="shared" si="79"/>
        <v>14.633923849814913</v>
      </c>
      <c r="CK62" s="3">
        <f t="shared" si="80"/>
        <v>8.9293583301120982</v>
      </c>
      <c r="CL62" s="3">
        <f t="shared" si="81"/>
        <v>36.495987158908505</v>
      </c>
      <c r="CM62" s="3">
        <f t="shared" si="82"/>
        <v>21.191156914893618</v>
      </c>
      <c r="CN62" s="3">
        <f t="shared" si="83"/>
        <v>24.909057437407952</v>
      </c>
      <c r="CO62" s="3">
        <f t="shared" si="84"/>
        <v>4</v>
      </c>
      <c r="CP62" s="3">
        <f t="shared" si="85"/>
        <v>0</v>
      </c>
      <c r="CQ62" s="3">
        <f t="shared" si="86"/>
        <v>0</v>
      </c>
      <c r="CR62" s="3">
        <f t="shared" si="87"/>
        <v>17.5</v>
      </c>
      <c r="CT62" s="3">
        <f t="shared" si="88"/>
        <v>0</v>
      </c>
      <c r="CU62" s="3">
        <f t="shared" si="89"/>
        <v>0</v>
      </c>
      <c r="CV62" s="3">
        <f t="shared" si="90"/>
        <v>139.61339951425907</v>
      </c>
      <c r="CW62" s="5">
        <f t="shared" si="91"/>
        <v>400</v>
      </c>
      <c r="CX62" s="3">
        <f t="shared" si="92"/>
        <v>539.61339951425907</v>
      </c>
      <c r="CZ62" s="3">
        <f t="shared" si="93"/>
        <v>510.317348153566</v>
      </c>
      <c r="DA62">
        <f t="shared" si="94"/>
        <v>58</v>
      </c>
    </row>
    <row r="63" spans="1:105" x14ac:dyDescent="0.2">
      <c r="A63">
        <v>59</v>
      </c>
      <c r="B63" t="s">
        <v>143</v>
      </c>
      <c r="C63" t="s">
        <v>144</v>
      </c>
      <c r="D63" t="s">
        <v>145</v>
      </c>
      <c r="E63">
        <v>158.767387800953</v>
      </c>
      <c r="F63" s="1" t="s">
        <v>653</v>
      </c>
      <c r="G63">
        <v>508.76738780095297</v>
      </c>
      <c r="H63">
        <v>17101</v>
      </c>
      <c r="J63">
        <v>1027</v>
      </c>
      <c r="K63">
        <v>909</v>
      </c>
      <c r="L63">
        <v>1196</v>
      </c>
      <c r="M63">
        <v>2766</v>
      </c>
      <c r="N63">
        <v>4248</v>
      </c>
      <c r="Q63">
        <v>3404</v>
      </c>
      <c r="R63">
        <v>3551</v>
      </c>
      <c r="U63" s="5">
        <f>IF(J63&lt;=Summary!B$3,J63,0)</f>
        <v>1027</v>
      </c>
      <c r="V63" s="5">
        <f>IF(K63&lt;=Summary!C$3,K63,0)</f>
        <v>909</v>
      </c>
      <c r="W63" s="5">
        <f>IF(L63&lt;=Summary!D$3,L63,0)</f>
        <v>1196</v>
      </c>
      <c r="X63" s="5">
        <f>IF(M63&lt;=Summary!E$3,M63,0)</f>
        <v>2766</v>
      </c>
      <c r="Y63" s="5">
        <f>IF(N63&lt;=Summary!F$3,N63,0)</f>
        <v>4248</v>
      </c>
      <c r="Z63" s="5">
        <f>IF(O63&lt;=Summary!G$3,O63,0)</f>
        <v>0</v>
      </c>
      <c r="AA63" s="5">
        <f>IF(P63&lt;=Summary!H$3,P63,0)</f>
        <v>0</v>
      </c>
      <c r="AB63" s="5">
        <f>IF(Q63&lt;=Summary!I$3,Q63,0)</f>
        <v>3404</v>
      </c>
      <c r="AC63" s="5">
        <f>IF(R63&lt;=Summary!J$3,R63,0)</f>
        <v>3551</v>
      </c>
      <c r="AD63" s="5">
        <f>IF(S63&lt;=Summary!K$3,S63,0)</f>
        <v>0</v>
      </c>
      <c r="AE63" s="3"/>
      <c r="AF63" s="5">
        <f t="shared" si="58"/>
        <v>37</v>
      </c>
      <c r="AG63" s="5">
        <f t="shared" si="59"/>
        <v>22</v>
      </c>
      <c r="AH63" s="5">
        <f t="shared" si="60"/>
        <v>6</v>
      </c>
      <c r="AI63" s="5">
        <f t="shared" si="61"/>
        <v>48</v>
      </c>
      <c r="AJ63" s="5">
        <f t="shared" si="62"/>
        <v>50</v>
      </c>
      <c r="AK63" s="5">
        <f t="shared" si="63"/>
        <v>0</v>
      </c>
      <c r="AL63" s="5">
        <f t="shared" si="64"/>
        <v>0</v>
      </c>
      <c r="AM63" s="5">
        <f t="shared" si="65"/>
        <v>29</v>
      </c>
      <c r="AN63" s="5">
        <f t="shared" si="66"/>
        <v>17</v>
      </c>
      <c r="AO63" s="5">
        <f t="shared" si="67"/>
        <v>0</v>
      </c>
      <c r="AP63" s="3"/>
      <c r="AQ63" s="3">
        <f>IF(AND(AF63&lt;=Summary!B$6,AF63&gt;0),25*(Summary!B$6+1-AF63)/Summary!B$6,0)</f>
        <v>16</v>
      </c>
      <c r="AR63" s="3">
        <f>IF(AND(AG63&lt;=Summary!C$6,AG63&gt;0),25*(Summary!C$6+1-AG63)/Summary!C$6,0)</f>
        <v>19.75</v>
      </c>
      <c r="AS63" s="3">
        <f>IF(AND(AH63&lt;=Summary!D$6,AH63&gt;0),25*(Summary!D$6+1-AH63)/Summary!D$6,0)</f>
        <v>23.75</v>
      </c>
      <c r="AT63" s="3">
        <f>IF(AND(AI63&lt;=Summary!E$6,AI63&gt;0),25*(Summary!E$6+1-AI63)/Summary!E$6,0)</f>
        <v>13.25</v>
      </c>
      <c r="AU63" s="3">
        <f>IF(AND(AJ63&lt;=Summary!F$6,AJ63&gt;0),25*(Summary!F$6+1-AJ63)/Summary!F$6,0)</f>
        <v>12.75</v>
      </c>
      <c r="AV63" s="3">
        <f>IF(AND(AK63&lt;=Summary!G$6,AK63&gt;0),25*(Summary!G$6+1-AK63)/Summary!G$6,0)</f>
        <v>0</v>
      </c>
      <c r="AW63" s="3">
        <f>IF(AND(AL63&lt;=Summary!H$6,AL63&gt;0),25*(Summary!H$6+1-AL63)/Summary!H$6,0)</f>
        <v>0</v>
      </c>
      <c r="AX63" s="3">
        <f>IF(AND(AM63&lt;=Summary!I$6,AM63&gt;0),25*(Summary!I$6+1-AM63)/Summary!I$6,0)</f>
        <v>18</v>
      </c>
      <c r="AY63" s="3">
        <f>IF(AND(AN63&lt;=Summary!J$6,AN63&gt;0),25*(Summary!J$6+1-AN63)/Summary!J$6,0)</f>
        <v>21</v>
      </c>
      <c r="AZ63" s="3">
        <f>IF(AND(AO63&lt;=Summary!K$6,AO63&gt;0),25*(Summary!K$6+1-AO63)/Summary!K$6,0)</f>
        <v>0</v>
      </c>
      <c r="BA63" s="3"/>
      <c r="BB63" s="3">
        <f>IF(AND(U63&gt;0,U63&lt;=Summary!B$9),12.5 + 12.5 * (U63 - Summary!B$9) / (Summary!B$7 - Summary!B$9),0)</f>
        <v>19.482343499197434</v>
      </c>
      <c r="BC63" s="3">
        <f>IF(AND(V63&gt;0,V63&lt;=Summary!C$9),12.5 + 12.5 * (V63 - Summary!C$9) / (Summary!C$7 - Summary!C$9),0)</f>
        <v>21.258593336858805</v>
      </c>
      <c r="BD63" s="3">
        <f>IF(AND(W63&gt;0,W63&lt;=Summary!D$9),12.5 + 12.5 * (W63 - Summary!D$9) / (Summary!D$7 - Summary!D$9),0)</f>
        <v>21.914208206171583</v>
      </c>
      <c r="BE63" s="3">
        <f>IF(AND(X63&gt;0,X63&lt;=Summary!E$9),12.5 + 12.5 * (X63 - Summary!E$9) / (Summary!E$7 - Summary!E$9),0)</f>
        <v>13.275815944355271</v>
      </c>
      <c r="BF63" s="3">
        <f>IF(AND(Y63&gt;0,Y63&lt;=Summary!F$9),12.5 + 12.5 * (Y63 - Summary!F$9) / (Summary!F$7 - Summary!F$9),0)</f>
        <v>0</v>
      </c>
      <c r="BG63" s="3">
        <f>IF(AND(Z63&gt;0,Z63&lt;=Summary!G$9),12.5 + 12.5 * (Z63 - Summary!G$9) / (Summary!G$7 - Summary!G$9),0)</f>
        <v>0</v>
      </c>
      <c r="BH63" s="3">
        <f>IF(AND(AA63&gt;0,AA63&lt;=Summary!H$9),12.5 + 12.5 * (AA63 - Summary!H$9) / (Summary!H$7 - Summary!H$9),0)</f>
        <v>0</v>
      </c>
      <c r="BI63" s="3">
        <f>IF(AND(AB63&gt;0,AB63&lt;=Summary!I$9),12.5 + 12.5 * (AB63 - Summary!I$9) / (Summary!I$7 - Summary!I$9),0)</f>
        <v>14.648829431438127</v>
      </c>
      <c r="BJ63" s="3">
        <f>IF(AND(AC63&gt;0,AC63&lt;=Summary!J$9),12.5 + 12.5 * (AC63 - Summary!J$9) / (Summary!J$7 - Summary!J$9),0)</f>
        <v>16.066630843632456</v>
      </c>
      <c r="BK63" s="3">
        <f>IF(AND(AD63&gt;0,AD63&lt;=Summary!K$9),12.5 + 12.5 * (AD63 - Summary!K$9) / (Summary!K$7 - Summary!K$9),0)</f>
        <v>0</v>
      </c>
      <c r="BL63" s="3"/>
      <c r="BM63" s="3">
        <f>IF(AND(U63&gt;0,U63&gt;Summary!B$9),12.5 - 12.5 * (U63 - Summary!B$9) / (Summary!B$3 - Summary!B$9),0)</f>
        <v>0</v>
      </c>
      <c r="BN63" s="3">
        <f>IF(AND(V63&gt;0,V63&gt;Summary!C$9),12.5 - 12.5 * (V63 - Summary!C$9) / (Summary!C$3 - Summary!C$9),0)</f>
        <v>0</v>
      </c>
      <c r="BO63" s="3">
        <f>IF(AND(W63&gt;0,W63&gt;Summary!D$9),12.5 - 12.5 * (W63 - Summary!D$9) / (Summary!D$3 - Summary!D$9),0)</f>
        <v>0</v>
      </c>
      <c r="BP63" s="3">
        <f>IF(AND(X63&gt;0,X63&gt;Summary!E$9),12.5 - 12.5 * (X63 - Summary!E$9) / (Summary!E$3 - Summary!E$9),0)</f>
        <v>0</v>
      </c>
      <c r="BQ63" s="3">
        <f>IF(AND(Y63&gt;0,Y63&gt;Summary!F$9),12.5 - 12.5 * (Y63 - Summary!F$9) / (Summary!F$3 - Summary!F$9),0)</f>
        <v>2.0944148936170208</v>
      </c>
      <c r="BR63" s="3">
        <f>IF(AND(Z63&gt;0,Z63&gt;Summary!G$9),12.5 - 12.5 * (Z63 - Summary!G$9) / (Summary!G$3 - Summary!G$9),0)</f>
        <v>0</v>
      </c>
      <c r="BS63" s="3">
        <f>IF(AND(AA63&gt;0,AA63&gt;Summary!H$9),12.5 - 12.5 * (AA63 - Summary!H$9) / (Summary!H$3 - Summary!H$9),0)</f>
        <v>0</v>
      </c>
      <c r="BT63" s="3">
        <f>IF(AND(AB63&gt;0,AB63&gt;Summary!I$9),12.5 - 12.5 * (AB63 - Summary!I$9) / (Summary!I$3 - Summary!I$9),0)</f>
        <v>0</v>
      </c>
      <c r="BU63" s="3">
        <f>IF(AND(AC63&gt;0,AC63&gt;Summary!J$9),12.5 - 12.5 * (AC63 - Summary!J$9) / (Summary!J$3 - Summary!J$9),0)</f>
        <v>0</v>
      </c>
      <c r="BV63" s="3">
        <f>IF(AND(AD63&gt;0,AD63&gt;Summary!K$9),12.5 - 12.5 * (AD63 - Summary!K$9) / (Summary!K$3 - Summary!K$9),0)</f>
        <v>0</v>
      </c>
      <c r="BW63" s="3"/>
      <c r="BY63">
        <v>3404</v>
      </c>
      <c r="BZ63">
        <v>909</v>
      </c>
      <c r="CA63">
        <v>2766</v>
      </c>
      <c r="CB63">
        <v>4248</v>
      </c>
      <c r="CD63">
        <v>1027</v>
      </c>
      <c r="CE63">
        <v>1196</v>
      </c>
      <c r="CF63">
        <v>3551</v>
      </c>
      <c r="CI63" s="3">
        <f t="shared" si="78"/>
        <v>35.482343499197434</v>
      </c>
      <c r="CJ63" s="3">
        <f t="shared" si="79"/>
        <v>41.008593336858809</v>
      </c>
      <c r="CK63" s="3">
        <f t="shared" si="80"/>
        <v>45.66420820617158</v>
      </c>
      <c r="CL63" s="3">
        <f t="shared" si="81"/>
        <v>26.525815944355273</v>
      </c>
      <c r="CM63" s="3">
        <f t="shared" si="82"/>
        <v>14.844414893617021</v>
      </c>
      <c r="CN63" s="3">
        <f t="shared" si="83"/>
        <v>0</v>
      </c>
      <c r="CO63" s="3">
        <f t="shared" si="84"/>
        <v>0</v>
      </c>
      <c r="CP63" s="3">
        <f t="shared" si="85"/>
        <v>32.648829431438131</v>
      </c>
      <c r="CQ63" s="3">
        <f t="shared" si="86"/>
        <v>37.066630843632453</v>
      </c>
      <c r="CR63" s="3">
        <f t="shared" si="87"/>
        <v>0</v>
      </c>
      <c r="CT63" s="3">
        <f t="shared" si="88"/>
        <v>0</v>
      </c>
      <c r="CU63" s="3">
        <f t="shared" si="89"/>
        <v>0</v>
      </c>
      <c r="CV63" s="3">
        <f t="shared" si="90"/>
        <v>233.24083615527073</v>
      </c>
      <c r="CW63" s="5">
        <f t="shared" si="91"/>
        <v>350</v>
      </c>
      <c r="CX63" s="3">
        <f t="shared" si="92"/>
        <v>583.2408361552707</v>
      </c>
      <c r="CZ63" s="3">
        <f t="shared" si="93"/>
        <v>508.76738780095297</v>
      </c>
      <c r="DA63">
        <f t="shared" si="94"/>
        <v>59</v>
      </c>
    </row>
    <row r="64" spans="1:105" x14ac:dyDescent="0.2">
      <c r="A64">
        <v>60</v>
      </c>
      <c r="B64" t="s">
        <v>146</v>
      </c>
      <c r="C64" t="s">
        <v>146</v>
      </c>
      <c r="D64" t="s">
        <v>147</v>
      </c>
      <c r="E64">
        <v>107.786665760845</v>
      </c>
      <c r="F64" s="1" t="s">
        <v>644</v>
      </c>
      <c r="G64">
        <v>507.78666576084498</v>
      </c>
      <c r="H64">
        <v>41222</v>
      </c>
      <c r="J64">
        <v>1275</v>
      </c>
      <c r="K64">
        <v>970</v>
      </c>
      <c r="L64">
        <v>2573</v>
      </c>
      <c r="M64">
        <v>3219</v>
      </c>
      <c r="N64">
        <v>4455</v>
      </c>
      <c r="O64">
        <v>3458</v>
      </c>
      <c r="P64">
        <v>4303</v>
      </c>
      <c r="Q64">
        <v>5398</v>
      </c>
      <c r="R64">
        <v>6761</v>
      </c>
      <c r="S64">
        <v>8810</v>
      </c>
      <c r="U64" s="5">
        <f>IF(J64&lt;=Summary!B$3,J64,0)</f>
        <v>1275</v>
      </c>
      <c r="V64" s="5">
        <f>IF(K64&lt;=Summary!C$3,K64,0)</f>
        <v>970</v>
      </c>
      <c r="W64" s="5">
        <f>IF(L64&lt;=Summary!D$3,L64,0)</f>
        <v>2573</v>
      </c>
      <c r="X64" s="5">
        <f>IF(M64&lt;=Summary!E$3,M64,0)</f>
        <v>3219</v>
      </c>
      <c r="Y64" s="5">
        <f>IF(N64&lt;=Summary!F$3,N64,0)</f>
        <v>4455</v>
      </c>
      <c r="Z64" s="5">
        <f>IF(O64&lt;=Summary!G$3,O64,0)</f>
        <v>3458</v>
      </c>
      <c r="AA64" s="5">
        <f>IF(P64&lt;=Summary!H$3,P64,0)</f>
        <v>4303</v>
      </c>
      <c r="AB64" s="5">
        <f>IF(Q64&lt;=Summary!I$3,Q64,0)</f>
        <v>5398</v>
      </c>
      <c r="AC64" s="5">
        <f>IF(R64&lt;=Summary!J$3,R64,0)</f>
        <v>0</v>
      </c>
      <c r="AD64" s="5">
        <f>IF(S64&lt;=Summary!K$3,S64,0)</f>
        <v>0</v>
      </c>
      <c r="AE64" s="3"/>
      <c r="AF64" s="5">
        <f t="shared" si="58"/>
        <v>59</v>
      </c>
      <c r="AG64" s="5">
        <f t="shared" si="59"/>
        <v>30</v>
      </c>
      <c r="AH64" s="5">
        <f t="shared" si="60"/>
        <v>53</v>
      </c>
      <c r="AI64" s="5">
        <f t="shared" si="61"/>
        <v>65</v>
      </c>
      <c r="AJ64" s="5">
        <f t="shared" si="62"/>
        <v>52</v>
      </c>
      <c r="AK64" s="5">
        <f t="shared" si="63"/>
        <v>82</v>
      </c>
      <c r="AL64" s="5">
        <f t="shared" si="64"/>
        <v>29</v>
      </c>
      <c r="AM64" s="5">
        <f t="shared" si="65"/>
        <v>65</v>
      </c>
      <c r="AN64" s="5">
        <f t="shared" si="66"/>
        <v>69</v>
      </c>
      <c r="AO64" s="5">
        <f t="shared" si="67"/>
        <v>38</v>
      </c>
      <c r="AP64" s="3"/>
      <c r="AQ64" s="3">
        <f>IF(AND(AF64&lt;=Summary!B$6,AF64&gt;0),25*(Summary!B$6+1-AF64)/Summary!B$6,0)</f>
        <v>10.5</v>
      </c>
      <c r="AR64" s="3">
        <f>IF(AND(AG64&lt;=Summary!C$6,AG64&gt;0),25*(Summary!C$6+1-AG64)/Summary!C$6,0)</f>
        <v>17.75</v>
      </c>
      <c r="AS64" s="3">
        <f>IF(AND(AH64&lt;=Summary!D$6,AH64&gt;0),25*(Summary!D$6+1-AH64)/Summary!D$6,0)</f>
        <v>12</v>
      </c>
      <c r="AT64" s="3">
        <f>IF(AND(AI64&lt;=Summary!E$6,AI64&gt;0),25*(Summary!E$6+1-AI64)/Summary!E$6,0)</f>
        <v>9</v>
      </c>
      <c r="AU64" s="3">
        <f>IF(AND(AJ64&lt;=Summary!F$6,AJ64&gt;0),25*(Summary!F$6+1-AJ64)/Summary!F$6,0)</f>
        <v>12.25</v>
      </c>
      <c r="AV64" s="3">
        <f>IF(AND(AK64&lt;=Summary!G$6,AK64&gt;0),25*(Summary!G$6+1-AK64)/Summary!G$6,0)</f>
        <v>4.75</v>
      </c>
      <c r="AW64" s="3">
        <f>IF(AND(AL64&lt;=Summary!H$6,AL64&gt;0),25*(Summary!H$6+1-AL64)/Summary!H$6,0)</f>
        <v>18</v>
      </c>
      <c r="AX64" s="3">
        <f>IF(AND(AM64&lt;=Summary!I$6,AM64&gt;0),25*(Summary!I$6+1-AM64)/Summary!I$6,0)</f>
        <v>9</v>
      </c>
      <c r="AY64" s="3">
        <f>IF(AND(AN64&lt;=Summary!J$6,AN64&gt;0),25*(Summary!J$6+1-AN64)/Summary!J$6,0)</f>
        <v>8</v>
      </c>
      <c r="AZ64" s="3">
        <f>IF(AND(AO64&lt;=Summary!K$6,AO64&gt;0),25*(Summary!K$6+1-AO64)/Summary!K$6,0)</f>
        <v>15.75</v>
      </c>
      <c r="BA64" s="3"/>
      <c r="BB64" s="3">
        <f>IF(AND(U64&gt;0,U64&lt;=Summary!B$9),12.5 + 12.5 * (U64 - Summary!B$9) / (Summary!B$7 - Summary!B$9),0)</f>
        <v>16.99438202247191</v>
      </c>
      <c r="BC64" s="3">
        <f>IF(AND(V64&gt;0,V64&lt;=Summary!C$9),12.5 + 12.5 * (V64 - Summary!C$9) / (Summary!C$7 - Summary!C$9),0)</f>
        <v>20.452141723955577</v>
      </c>
      <c r="BD64" s="3">
        <f>IF(AND(W64&gt;0,W64&lt;=Summary!D$9),12.5 + 12.5 * (W64 - Summary!D$9) / (Summary!D$7 - Summary!D$9),0)</f>
        <v>0</v>
      </c>
      <c r="BE64" s="3">
        <f>IF(AND(X64&gt;0,X64&lt;=Summary!E$9),12.5 + 12.5 * (X64 - Summary!E$9) / (Summary!E$7 - Summary!E$9),0)</f>
        <v>0</v>
      </c>
      <c r="BF64" s="3">
        <f>IF(AND(Y64&gt;0,Y64&lt;=Summary!F$9),12.5 + 12.5 * (Y64 - Summary!F$9) / (Summary!F$7 - Summary!F$9),0)</f>
        <v>0</v>
      </c>
      <c r="BG64" s="3">
        <f>IF(AND(Z64&gt;0,Z64&lt;=Summary!G$9),12.5 + 12.5 * (Z64 - Summary!G$9) / (Summary!G$7 - Summary!G$9),0)</f>
        <v>0</v>
      </c>
      <c r="BH64" s="3">
        <f>IF(AND(AA64&gt;0,AA64&lt;=Summary!H$9),12.5 + 12.5 * (AA64 - Summary!H$9) / (Summary!H$7 - Summary!H$9),0)</f>
        <v>0</v>
      </c>
      <c r="BI64" s="3">
        <f>IF(AND(AB64&gt;0,AB64&lt;=Summary!I$9),12.5 + 12.5 * (AB64 - Summary!I$9) / (Summary!I$7 - Summary!I$9),0)</f>
        <v>0</v>
      </c>
      <c r="BJ64" s="3">
        <f>IF(AND(AC64&gt;0,AC64&lt;=Summary!J$9),12.5 + 12.5 * (AC64 - Summary!J$9) / (Summary!J$7 - Summary!J$9),0)</f>
        <v>0</v>
      </c>
      <c r="BK64" s="3">
        <f>IF(AND(AD64&gt;0,AD64&lt;=Summary!K$9),12.5 + 12.5 * (AD64 - Summary!K$9) / (Summary!K$7 - Summary!K$9),0)</f>
        <v>0</v>
      </c>
      <c r="BL64" s="3"/>
      <c r="BM64" s="3">
        <f>IF(AND(U64&gt;0,U64&gt;Summary!B$9),12.5 - 12.5 * (U64 - Summary!B$9) / (Summary!B$3 - Summary!B$9),0)</f>
        <v>0</v>
      </c>
      <c r="BN64" s="3">
        <f>IF(AND(V64&gt;0,V64&gt;Summary!C$9),12.5 - 12.5 * (V64 - Summary!C$9) / (Summary!C$3 - Summary!C$9),0)</f>
        <v>0</v>
      </c>
      <c r="BO64" s="3">
        <f>IF(AND(W64&gt;0,W64&gt;Summary!D$9),12.5 - 12.5 * (W64 - Summary!D$9) / (Summary!D$3 - Summary!D$9),0)</f>
        <v>9.924623115577889</v>
      </c>
      <c r="BP64" s="3">
        <f>IF(AND(X64&gt;0,X64&gt;Summary!E$9),12.5 - 12.5 * (X64 - Summary!E$9) / (Summary!E$3 - Summary!E$9),0)</f>
        <v>9.8964771322620528</v>
      </c>
      <c r="BQ64" s="3">
        <f>IF(AND(Y64&gt;0,Y64&gt;Summary!F$9),12.5 - 12.5 * (Y64 - Summary!F$9) / (Summary!F$3 - Summary!F$9),0)</f>
        <v>0.37400265957446877</v>
      </c>
      <c r="BR64" s="3">
        <f>IF(AND(Z64&gt;0,Z64&gt;Summary!G$9),12.5 - 12.5 * (Z64 - Summary!G$9) / (Summary!G$3 - Summary!G$9),0)</f>
        <v>7.7506694436179711</v>
      </c>
      <c r="BS64" s="3">
        <f>IF(AND(AA64&gt;0,AA64&gt;Summary!H$9),12.5 - 12.5 * (AA64 - Summary!H$9) / (Summary!H$3 - Summary!H$9),0)</f>
        <v>7.7757300822228519</v>
      </c>
      <c r="BT64" s="3">
        <f>IF(AND(AB64&gt;0,AB64&gt;Summary!I$9),12.5 - 12.5 * (AB64 - Summary!I$9) / (Summary!I$3 - Summary!I$9),0)</f>
        <v>1.4376078205865284E-2</v>
      </c>
      <c r="BU64" s="3">
        <f>IF(AND(AC64&gt;0,AC64&gt;Summary!J$9),12.5 - 12.5 * (AC64 - Summary!J$9) / (Summary!J$3 - Summary!J$9),0)</f>
        <v>0</v>
      </c>
      <c r="BV64" s="3">
        <f>IF(AND(AD64&gt;0,AD64&gt;Summary!K$9),12.5 - 12.5 * (AD64 - Summary!K$9) / (Summary!K$3 - Summary!K$9),0)</f>
        <v>0</v>
      </c>
      <c r="BW64" s="3"/>
      <c r="BX64">
        <v>3458</v>
      </c>
      <c r="BY64">
        <v>5398</v>
      </c>
      <c r="BZ64">
        <v>970</v>
      </c>
      <c r="CA64">
        <v>3219</v>
      </c>
      <c r="CB64">
        <v>4455</v>
      </c>
      <c r="CC64">
        <v>4303</v>
      </c>
      <c r="CD64">
        <v>1275</v>
      </c>
      <c r="CE64">
        <v>2573</v>
      </c>
      <c r="CF64">
        <v>6761</v>
      </c>
      <c r="CG64">
        <v>8810</v>
      </c>
      <c r="CI64" s="3">
        <f t="shared" si="78"/>
        <v>27.49438202247191</v>
      </c>
      <c r="CJ64" s="3">
        <f t="shared" si="79"/>
        <v>38.202141723955577</v>
      </c>
      <c r="CK64" s="3">
        <f t="shared" si="80"/>
        <v>21.924623115577887</v>
      </c>
      <c r="CL64" s="3">
        <f t="shared" si="81"/>
        <v>18.896477132262053</v>
      </c>
      <c r="CM64" s="3">
        <f t="shared" si="82"/>
        <v>12.624002659574469</v>
      </c>
      <c r="CN64" s="3">
        <f t="shared" si="83"/>
        <v>12.500669443617971</v>
      </c>
      <c r="CO64" s="3">
        <f t="shared" si="84"/>
        <v>25.77573008222285</v>
      </c>
      <c r="CP64" s="3">
        <f t="shared" si="85"/>
        <v>9.0143760782058653</v>
      </c>
      <c r="CQ64" s="3">
        <f t="shared" si="86"/>
        <v>8</v>
      </c>
      <c r="CR64" s="3">
        <f t="shared" si="87"/>
        <v>15.75</v>
      </c>
      <c r="CT64" s="3">
        <f t="shared" si="88"/>
        <v>8</v>
      </c>
      <c r="CU64" s="3">
        <f t="shared" si="89"/>
        <v>9.0143760782058653</v>
      </c>
      <c r="CV64" s="3">
        <f t="shared" si="90"/>
        <v>173.16802617968273</v>
      </c>
      <c r="CW64" s="5">
        <f t="shared" si="91"/>
        <v>400</v>
      </c>
      <c r="CX64" s="3">
        <f t="shared" si="92"/>
        <v>573.16802617968278</v>
      </c>
      <c r="CZ64" s="3">
        <f t="shared" si="93"/>
        <v>507.78666576084498</v>
      </c>
      <c r="DA64">
        <f t="shared" si="94"/>
        <v>60</v>
      </c>
    </row>
    <row r="65" spans="1:105" x14ac:dyDescent="0.2">
      <c r="A65">
        <v>61</v>
      </c>
      <c r="B65" t="s">
        <v>148</v>
      </c>
      <c r="C65" t="s">
        <v>149</v>
      </c>
      <c r="D65" t="s">
        <v>22</v>
      </c>
      <c r="E65">
        <v>107.617996560314</v>
      </c>
      <c r="F65" s="1" t="s">
        <v>654</v>
      </c>
      <c r="G65">
        <v>507.617996560314</v>
      </c>
      <c r="H65">
        <v>1105023</v>
      </c>
      <c r="J65">
        <v>1735</v>
      </c>
      <c r="K65">
        <v>2294</v>
      </c>
      <c r="L65">
        <v>2114</v>
      </c>
      <c r="M65">
        <v>73276</v>
      </c>
      <c r="O65">
        <v>1702</v>
      </c>
      <c r="P65">
        <v>98523</v>
      </c>
      <c r="Q65">
        <v>726625</v>
      </c>
      <c r="R65">
        <v>114841</v>
      </c>
      <c r="S65">
        <v>83913</v>
      </c>
      <c r="U65" s="5">
        <f>IF(J65&lt;=Summary!B$3,J65,0)</f>
        <v>1735</v>
      </c>
      <c r="V65" s="5">
        <f>IF(K65&lt;=Summary!C$3,K65,0)</f>
        <v>2294</v>
      </c>
      <c r="W65" s="5">
        <f>IF(L65&lt;=Summary!D$3,L65,0)</f>
        <v>2114</v>
      </c>
      <c r="X65" s="5">
        <f>IF(M65&lt;=Summary!E$3,M65,0)</f>
        <v>0</v>
      </c>
      <c r="Y65" s="5">
        <f>IF(N65&lt;=Summary!F$3,N65,0)</f>
        <v>0</v>
      </c>
      <c r="Z65" s="5">
        <f>IF(O65&lt;=Summary!G$3,O65,0)</f>
        <v>1702</v>
      </c>
      <c r="AA65" s="5">
        <f>IF(P65&lt;=Summary!H$3,P65,0)</f>
        <v>0</v>
      </c>
      <c r="AB65" s="5">
        <f>IF(Q65&lt;=Summary!I$3,Q65,0)</f>
        <v>0</v>
      </c>
      <c r="AC65" s="5">
        <f>IF(R65&lt;=Summary!J$3,R65,0)</f>
        <v>0</v>
      </c>
      <c r="AD65" s="5">
        <f>IF(S65&lt;=Summary!K$3,S65,0)</f>
        <v>0</v>
      </c>
      <c r="AE65" s="3"/>
      <c r="AF65" s="5">
        <f t="shared" si="58"/>
        <v>98</v>
      </c>
      <c r="AG65" s="5">
        <f t="shared" si="59"/>
        <v>184</v>
      </c>
      <c r="AH65" s="5">
        <f t="shared" si="60"/>
        <v>40</v>
      </c>
      <c r="AI65" s="5">
        <f t="shared" si="61"/>
        <v>191</v>
      </c>
      <c r="AJ65" s="5">
        <f t="shared" si="62"/>
        <v>0</v>
      </c>
      <c r="AK65" s="5">
        <f t="shared" si="63"/>
        <v>13</v>
      </c>
      <c r="AL65" s="5">
        <f t="shared" si="64"/>
        <v>110</v>
      </c>
      <c r="AM65" s="5">
        <f t="shared" si="65"/>
        <v>157</v>
      </c>
      <c r="AN65" s="5">
        <f t="shared" si="66"/>
        <v>158</v>
      </c>
      <c r="AO65" s="5">
        <f t="shared" si="67"/>
        <v>97</v>
      </c>
      <c r="AP65" s="3"/>
      <c r="AQ65" s="3">
        <f>IF(AND(AF65&lt;=Summary!B$6,AF65&gt;0),25*(Summary!B$6+1-AF65)/Summary!B$6,0)</f>
        <v>0.75</v>
      </c>
      <c r="AR65" s="3">
        <f>IF(AND(AG65&lt;=Summary!C$6,AG65&gt;0),25*(Summary!C$6+1-AG65)/Summary!C$6,0)</f>
        <v>0</v>
      </c>
      <c r="AS65" s="3">
        <f>IF(AND(AH65&lt;=Summary!D$6,AH65&gt;0),25*(Summary!D$6+1-AH65)/Summary!D$6,0)</f>
        <v>15.25</v>
      </c>
      <c r="AT65" s="3">
        <f>IF(AND(AI65&lt;=Summary!E$6,AI65&gt;0),25*(Summary!E$6+1-AI65)/Summary!E$6,0)</f>
        <v>0</v>
      </c>
      <c r="AU65" s="3">
        <f>IF(AND(AJ65&lt;=Summary!F$6,AJ65&gt;0),25*(Summary!F$6+1-AJ65)/Summary!F$6,0)</f>
        <v>0</v>
      </c>
      <c r="AV65" s="3">
        <f>IF(AND(AK65&lt;=Summary!G$6,AK65&gt;0),25*(Summary!G$6+1-AK65)/Summary!G$6,0)</f>
        <v>22</v>
      </c>
      <c r="AW65" s="3">
        <f>IF(AND(AL65&lt;=Summary!H$6,AL65&gt;0),25*(Summary!H$6+1-AL65)/Summary!H$6,0)</f>
        <v>0</v>
      </c>
      <c r="AX65" s="3">
        <f>IF(AND(AM65&lt;=Summary!I$6,AM65&gt;0),25*(Summary!I$6+1-AM65)/Summary!I$6,0)</f>
        <v>0</v>
      </c>
      <c r="AY65" s="3">
        <f>IF(AND(AN65&lt;=Summary!J$6,AN65&gt;0),25*(Summary!J$6+1-AN65)/Summary!J$6,0)</f>
        <v>0</v>
      </c>
      <c r="AZ65" s="3">
        <f>IF(AND(AO65&lt;=Summary!K$6,AO65&gt;0),25*(Summary!K$6+1-AO65)/Summary!K$6,0)</f>
        <v>1</v>
      </c>
      <c r="BA65" s="3"/>
      <c r="BB65" s="3">
        <f>IF(AND(U65&gt;0,U65&lt;=Summary!B$9),12.5 + 12.5 * (U65 - Summary!B$9) / (Summary!B$7 - Summary!B$9),0)</f>
        <v>0</v>
      </c>
      <c r="BC65" s="3">
        <f>IF(AND(V65&gt;0,V65&lt;=Summary!C$9),12.5 + 12.5 * (V65 - Summary!C$9) / (Summary!C$7 - Summary!C$9),0)</f>
        <v>0</v>
      </c>
      <c r="BD65" s="3">
        <f>IF(AND(W65&gt;0,W65&lt;=Summary!D$9),12.5 + 12.5 * (W65 - Summary!D$9) / (Summary!D$7 - Summary!D$9),0)</f>
        <v>14.131909121736182</v>
      </c>
      <c r="BE65" s="3">
        <f>IF(AND(X65&gt;0,X65&lt;=Summary!E$9),12.5 + 12.5 * (X65 - Summary!E$9) / (Summary!E$7 - Summary!E$9),0)</f>
        <v>0</v>
      </c>
      <c r="BF65" s="3">
        <f>IF(AND(Y65&gt;0,Y65&lt;=Summary!F$9),12.5 + 12.5 * (Y65 - Summary!F$9) / (Summary!F$7 - Summary!F$9),0)</f>
        <v>0</v>
      </c>
      <c r="BG65" s="3">
        <f>IF(AND(Z65&gt;0,Z65&lt;=Summary!G$9),12.5 + 12.5 * (Z65 - Summary!G$9) / (Summary!G$7 - Summary!G$9),0)</f>
        <v>20.729013254786452</v>
      </c>
      <c r="BH65" s="3">
        <f>IF(AND(AA65&gt;0,AA65&lt;=Summary!H$9),12.5 + 12.5 * (AA65 - Summary!H$9) / (Summary!H$7 - Summary!H$9),0)</f>
        <v>0</v>
      </c>
      <c r="BI65" s="3">
        <f>IF(AND(AB65&gt;0,AB65&lt;=Summary!I$9),12.5 + 12.5 * (AB65 - Summary!I$9) / (Summary!I$7 - Summary!I$9),0)</f>
        <v>0</v>
      </c>
      <c r="BJ65" s="3">
        <f>IF(AND(AC65&gt;0,AC65&lt;=Summary!J$9),12.5 + 12.5 * (AC65 - Summary!J$9) / (Summary!J$7 - Summary!J$9),0)</f>
        <v>0</v>
      </c>
      <c r="BK65" s="3">
        <f>IF(AND(AD65&gt;0,AD65&lt;=Summary!K$9),12.5 + 12.5 * (AD65 - Summary!K$9) / (Summary!K$7 - Summary!K$9),0)</f>
        <v>0</v>
      </c>
      <c r="BL65" s="3"/>
      <c r="BM65" s="3">
        <f>IF(AND(U65&gt;0,U65&gt;Summary!B$9),12.5 - 12.5 * (U65 - Summary!B$9) / (Summary!B$3 - Summary!B$9),0)</f>
        <v>12.420085242408097</v>
      </c>
      <c r="BN65" s="3">
        <f>IF(AND(V65&gt;0,V65&gt;Summary!C$9),12.5 - 12.5 * (V65 - Summary!C$9) / (Summary!C$3 - Summary!C$9),0)</f>
        <v>8.0478185851614494</v>
      </c>
      <c r="BO65" s="3">
        <f>IF(AND(W65&gt;0,W65&gt;Summary!D$9),12.5 - 12.5 * (W65 - Summary!D$9) / (Summary!D$3 - Summary!D$9),0)</f>
        <v>0</v>
      </c>
      <c r="BP65" s="3">
        <f>IF(AND(X65&gt;0,X65&gt;Summary!E$9),12.5 - 12.5 * (X65 - Summary!E$9) / (Summary!E$3 - Summary!E$9),0)</f>
        <v>0</v>
      </c>
      <c r="BQ65" s="3">
        <f>IF(AND(Y65&gt;0,Y65&gt;Summary!F$9),12.5 - 12.5 * (Y65 - Summary!F$9) / (Summary!F$3 - Summary!F$9),0)</f>
        <v>0</v>
      </c>
      <c r="BR65" s="3">
        <f>IF(AND(Z65&gt;0,Z65&gt;Summary!G$9),12.5 - 12.5 * (Z65 - Summary!G$9) / (Summary!G$3 - Summary!G$9),0)</f>
        <v>0</v>
      </c>
      <c r="BS65" s="3">
        <f>IF(AND(AA65&gt;0,AA65&gt;Summary!H$9),12.5 - 12.5 * (AA65 - Summary!H$9) / (Summary!H$3 - Summary!H$9),0)</f>
        <v>0</v>
      </c>
      <c r="BT65" s="3">
        <f>IF(AND(AB65&gt;0,AB65&gt;Summary!I$9),12.5 - 12.5 * (AB65 - Summary!I$9) / (Summary!I$3 - Summary!I$9),0)</f>
        <v>0</v>
      </c>
      <c r="BU65" s="3">
        <f>IF(AND(AC65&gt;0,AC65&gt;Summary!J$9),12.5 - 12.5 * (AC65 - Summary!J$9) / (Summary!J$3 - Summary!J$9),0)</f>
        <v>0</v>
      </c>
      <c r="BV65" s="3">
        <f>IF(AND(AD65&gt;0,AD65&gt;Summary!K$9),12.5 - 12.5 * (AD65 - Summary!K$9) / (Summary!K$3 - Summary!K$9),0)</f>
        <v>0</v>
      </c>
      <c r="BW65" s="3"/>
      <c r="BX65">
        <v>1702</v>
      </c>
      <c r="BY65">
        <v>726625</v>
      </c>
      <c r="BZ65">
        <v>2294</v>
      </c>
      <c r="CA65">
        <v>73276</v>
      </c>
      <c r="CC65">
        <v>98523</v>
      </c>
      <c r="CD65">
        <v>1735</v>
      </c>
      <c r="CE65">
        <v>2114</v>
      </c>
      <c r="CF65">
        <v>114841</v>
      </c>
      <c r="CG65">
        <v>83913</v>
      </c>
      <c r="CI65" s="3">
        <f t="shared" si="78"/>
        <v>13.170085242408097</v>
      </c>
      <c r="CJ65" s="3">
        <f t="shared" si="79"/>
        <v>8.0478185851614494</v>
      </c>
      <c r="CK65" s="3">
        <f t="shared" si="80"/>
        <v>29.381909121736182</v>
      </c>
      <c r="CL65" s="3">
        <f t="shared" si="81"/>
        <v>0</v>
      </c>
      <c r="CM65" s="3">
        <f t="shared" si="82"/>
        <v>0</v>
      </c>
      <c r="CN65" s="3">
        <f t="shared" si="83"/>
        <v>42.729013254786452</v>
      </c>
      <c r="CO65" s="3">
        <f t="shared" si="84"/>
        <v>0</v>
      </c>
      <c r="CP65" s="3">
        <f t="shared" si="85"/>
        <v>0</v>
      </c>
      <c r="CQ65" s="3">
        <f t="shared" si="86"/>
        <v>0</v>
      </c>
      <c r="CR65" s="3">
        <f t="shared" si="87"/>
        <v>1</v>
      </c>
      <c r="CT65" s="3">
        <f t="shared" si="88"/>
        <v>0</v>
      </c>
      <c r="CU65" s="3">
        <f t="shared" si="89"/>
        <v>0</v>
      </c>
      <c r="CV65" s="3">
        <f t="shared" si="90"/>
        <v>94.328826204092181</v>
      </c>
      <c r="CW65" s="5">
        <f t="shared" si="91"/>
        <v>400</v>
      </c>
      <c r="CX65" s="3">
        <f t="shared" si="92"/>
        <v>494.32882620409219</v>
      </c>
      <c r="CZ65" s="3">
        <f t="shared" si="93"/>
        <v>507.617996560314</v>
      </c>
      <c r="DA65">
        <f t="shared" si="94"/>
        <v>61</v>
      </c>
    </row>
    <row r="66" spans="1:105" x14ac:dyDescent="0.2">
      <c r="A66">
        <v>62</v>
      </c>
      <c r="B66" t="s">
        <v>150</v>
      </c>
      <c r="C66" t="s">
        <v>151</v>
      </c>
      <c r="D66" t="s">
        <v>152</v>
      </c>
      <c r="E66">
        <v>107.45840181315</v>
      </c>
      <c r="F66" s="1" t="s">
        <v>649</v>
      </c>
      <c r="G66">
        <v>507.45840181314998</v>
      </c>
      <c r="H66">
        <v>121179</v>
      </c>
      <c r="J66">
        <v>1681</v>
      </c>
      <c r="K66">
        <v>1131</v>
      </c>
      <c r="L66">
        <v>3769</v>
      </c>
      <c r="M66">
        <v>3916</v>
      </c>
      <c r="N66">
        <v>5589</v>
      </c>
      <c r="O66">
        <v>2294</v>
      </c>
      <c r="P66">
        <v>4734</v>
      </c>
      <c r="Q66">
        <v>3264</v>
      </c>
      <c r="R66">
        <v>5102</v>
      </c>
      <c r="S66">
        <v>89699</v>
      </c>
      <c r="U66" s="5">
        <f>IF(J66&lt;=Summary!B$3,J66,0)</f>
        <v>1681</v>
      </c>
      <c r="V66" s="5">
        <f>IF(K66&lt;=Summary!C$3,K66,0)</f>
        <v>1131</v>
      </c>
      <c r="W66" s="5">
        <f>IF(L66&lt;=Summary!D$3,L66,0)</f>
        <v>0</v>
      </c>
      <c r="X66" s="5">
        <f>IF(M66&lt;=Summary!E$3,M66,0)</f>
        <v>3916</v>
      </c>
      <c r="Y66" s="5">
        <f>IF(N66&lt;=Summary!F$3,N66,0)</f>
        <v>0</v>
      </c>
      <c r="Z66" s="5">
        <f>IF(O66&lt;=Summary!G$3,O66,0)</f>
        <v>2294</v>
      </c>
      <c r="AA66" s="5">
        <f>IF(P66&lt;=Summary!H$3,P66,0)</f>
        <v>4734</v>
      </c>
      <c r="AB66" s="5">
        <f>IF(Q66&lt;=Summary!I$3,Q66,0)</f>
        <v>3264</v>
      </c>
      <c r="AC66" s="5">
        <f>IF(R66&lt;=Summary!J$3,R66,0)</f>
        <v>5102</v>
      </c>
      <c r="AD66" s="5">
        <f>IF(S66&lt;=Summary!K$3,S66,0)</f>
        <v>0</v>
      </c>
      <c r="AE66" s="3"/>
      <c r="AF66" s="5">
        <f t="shared" si="58"/>
        <v>93</v>
      </c>
      <c r="AG66" s="5">
        <f t="shared" si="59"/>
        <v>52</v>
      </c>
      <c r="AH66" s="5">
        <f t="shared" si="60"/>
        <v>88</v>
      </c>
      <c r="AI66" s="5">
        <f t="shared" si="61"/>
        <v>84</v>
      </c>
      <c r="AJ66" s="5">
        <f t="shared" si="62"/>
        <v>73</v>
      </c>
      <c r="AK66" s="5">
        <f t="shared" si="63"/>
        <v>31</v>
      </c>
      <c r="AL66" s="5">
        <f t="shared" si="64"/>
        <v>37</v>
      </c>
      <c r="AM66" s="5">
        <f t="shared" si="65"/>
        <v>26</v>
      </c>
      <c r="AN66" s="5">
        <f t="shared" si="66"/>
        <v>47</v>
      </c>
      <c r="AO66" s="5">
        <f t="shared" si="67"/>
        <v>99</v>
      </c>
      <c r="AP66" s="3"/>
      <c r="AQ66" s="3">
        <f>IF(AND(AF66&lt;=Summary!B$6,AF66&gt;0),25*(Summary!B$6+1-AF66)/Summary!B$6,0)</f>
        <v>2</v>
      </c>
      <c r="AR66" s="3">
        <f>IF(AND(AG66&lt;=Summary!C$6,AG66&gt;0),25*(Summary!C$6+1-AG66)/Summary!C$6,0)</f>
        <v>12.25</v>
      </c>
      <c r="AS66" s="3">
        <f>IF(AND(AH66&lt;=Summary!D$6,AH66&gt;0),25*(Summary!D$6+1-AH66)/Summary!D$6,0)</f>
        <v>3.25</v>
      </c>
      <c r="AT66" s="3">
        <f>IF(AND(AI66&lt;=Summary!E$6,AI66&gt;0),25*(Summary!E$6+1-AI66)/Summary!E$6,0)</f>
        <v>4.25</v>
      </c>
      <c r="AU66" s="3">
        <f>IF(AND(AJ66&lt;=Summary!F$6,AJ66&gt;0),25*(Summary!F$6+1-AJ66)/Summary!F$6,0)</f>
        <v>7</v>
      </c>
      <c r="AV66" s="3">
        <f>IF(AND(AK66&lt;=Summary!G$6,AK66&gt;0),25*(Summary!G$6+1-AK66)/Summary!G$6,0)</f>
        <v>17.5</v>
      </c>
      <c r="AW66" s="3">
        <f>IF(AND(AL66&lt;=Summary!H$6,AL66&gt;0),25*(Summary!H$6+1-AL66)/Summary!H$6,0)</f>
        <v>16</v>
      </c>
      <c r="AX66" s="3">
        <f>IF(AND(AM66&lt;=Summary!I$6,AM66&gt;0),25*(Summary!I$6+1-AM66)/Summary!I$6,0)</f>
        <v>18.75</v>
      </c>
      <c r="AY66" s="3">
        <f>IF(AND(AN66&lt;=Summary!J$6,AN66&gt;0),25*(Summary!J$6+1-AN66)/Summary!J$6,0)</f>
        <v>13.5</v>
      </c>
      <c r="AZ66" s="3">
        <f>IF(AND(AO66&lt;=Summary!K$6,AO66&gt;0),25*(Summary!K$6+1-AO66)/Summary!K$6,0)</f>
        <v>0.5</v>
      </c>
      <c r="BA66" s="3"/>
      <c r="BB66" s="3">
        <f>IF(AND(U66&gt;0,U66&lt;=Summary!B$9),12.5 + 12.5 * (U66 - Summary!B$9) / (Summary!B$7 - Summary!B$9),0)</f>
        <v>12.921348314606741</v>
      </c>
      <c r="BC66" s="3">
        <f>IF(AND(V66&gt;0,V66&lt;=Summary!C$9),12.5 + 12.5 * (V66 - Summary!C$9) / (Summary!C$7 - Summary!C$9),0)</f>
        <v>18.323638286620834</v>
      </c>
      <c r="BD66" s="3">
        <f>IF(AND(W66&gt;0,W66&lt;=Summary!D$9),12.5 + 12.5 * (W66 - Summary!D$9) / (Summary!D$7 - Summary!D$9),0)</f>
        <v>0</v>
      </c>
      <c r="BE66" s="3">
        <f>IF(AND(X66&gt;0,X66&lt;=Summary!E$9),12.5 + 12.5 * (X66 - Summary!E$9) / (Summary!E$7 - Summary!E$9),0)</f>
        <v>0</v>
      </c>
      <c r="BF66" s="3">
        <f>IF(AND(Y66&gt;0,Y66&lt;=Summary!F$9),12.5 + 12.5 * (Y66 - Summary!F$9) / (Summary!F$7 - Summary!F$9),0)</f>
        <v>0</v>
      </c>
      <c r="BG66" s="3">
        <f>IF(AND(Z66&gt;0,Z66&lt;=Summary!G$9),12.5 + 12.5 * (Z66 - Summary!G$9) / (Summary!G$7 - Summary!G$9),0)</f>
        <v>16.369661266568482</v>
      </c>
      <c r="BH66" s="3">
        <f>IF(AND(AA66&gt;0,AA66&lt;=Summary!H$9),12.5 + 12.5 * (AA66 - Summary!H$9) / (Summary!H$7 - Summary!H$9),0)</f>
        <v>0</v>
      </c>
      <c r="BI66" s="3">
        <f>IF(AND(AB66&gt;0,AB66&lt;=Summary!I$9),12.5 + 12.5 * (AB66 - Summary!I$9) / (Summary!I$7 - Summary!I$9),0)</f>
        <v>15.819397993311037</v>
      </c>
      <c r="BJ66" s="3">
        <f>IF(AND(AC66&gt;0,AC66&lt;=Summary!J$9),12.5 + 12.5 * (AC66 - Summary!J$9) / (Summary!J$7 - Summary!J$9),0)</f>
        <v>0</v>
      </c>
      <c r="BK66" s="3">
        <f>IF(AND(AD66&gt;0,AD66&lt;=Summary!K$9),12.5 + 12.5 * (AD66 - Summary!K$9) / (Summary!K$7 - Summary!K$9),0)</f>
        <v>0</v>
      </c>
      <c r="BL66" s="3"/>
      <c r="BM66" s="3">
        <f>IF(AND(U66&gt;0,U66&gt;Summary!B$9),12.5 - 12.5 * (U66 - Summary!B$9) / (Summary!B$3 - Summary!B$9),0)</f>
        <v>0</v>
      </c>
      <c r="BN66" s="3">
        <f>IF(AND(V66&gt;0,V66&gt;Summary!C$9),12.5 - 12.5 * (V66 - Summary!C$9) / (Summary!C$3 - Summary!C$9),0)</f>
        <v>0</v>
      </c>
      <c r="BO66" s="3">
        <f>IF(AND(W66&gt;0,W66&gt;Summary!D$9),12.5 - 12.5 * (W66 - Summary!D$9) / (Summary!D$3 - Summary!D$9),0)</f>
        <v>0</v>
      </c>
      <c r="BP66" s="3">
        <f>IF(AND(X66&gt;0,X66&gt;Summary!E$9),12.5 - 12.5 * (X66 - Summary!E$9) / (Summary!E$3 - Summary!E$9),0)</f>
        <v>4.5117428924598268</v>
      </c>
      <c r="BQ66" s="3">
        <f>IF(AND(Y66&gt;0,Y66&gt;Summary!F$9),12.5 - 12.5 * (Y66 - Summary!F$9) / (Summary!F$3 - Summary!F$9),0)</f>
        <v>0</v>
      </c>
      <c r="BR66" s="3">
        <f>IF(AND(Z66&gt;0,Z66&gt;Summary!G$9),12.5 - 12.5 * (Z66 - Summary!G$9) / (Summary!G$3 - Summary!G$9),0)</f>
        <v>0</v>
      </c>
      <c r="BS66" s="3">
        <f>IF(AND(AA66&gt;0,AA66&gt;Summary!H$9),12.5 - 12.5 * (AA66 - Summary!H$9) / (Summary!H$3 - Summary!H$9),0)</f>
        <v>4.7207258293166996</v>
      </c>
      <c r="BT66" s="3">
        <f>IF(AND(AB66&gt;0,AB66&gt;Summary!I$9),12.5 - 12.5 * (AB66 - Summary!I$9) / (Summary!I$3 - Summary!I$9),0)</f>
        <v>0</v>
      </c>
      <c r="BU66" s="3">
        <f>IF(AND(AC66&gt;0,AC66&gt;Summary!J$9),12.5 - 12.5 * (AC66 - Summary!J$9) / (Summary!J$3 - Summary!J$9),0)</f>
        <v>2.8262518968133534</v>
      </c>
      <c r="BV66" s="3">
        <f>IF(AND(AD66&gt;0,AD66&gt;Summary!K$9),12.5 - 12.5 * (AD66 - Summary!K$9) / (Summary!K$3 - Summary!K$9),0)</f>
        <v>0</v>
      </c>
      <c r="BW66" s="3"/>
      <c r="BX66">
        <v>2294</v>
      </c>
      <c r="BY66">
        <v>3264</v>
      </c>
      <c r="BZ66">
        <v>1131</v>
      </c>
      <c r="CA66">
        <v>3916</v>
      </c>
      <c r="CB66">
        <v>5589</v>
      </c>
      <c r="CC66">
        <v>4734</v>
      </c>
      <c r="CD66">
        <v>1681</v>
      </c>
      <c r="CE66">
        <v>3769</v>
      </c>
      <c r="CF66">
        <v>5102</v>
      </c>
      <c r="CG66">
        <v>89699</v>
      </c>
      <c r="CI66" s="3">
        <f t="shared" si="78"/>
        <v>14.921348314606741</v>
      </c>
      <c r="CJ66" s="3">
        <f t="shared" si="79"/>
        <v>30.573638286620834</v>
      </c>
      <c r="CK66" s="3">
        <f t="shared" si="80"/>
        <v>3.25</v>
      </c>
      <c r="CL66" s="3">
        <f t="shared" si="81"/>
        <v>8.7617428924598268</v>
      </c>
      <c r="CM66" s="3">
        <f t="shared" si="82"/>
        <v>7</v>
      </c>
      <c r="CN66" s="3">
        <f t="shared" si="83"/>
        <v>33.869661266568485</v>
      </c>
      <c r="CO66" s="3">
        <f t="shared" si="84"/>
        <v>20.720725829316699</v>
      </c>
      <c r="CP66" s="3">
        <f t="shared" si="85"/>
        <v>34.569397993311036</v>
      </c>
      <c r="CQ66" s="3">
        <f t="shared" si="86"/>
        <v>16.326251896813353</v>
      </c>
      <c r="CR66" s="3">
        <f t="shared" si="87"/>
        <v>0.5</v>
      </c>
      <c r="CT66" s="3">
        <f t="shared" si="88"/>
        <v>0.5</v>
      </c>
      <c r="CU66" s="3">
        <f t="shared" si="89"/>
        <v>3.25</v>
      </c>
      <c r="CV66" s="3">
        <f t="shared" si="90"/>
        <v>166.74276647969697</v>
      </c>
      <c r="CW66" s="5">
        <f t="shared" si="91"/>
        <v>400</v>
      </c>
      <c r="CX66" s="3">
        <f t="shared" si="92"/>
        <v>566.74276647969691</v>
      </c>
      <c r="CZ66" s="3">
        <f t="shared" si="93"/>
        <v>507.45840181314998</v>
      </c>
      <c r="DA66">
        <f t="shared" si="94"/>
        <v>62</v>
      </c>
    </row>
    <row r="67" spans="1:105" x14ac:dyDescent="0.2">
      <c r="A67">
        <v>63</v>
      </c>
      <c r="B67" t="s">
        <v>153</v>
      </c>
      <c r="C67" t="s">
        <v>154</v>
      </c>
      <c r="D67" t="s">
        <v>45</v>
      </c>
      <c r="E67">
        <v>100.847396124768</v>
      </c>
      <c r="F67" s="1" t="s">
        <v>655</v>
      </c>
      <c r="G67">
        <v>500.84739612476801</v>
      </c>
      <c r="H67">
        <v>121932</v>
      </c>
      <c r="J67">
        <v>778</v>
      </c>
      <c r="K67">
        <v>970</v>
      </c>
      <c r="L67">
        <v>4538</v>
      </c>
      <c r="M67">
        <v>3024</v>
      </c>
      <c r="N67">
        <v>4720</v>
      </c>
      <c r="O67">
        <v>4402</v>
      </c>
      <c r="R67">
        <v>93560</v>
      </c>
      <c r="S67">
        <v>9940</v>
      </c>
      <c r="U67" s="5">
        <f>IF(J67&lt;=Summary!B$3,J67,0)</f>
        <v>778</v>
      </c>
      <c r="V67" s="5">
        <f>IF(K67&lt;=Summary!C$3,K67,0)</f>
        <v>970</v>
      </c>
      <c r="W67" s="5">
        <f>IF(L67&lt;=Summary!D$3,L67,0)</f>
        <v>0</v>
      </c>
      <c r="X67" s="5">
        <f>IF(M67&lt;=Summary!E$3,M67,0)</f>
        <v>3024</v>
      </c>
      <c r="Y67" s="5">
        <f>IF(N67&lt;=Summary!F$3,N67,0)</f>
        <v>0</v>
      </c>
      <c r="Z67" s="5">
        <f>IF(O67&lt;=Summary!G$3,O67,0)</f>
        <v>4402</v>
      </c>
      <c r="AA67" s="5">
        <f>IF(P67&lt;=Summary!H$3,P67,0)</f>
        <v>0</v>
      </c>
      <c r="AB67" s="5">
        <f>IF(Q67&lt;=Summary!I$3,Q67,0)</f>
        <v>0</v>
      </c>
      <c r="AC67" s="5">
        <f>IF(R67&lt;=Summary!J$3,R67,0)</f>
        <v>0</v>
      </c>
      <c r="AD67" s="5">
        <f>IF(S67&lt;=Summary!K$3,S67,0)</f>
        <v>0</v>
      </c>
      <c r="AE67" s="3"/>
      <c r="AF67" s="5">
        <f t="shared" si="58"/>
        <v>12</v>
      </c>
      <c r="AG67" s="5">
        <f t="shared" si="59"/>
        <v>30</v>
      </c>
      <c r="AH67" s="5">
        <f t="shared" si="60"/>
        <v>102</v>
      </c>
      <c r="AI67" s="5">
        <f t="shared" si="61"/>
        <v>55</v>
      </c>
      <c r="AJ67" s="5">
        <f t="shared" si="62"/>
        <v>59</v>
      </c>
      <c r="AK67" s="5">
        <f t="shared" si="63"/>
        <v>110</v>
      </c>
      <c r="AL67" s="5">
        <f t="shared" si="64"/>
        <v>0</v>
      </c>
      <c r="AM67" s="5">
        <f t="shared" si="65"/>
        <v>0</v>
      </c>
      <c r="AN67" s="5">
        <f t="shared" si="66"/>
        <v>153</v>
      </c>
      <c r="AO67" s="5">
        <f t="shared" si="67"/>
        <v>44</v>
      </c>
      <c r="AP67" s="3"/>
      <c r="AQ67" s="3">
        <f>IF(AND(AF67&lt;=Summary!B$6,AF67&gt;0),25*(Summary!B$6+1-AF67)/Summary!B$6,0)</f>
        <v>22.25</v>
      </c>
      <c r="AR67" s="3">
        <f>IF(AND(AG67&lt;=Summary!C$6,AG67&gt;0),25*(Summary!C$6+1-AG67)/Summary!C$6,0)</f>
        <v>17.75</v>
      </c>
      <c r="AS67" s="3">
        <f>IF(AND(AH67&lt;=Summary!D$6,AH67&gt;0),25*(Summary!D$6+1-AH67)/Summary!D$6,0)</f>
        <v>0</v>
      </c>
      <c r="AT67" s="3">
        <f>IF(AND(AI67&lt;=Summary!E$6,AI67&gt;0),25*(Summary!E$6+1-AI67)/Summary!E$6,0)</f>
        <v>11.5</v>
      </c>
      <c r="AU67" s="3">
        <f>IF(AND(AJ67&lt;=Summary!F$6,AJ67&gt;0),25*(Summary!F$6+1-AJ67)/Summary!F$6,0)</f>
        <v>10.5</v>
      </c>
      <c r="AV67" s="3">
        <f>IF(AND(AK67&lt;=Summary!G$6,AK67&gt;0),25*(Summary!G$6+1-AK67)/Summary!G$6,0)</f>
        <v>0</v>
      </c>
      <c r="AW67" s="3">
        <f>IF(AND(AL67&lt;=Summary!H$6,AL67&gt;0),25*(Summary!H$6+1-AL67)/Summary!H$6,0)</f>
        <v>0</v>
      </c>
      <c r="AX67" s="3">
        <f>IF(AND(AM67&lt;=Summary!I$6,AM67&gt;0),25*(Summary!I$6+1-AM67)/Summary!I$6,0)</f>
        <v>0</v>
      </c>
      <c r="AY67" s="3">
        <f>IF(AND(AN67&lt;=Summary!J$6,AN67&gt;0),25*(Summary!J$6+1-AN67)/Summary!J$6,0)</f>
        <v>0</v>
      </c>
      <c r="AZ67" s="3">
        <f>IF(AND(AO67&lt;=Summary!K$6,AO67&gt;0),25*(Summary!K$6+1-AO67)/Summary!K$6,0)</f>
        <v>14.25</v>
      </c>
      <c r="BA67" s="3"/>
      <c r="BB67" s="3">
        <f>IF(AND(U67&gt;0,U67&lt;=Summary!B$9),12.5 + 12.5 * (U67 - Summary!B$9) / (Summary!B$7 - Summary!B$9),0)</f>
        <v>21.980337078651687</v>
      </c>
      <c r="BC67" s="3">
        <f>IF(AND(V67&gt;0,V67&lt;=Summary!C$9),12.5 + 12.5 * (V67 - Summary!C$9) / (Summary!C$7 - Summary!C$9),0)</f>
        <v>20.452141723955577</v>
      </c>
      <c r="BD67" s="3">
        <f>IF(AND(W67&gt;0,W67&lt;=Summary!D$9),12.5 + 12.5 * (W67 - Summary!D$9) / (Summary!D$7 - Summary!D$9),0)</f>
        <v>0</v>
      </c>
      <c r="BE67" s="3">
        <f>IF(AND(X67&gt;0,X67&lt;=Summary!E$9),12.5 + 12.5 * (X67 - Summary!E$9) / (Summary!E$7 - Summary!E$9),0)</f>
        <v>0</v>
      </c>
      <c r="BF67" s="3">
        <f>IF(AND(Y67&gt;0,Y67&lt;=Summary!F$9),12.5 + 12.5 * (Y67 - Summary!F$9) / (Summary!F$7 - Summary!F$9),0)</f>
        <v>0</v>
      </c>
      <c r="BG67" s="3">
        <f>IF(AND(Z67&gt;0,Z67&lt;=Summary!G$9),12.5 + 12.5 * (Z67 - Summary!G$9) / (Summary!G$7 - Summary!G$9),0)</f>
        <v>0</v>
      </c>
      <c r="BH67" s="3">
        <f>IF(AND(AA67&gt;0,AA67&lt;=Summary!H$9),12.5 + 12.5 * (AA67 - Summary!H$9) / (Summary!H$7 - Summary!H$9),0)</f>
        <v>0</v>
      </c>
      <c r="BI67" s="3">
        <f>IF(AND(AB67&gt;0,AB67&lt;=Summary!I$9),12.5 + 12.5 * (AB67 - Summary!I$9) / (Summary!I$7 - Summary!I$9),0)</f>
        <v>0</v>
      </c>
      <c r="BJ67" s="3">
        <f>IF(AND(AC67&gt;0,AC67&lt;=Summary!J$9),12.5 + 12.5 * (AC67 - Summary!J$9) / (Summary!J$7 - Summary!J$9),0)</f>
        <v>0</v>
      </c>
      <c r="BK67" s="3">
        <f>IF(AND(AD67&gt;0,AD67&lt;=Summary!K$9),12.5 + 12.5 * (AD67 - Summary!K$9) / (Summary!K$7 - Summary!K$9),0)</f>
        <v>0</v>
      </c>
      <c r="BL67" s="3"/>
      <c r="BM67" s="3">
        <f>IF(AND(U67&gt;0,U67&gt;Summary!B$9),12.5 - 12.5 * (U67 - Summary!B$9) / (Summary!B$3 - Summary!B$9),0)</f>
        <v>0</v>
      </c>
      <c r="BN67" s="3">
        <f>IF(AND(V67&gt;0,V67&gt;Summary!C$9),12.5 - 12.5 * (V67 - Summary!C$9) / (Summary!C$3 - Summary!C$9),0)</f>
        <v>0</v>
      </c>
      <c r="BO67" s="3">
        <f>IF(AND(W67&gt;0,W67&gt;Summary!D$9),12.5 - 12.5 * (W67 - Summary!D$9) / (Summary!D$3 - Summary!D$9),0)</f>
        <v>0</v>
      </c>
      <c r="BP67" s="3">
        <f>IF(AND(X67&gt;0,X67&gt;Summary!E$9),12.5 - 12.5 * (X67 - Summary!E$9) / (Summary!E$3 - Summary!E$9),0)</f>
        <v>11.402966625463534</v>
      </c>
      <c r="BQ67" s="3">
        <f>IF(AND(Y67&gt;0,Y67&gt;Summary!F$9),12.5 - 12.5 * (Y67 - Summary!F$9) / (Summary!F$3 - Summary!F$9),0)</f>
        <v>0</v>
      </c>
      <c r="BR67" s="3">
        <f>IF(AND(Z67&gt;0,Z67&gt;Summary!G$9),12.5 - 12.5 * (Z67 - Summary!G$9) / (Summary!G$3 - Summary!G$9),0)</f>
        <v>0.72894971734602798</v>
      </c>
      <c r="BS67" s="3">
        <f>IF(AND(AA67&gt;0,AA67&gt;Summary!H$9),12.5 - 12.5 * (AA67 - Summary!H$9) / (Summary!H$3 - Summary!H$9),0)</f>
        <v>0</v>
      </c>
      <c r="BT67" s="3">
        <f>IF(AND(AB67&gt;0,AB67&gt;Summary!I$9),12.5 - 12.5 * (AB67 - Summary!I$9) / (Summary!I$3 - Summary!I$9),0)</f>
        <v>0</v>
      </c>
      <c r="BU67" s="3">
        <f>IF(AND(AC67&gt;0,AC67&gt;Summary!J$9),12.5 - 12.5 * (AC67 - Summary!J$9) / (Summary!J$3 - Summary!J$9),0)</f>
        <v>0</v>
      </c>
      <c r="BV67" s="3">
        <f>IF(AND(AD67&gt;0,AD67&gt;Summary!K$9),12.5 - 12.5 * (AD67 - Summary!K$9) / (Summary!K$3 - Summary!K$9),0)</f>
        <v>0</v>
      </c>
      <c r="BW67" s="3"/>
      <c r="BX67">
        <v>4402</v>
      </c>
      <c r="BZ67">
        <v>970</v>
      </c>
      <c r="CA67">
        <v>3024</v>
      </c>
      <c r="CB67">
        <v>4720</v>
      </c>
      <c r="CD67">
        <v>778</v>
      </c>
      <c r="CE67">
        <v>4538</v>
      </c>
      <c r="CF67">
        <v>93560</v>
      </c>
      <c r="CG67">
        <v>9940</v>
      </c>
      <c r="CI67" s="3">
        <f t="shared" si="78"/>
        <v>44.230337078651687</v>
      </c>
      <c r="CJ67" s="3">
        <f t="shared" si="79"/>
        <v>38.202141723955577</v>
      </c>
      <c r="CK67" s="3">
        <f t="shared" si="80"/>
        <v>0</v>
      </c>
      <c r="CL67" s="3">
        <f t="shared" si="81"/>
        <v>22.902966625463534</v>
      </c>
      <c r="CM67" s="3">
        <f t="shared" si="82"/>
        <v>10.5</v>
      </c>
      <c r="CN67" s="3">
        <f t="shared" si="83"/>
        <v>0.72894971734602798</v>
      </c>
      <c r="CO67" s="3">
        <f t="shared" si="84"/>
        <v>0</v>
      </c>
      <c r="CP67" s="3">
        <f t="shared" si="85"/>
        <v>0</v>
      </c>
      <c r="CQ67" s="3">
        <f t="shared" si="86"/>
        <v>0</v>
      </c>
      <c r="CR67" s="3">
        <f t="shared" si="87"/>
        <v>14.25</v>
      </c>
      <c r="CT67" s="3">
        <f t="shared" si="88"/>
        <v>0</v>
      </c>
      <c r="CU67" s="3">
        <f t="shared" si="89"/>
        <v>0</v>
      </c>
      <c r="CV67" s="3">
        <f t="shared" si="90"/>
        <v>130.81439514541682</v>
      </c>
      <c r="CW67" s="5">
        <f t="shared" si="91"/>
        <v>400</v>
      </c>
      <c r="CX67" s="3">
        <f t="shared" si="92"/>
        <v>530.81439514541682</v>
      </c>
      <c r="CZ67" s="3">
        <f t="shared" si="93"/>
        <v>500.84739612476801</v>
      </c>
      <c r="DA67">
        <f t="shared" si="94"/>
        <v>63</v>
      </c>
    </row>
    <row r="68" spans="1:105" x14ac:dyDescent="0.2">
      <c r="A68">
        <v>64</v>
      </c>
      <c r="B68" t="s">
        <v>155</v>
      </c>
      <c r="C68" t="s">
        <v>156</v>
      </c>
      <c r="D68" t="s">
        <v>87</v>
      </c>
      <c r="E68">
        <v>100.38060735938301</v>
      </c>
      <c r="F68" s="1" t="s">
        <v>656</v>
      </c>
      <c r="G68">
        <v>500.38060735938302</v>
      </c>
      <c r="H68">
        <v>45530</v>
      </c>
      <c r="J68">
        <v>1279</v>
      </c>
      <c r="K68">
        <v>1203</v>
      </c>
      <c r="L68">
        <v>3624</v>
      </c>
      <c r="M68">
        <v>2183</v>
      </c>
      <c r="N68">
        <v>6519</v>
      </c>
      <c r="O68">
        <v>5575</v>
      </c>
      <c r="P68">
        <v>7286</v>
      </c>
      <c r="Q68">
        <v>4458</v>
      </c>
      <c r="R68">
        <v>5834</v>
      </c>
      <c r="S68">
        <v>7569</v>
      </c>
      <c r="U68" s="5">
        <f>IF(J68&lt;=Summary!B$3,J68,0)</f>
        <v>1279</v>
      </c>
      <c r="V68" s="5">
        <f>IF(K68&lt;=Summary!C$3,K68,0)</f>
        <v>1203</v>
      </c>
      <c r="W68" s="5">
        <f>IF(L68&lt;=Summary!D$3,L68,0)</f>
        <v>0</v>
      </c>
      <c r="X68" s="5">
        <f>IF(M68&lt;=Summary!E$3,M68,0)</f>
        <v>2183</v>
      </c>
      <c r="Y68" s="5">
        <f>IF(N68&lt;=Summary!F$3,N68,0)</f>
        <v>0</v>
      </c>
      <c r="Z68" s="5">
        <f>IF(O68&lt;=Summary!G$3,O68,0)</f>
        <v>0</v>
      </c>
      <c r="AA68" s="5">
        <f>IF(P68&lt;=Summary!H$3,P68,0)</f>
        <v>0</v>
      </c>
      <c r="AB68" s="5">
        <f>IF(Q68&lt;=Summary!I$3,Q68,0)</f>
        <v>4458</v>
      </c>
      <c r="AC68" s="5">
        <f>IF(R68&lt;=Summary!J$3,R68,0)</f>
        <v>0</v>
      </c>
      <c r="AD68" s="5">
        <f>IF(S68&lt;=Summary!K$3,S68,0)</f>
        <v>0</v>
      </c>
      <c r="AE68" s="3"/>
      <c r="AF68" s="5">
        <f t="shared" si="58"/>
        <v>61</v>
      </c>
      <c r="AG68" s="5">
        <f t="shared" si="59"/>
        <v>65</v>
      </c>
      <c r="AH68" s="5">
        <f t="shared" si="60"/>
        <v>87</v>
      </c>
      <c r="AI68" s="5">
        <f t="shared" si="61"/>
        <v>26</v>
      </c>
      <c r="AJ68" s="5">
        <f t="shared" si="62"/>
        <v>86</v>
      </c>
      <c r="AK68" s="5">
        <f t="shared" si="63"/>
        <v>134</v>
      </c>
      <c r="AL68" s="5">
        <f t="shared" si="64"/>
        <v>56</v>
      </c>
      <c r="AM68" s="5">
        <f t="shared" si="65"/>
        <v>49</v>
      </c>
      <c r="AN68" s="5">
        <f t="shared" si="66"/>
        <v>55</v>
      </c>
      <c r="AO68" s="5">
        <f t="shared" si="67"/>
        <v>34</v>
      </c>
      <c r="AP68" s="3"/>
      <c r="AQ68" s="3">
        <f>IF(AND(AF68&lt;=Summary!B$6,AF68&gt;0),25*(Summary!B$6+1-AF68)/Summary!B$6,0)</f>
        <v>10</v>
      </c>
      <c r="AR68" s="3">
        <f>IF(AND(AG68&lt;=Summary!C$6,AG68&gt;0),25*(Summary!C$6+1-AG68)/Summary!C$6,0)</f>
        <v>9</v>
      </c>
      <c r="AS68" s="3">
        <f>IF(AND(AH68&lt;=Summary!D$6,AH68&gt;0),25*(Summary!D$6+1-AH68)/Summary!D$6,0)</f>
        <v>3.5</v>
      </c>
      <c r="AT68" s="3">
        <f>IF(AND(AI68&lt;=Summary!E$6,AI68&gt;0),25*(Summary!E$6+1-AI68)/Summary!E$6,0)</f>
        <v>18.75</v>
      </c>
      <c r="AU68" s="3">
        <f>IF(AND(AJ68&lt;=Summary!F$6,AJ68&gt;0),25*(Summary!F$6+1-AJ68)/Summary!F$6,0)</f>
        <v>3.75</v>
      </c>
      <c r="AV68" s="3">
        <f>IF(AND(AK68&lt;=Summary!G$6,AK68&gt;0),25*(Summary!G$6+1-AK68)/Summary!G$6,0)</f>
        <v>0</v>
      </c>
      <c r="AW68" s="3">
        <f>IF(AND(AL68&lt;=Summary!H$6,AL68&gt;0),25*(Summary!H$6+1-AL68)/Summary!H$6,0)</f>
        <v>11.25</v>
      </c>
      <c r="AX68" s="3">
        <f>IF(AND(AM68&lt;=Summary!I$6,AM68&gt;0),25*(Summary!I$6+1-AM68)/Summary!I$6,0)</f>
        <v>13</v>
      </c>
      <c r="AY68" s="3">
        <f>IF(AND(AN68&lt;=Summary!J$6,AN68&gt;0),25*(Summary!J$6+1-AN68)/Summary!J$6,0)</f>
        <v>11.5</v>
      </c>
      <c r="AZ68" s="3">
        <f>IF(AND(AO68&lt;=Summary!K$6,AO68&gt;0),25*(Summary!K$6+1-AO68)/Summary!K$6,0)</f>
        <v>16.75</v>
      </c>
      <c r="BA68" s="3"/>
      <c r="BB68" s="3">
        <f>IF(AND(U68&gt;0,U68&lt;=Summary!B$9),12.5 + 12.5 * (U68 - Summary!B$9) / (Summary!B$7 - Summary!B$9),0)</f>
        <v>16.954253611556982</v>
      </c>
      <c r="BC68" s="3">
        <f>IF(AND(V68&gt;0,V68&lt;=Summary!C$9),12.5 + 12.5 * (V68 - Summary!C$9) / (Summary!C$7 - Summary!C$9),0)</f>
        <v>17.371760973030142</v>
      </c>
      <c r="BD68" s="3">
        <f>IF(AND(W68&gt;0,W68&lt;=Summary!D$9),12.5 + 12.5 * (W68 - Summary!D$9) / (Summary!D$7 - Summary!D$9),0)</f>
        <v>0</v>
      </c>
      <c r="BE68" s="3">
        <f>IF(AND(X68&gt;0,X68&lt;=Summary!E$9),12.5 + 12.5 * (X68 - Summary!E$9) / (Summary!E$7 - Summary!E$9),0)</f>
        <v>17.174959871589085</v>
      </c>
      <c r="BF68" s="3">
        <f>IF(AND(Y68&gt;0,Y68&lt;=Summary!F$9),12.5 + 12.5 * (Y68 - Summary!F$9) / (Summary!F$7 - Summary!F$9),0)</f>
        <v>0</v>
      </c>
      <c r="BG68" s="3">
        <f>IF(AND(Z68&gt;0,Z68&lt;=Summary!G$9),12.5 + 12.5 * (Z68 - Summary!G$9) / (Summary!G$7 - Summary!G$9),0)</f>
        <v>0</v>
      </c>
      <c r="BH68" s="3">
        <f>IF(AND(AA68&gt;0,AA68&lt;=Summary!H$9),12.5 + 12.5 * (AA68 - Summary!H$9) / (Summary!H$7 - Summary!H$9),0)</f>
        <v>0</v>
      </c>
      <c r="BI68" s="3">
        <f>IF(AND(AB68&gt;0,AB68&lt;=Summary!I$9),12.5 + 12.5 * (AB68 - Summary!I$9) / (Summary!I$7 - Summary!I$9),0)</f>
        <v>0</v>
      </c>
      <c r="BJ68" s="3">
        <f>IF(AND(AC68&gt;0,AC68&lt;=Summary!J$9),12.5 + 12.5 * (AC68 - Summary!J$9) / (Summary!J$7 - Summary!J$9),0)</f>
        <v>0</v>
      </c>
      <c r="BK68" s="3">
        <f>IF(AND(AD68&gt;0,AD68&lt;=Summary!K$9),12.5 + 12.5 * (AD68 - Summary!K$9) / (Summary!K$7 - Summary!K$9),0)</f>
        <v>0</v>
      </c>
      <c r="BL68" s="3"/>
      <c r="BM68" s="3">
        <f>IF(AND(U68&gt;0,U68&gt;Summary!B$9),12.5 - 12.5 * (U68 - Summary!B$9) / (Summary!B$3 - Summary!B$9),0)</f>
        <v>0</v>
      </c>
      <c r="BN68" s="3">
        <f>IF(AND(V68&gt;0,V68&gt;Summary!C$9),12.5 - 12.5 * (V68 - Summary!C$9) / (Summary!C$3 - Summary!C$9),0)</f>
        <v>0</v>
      </c>
      <c r="BO68" s="3">
        <f>IF(AND(W68&gt;0,W68&gt;Summary!D$9),12.5 - 12.5 * (W68 - Summary!D$9) / (Summary!D$3 - Summary!D$9),0)</f>
        <v>0</v>
      </c>
      <c r="BP68" s="3">
        <f>IF(AND(X68&gt;0,X68&gt;Summary!E$9),12.5 - 12.5 * (X68 - Summary!E$9) / (Summary!E$3 - Summary!E$9),0)</f>
        <v>0</v>
      </c>
      <c r="BQ68" s="3">
        <f>IF(AND(Y68&gt;0,Y68&gt;Summary!F$9),12.5 - 12.5 * (Y68 - Summary!F$9) / (Summary!F$3 - Summary!F$9),0)</f>
        <v>0</v>
      </c>
      <c r="BR68" s="3">
        <f>IF(AND(Z68&gt;0,Z68&gt;Summary!G$9),12.5 - 12.5 * (Z68 - Summary!G$9) / (Summary!G$3 - Summary!G$9),0)</f>
        <v>0</v>
      </c>
      <c r="BS68" s="3">
        <f>IF(AND(AA68&gt;0,AA68&gt;Summary!H$9),12.5 - 12.5 * (AA68 - Summary!H$9) / (Summary!H$3 - Summary!H$9),0)</f>
        <v>0</v>
      </c>
      <c r="BT68" s="3">
        <f>IF(AND(AB68&gt;0,AB68&gt;Summary!I$9),12.5 - 12.5 * (AB68 - Summary!I$9) / (Summary!I$3 - Summary!I$9),0)</f>
        <v>6.7711328349626223</v>
      </c>
      <c r="BU68" s="3">
        <f>IF(AND(AC68&gt;0,AC68&gt;Summary!J$9),12.5 - 12.5 * (AC68 - Summary!J$9) / (Summary!J$3 - Summary!J$9),0)</f>
        <v>0</v>
      </c>
      <c r="BV68" s="3">
        <f>IF(AND(AD68&gt;0,AD68&gt;Summary!K$9),12.5 - 12.5 * (AD68 - Summary!K$9) / (Summary!K$3 - Summary!K$9),0)</f>
        <v>0</v>
      </c>
      <c r="BW68" s="3"/>
      <c r="BX68">
        <v>5575</v>
      </c>
      <c r="BY68">
        <v>4458</v>
      </c>
      <c r="BZ68">
        <v>1203</v>
      </c>
      <c r="CA68">
        <v>2183</v>
      </c>
      <c r="CB68">
        <v>6519</v>
      </c>
      <c r="CC68">
        <v>7286</v>
      </c>
      <c r="CD68">
        <v>1279</v>
      </c>
      <c r="CE68">
        <v>3624</v>
      </c>
      <c r="CF68">
        <v>5834</v>
      </c>
      <c r="CG68">
        <v>7569</v>
      </c>
      <c r="CI68" s="3">
        <f t="shared" si="78"/>
        <v>26.954253611556982</v>
      </c>
      <c r="CJ68" s="3">
        <f t="shared" si="79"/>
        <v>26.371760973030142</v>
      </c>
      <c r="CK68" s="3">
        <f t="shared" si="80"/>
        <v>3.5</v>
      </c>
      <c r="CL68" s="3">
        <f t="shared" si="81"/>
        <v>35.924959871589081</v>
      </c>
      <c r="CM68" s="3">
        <f t="shared" si="82"/>
        <v>3.75</v>
      </c>
      <c r="CN68" s="3">
        <f t="shared" si="83"/>
        <v>0</v>
      </c>
      <c r="CO68" s="3">
        <f t="shared" si="84"/>
        <v>11.25</v>
      </c>
      <c r="CP68" s="3">
        <f t="shared" si="85"/>
        <v>19.771132834962621</v>
      </c>
      <c r="CQ68" s="3">
        <f t="shared" si="86"/>
        <v>11.5</v>
      </c>
      <c r="CR68" s="3">
        <f t="shared" si="87"/>
        <v>16.75</v>
      </c>
      <c r="CT68" s="3">
        <f t="shared" si="88"/>
        <v>0</v>
      </c>
      <c r="CU68" s="3">
        <f t="shared" si="89"/>
        <v>3.5</v>
      </c>
      <c r="CV68" s="3">
        <f t="shared" si="90"/>
        <v>152.27210729113884</v>
      </c>
      <c r="CW68" s="5">
        <f t="shared" si="91"/>
        <v>400</v>
      </c>
      <c r="CX68" s="3">
        <f t="shared" si="92"/>
        <v>552.27210729113881</v>
      </c>
      <c r="CZ68" s="3">
        <f t="shared" si="93"/>
        <v>500.38060735938302</v>
      </c>
      <c r="DA68">
        <f t="shared" si="94"/>
        <v>64</v>
      </c>
    </row>
    <row r="69" spans="1:105" x14ac:dyDescent="0.2">
      <c r="A69">
        <v>65</v>
      </c>
      <c r="B69" t="s">
        <v>157</v>
      </c>
      <c r="C69" t="s">
        <v>158</v>
      </c>
      <c r="D69" t="s">
        <v>54</v>
      </c>
      <c r="E69">
        <v>95.717439589313301</v>
      </c>
      <c r="F69" s="1" t="s">
        <v>159</v>
      </c>
      <c r="G69">
        <v>495.71743958931302</v>
      </c>
      <c r="H69">
        <v>445851</v>
      </c>
      <c r="J69">
        <v>1714</v>
      </c>
      <c r="K69">
        <v>858</v>
      </c>
      <c r="M69">
        <v>2389</v>
      </c>
      <c r="N69">
        <v>4570</v>
      </c>
      <c r="O69">
        <v>3888</v>
      </c>
      <c r="P69">
        <v>71171</v>
      </c>
      <c r="Q69">
        <v>348431</v>
      </c>
      <c r="R69">
        <v>12830</v>
      </c>
      <c r="U69" s="5">
        <f>IF(J69&lt;=Summary!B$3,J69,0)</f>
        <v>1714</v>
      </c>
      <c r="V69" s="5">
        <f>IF(K69&lt;=Summary!C$3,K69,0)</f>
        <v>858</v>
      </c>
      <c r="W69" s="5">
        <f>IF(L69&lt;=Summary!D$3,L69,0)</f>
        <v>0</v>
      </c>
      <c r="X69" s="5">
        <f>IF(M69&lt;=Summary!E$3,M69,0)</f>
        <v>2389</v>
      </c>
      <c r="Y69" s="5">
        <f>IF(N69&lt;=Summary!F$3,N69,0)</f>
        <v>0</v>
      </c>
      <c r="Z69" s="5">
        <f>IF(O69&lt;=Summary!G$3,O69,0)</f>
        <v>3888</v>
      </c>
      <c r="AA69" s="5">
        <f>IF(P69&lt;=Summary!H$3,P69,0)</f>
        <v>0</v>
      </c>
      <c r="AB69" s="5">
        <f>IF(Q69&lt;=Summary!I$3,Q69,0)</f>
        <v>0</v>
      </c>
      <c r="AC69" s="5">
        <f>IF(R69&lt;=Summary!J$3,R69,0)</f>
        <v>0</v>
      </c>
      <c r="AD69" s="5">
        <f>IF(S69&lt;=Summary!K$3,S69,0)</f>
        <v>0</v>
      </c>
      <c r="AE69" s="3"/>
      <c r="AF69" s="5">
        <f t="shared" si="58"/>
        <v>96</v>
      </c>
      <c r="AG69" s="5">
        <f t="shared" si="59"/>
        <v>16</v>
      </c>
      <c r="AH69" s="5">
        <f t="shared" si="60"/>
        <v>0</v>
      </c>
      <c r="AI69" s="5">
        <f t="shared" si="61"/>
        <v>38</v>
      </c>
      <c r="AJ69" s="5">
        <f t="shared" si="62"/>
        <v>55</v>
      </c>
      <c r="AK69" s="5">
        <f t="shared" si="63"/>
        <v>99</v>
      </c>
      <c r="AL69" s="5">
        <f t="shared" si="64"/>
        <v>93</v>
      </c>
      <c r="AM69" s="5">
        <f t="shared" si="65"/>
        <v>154</v>
      </c>
      <c r="AN69" s="5">
        <f t="shared" si="66"/>
        <v>113</v>
      </c>
      <c r="AO69" s="5">
        <f t="shared" si="67"/>
        <v>0</v>
      </c>
      <c r="AP69" s="3"/>
      <c r="AQ69" s="3">
        <f>IF(AND(AF69&lt;=Summary!B$6,AF69&gt;0),25*(Summary!B$6+1-AF69)/Summary!B$6,0)</f>
        <v>1.25</v>
      </c>
      <c r="AR69" s="3">
        <f>IF(AND(AG69&lt;=Summary!C$6,AG69&gt;0),25*(Summary!C$6+1-AG69)/Summary!C$6,0)</f>
        <v>21.25</v>
      </c>
      <c r="AS69" s="3">
        <f>IF(AND(AH69&lt;=Summary!D$6,AH69&gt;0),25*(Summary!D$6+1-AH69)/Summary!D$6,0)</f>
        <v>0</v>
      </c>
      <c r="AT69" s="3">
        <f>IF(AND(AI69&lt;=Summary!E$6,AI69&gt;0),25*(Summary!E$6+1-AI69)/Summary!E$6,0)</f>
        <v>15.75</v>
      </c>
      <c r="AU69" s="3">
        <f>IF(AND(AJ69&lt;=Summary!F$6,AJ69&gt;0),25*(Summary!F$6+1-AJ69)/Summary!F$6,0)</f>
        <v>11.5</v>
      </c>
      <c r="AV69" s="3">
        <f>IF(AND(AK69&lt;=Summary!G$6,AK69&gt;0),25*(Summary!G$6+1-AK69)/Summary!G$6,0)</f>
        <v>0.5</v>
      </c>
      <c r="AW69" s="3">
        <f>IF(AND(AL69&lt;=Summary!H$6,AL69&gt;0),25*(Summary!H$6+1-AL69)/Summary!H$6,0)</f>
        <v>2</v>
      </c>
      <c r="AX69" s="3">
        <f>IF(AND(AM69&lt;=Summary!I$6,AM69&gt;0),25*(Summary!I$6+1-AM69)/Summary!I$6,0)</f>
        <v>0</v>
      </c>
      <c r="AY69" s="3">
        <f>IF(AND(AN69&lt;=Summary!J$6,AN69&gt;0),25*(Summary!J$6+1-AN69)/Summary!J$6,0)</f>
        <v>0</v>
      </c>
      <c r="AZ69" s="3">
        <f>IF(AND(AO69&lt;=Summary!K$6,AO69&gt;0),25*(Summary!K$6+1-AO69)/Summary!K$6,0)</f>
        <v>0</v>
      </c>
      <c r="BA69" s="3"/>
      <c r="BB69" s="3">
        <f>IF(AND(U69&gt;0,U69&lt;=Summary!B$9),12.5 + 12.5 * (U69 - Summary!B$9) / (Summary!B$7 - Summary!B$9),0)</f>
        <v>12.590288924558587</v>
      </c>
      <c r="BC69" s="3">
        <f>IF(AND(V69&gt;0,V69&lt;=Summary!C$9),12.5 + 12.5 * (V69 - Summary!C$9) / (Summary!C$7 - Summary!C$9),0)</f>
        <v>21.932839767318878</v>
      </c>
      <c r="BD69" s="3">
        <f>IF(AND(W69&gt;0,W69&lt;=Summary!D$9),12.5 + 12.5 * (W69 - Summary!D$9) / (Summary!D$7 - Summary!D$9),0)</f>
        <v>0</v>
      </c>
      <c r="BE69" s="3">
        <f>IF(AND(X69&gt;0,X69&lt;=Summary!E$9),12.5 + 12.5 * (X69 - Summary!E$9) / (Summary!E$7 - Summary!E$9),0)</f>
        <v>15.797217763509899</v>
      </c>
      <c r="BF69" s="3">
        <f>IF(AND(Y69&gt;0,Y69&lt;=Summary!F$9),12.5 + 12.5 * (Y69 - Summary!F$9) / (Summary!F$7 - Summary!F$9),0)</f>
        <v>0</v>
      </c>
      <c r="BG69" s="3">
        <f>IF(AND(Z69&gt;0,Z69&lt;=Summary!G$9),12.5 + 12.5 * (Z69 - Summary!G$9) / (Summary!G$7 - Summary!G$9),0)</f>
        <v>0</v>
      </c>
      <c r="BH69" s="3">
        <f>IF(AND(AA69&gt;0,AA69&lt;=Summary!H$9),12.5 + 12.5 * (AA69 - Summary!H$9) / (Summary!H$7 - Summary!H$9),0)</f>
        <v>0</v>
      </c>
      <c r="BI69" s="3">
        <f>IF(AND(AB69&gt;0,AB69&lt;=Summary!I$9),12.5 + 12.5 * (AB69 - Summary!I$9) / (Summary!I$7 - Summary!I$9),0)</f>
        <v>0</v>
      </c>
      <c r="BJ69" s="3">
        <f>IF(AND(AC69&gt;0,AC69&lt;=Summary!J$9),12.5 + 12.5 * (AC69 - Summary!J$9) / (Summary!J$7 - Summary!J$9),0)</f>
        <v>0</v>
      </c>
      <c r="BK69" s="3">
        <f>IF(AND(AD69&gt;0,AD69&lt;=Summary!K$9),12.5 + 12.5 * (AD69 - Summary!K$9) / (Summary!K$7 - Summary!K$9),0)</f>
        <v>0</v>
      </c>
      <c r="BL69" s="3"/>
      <c r="BM69" s="3">
        <f>IF(AND(U69&gt;0,U69&gt;Summary!B$9),12.5 - 12.5 * (U69 - Summary!B$9) / (Summary!B$3 - Summary!B$9),0)</f>
        <v>0</v>
      </c>
      <c r="BN69" s="3">
        <f>IF(AND(V69&gt;0,V69&gt;Summary!C$9),12.5 - 12.5 * (V69 - Summary!C$9) / (Summary!C$3 - Summary!C$9),0)</f>
        <v>0</v>
      </c>
      <c r="BO69" s="3">
        <f>IF(AND(W69&gt;0,W69&gt;Summary!D$9),12.5 - 12.5 * (W69 - Summary!D$9) / (Summary!D$3 - Summary!D$9),0)</f>
        <v>0</v>
      </c>
      <c r="BP69" s="3">
        <f>IF(AND(X69&gt;0,X69&gt;Summary!E$9),12.5 - 12.5 * (X69 - Summary!E$9) / (Summary!E$3 - Summary!E$9),0)</f>
        <v>0</v>
      </c>
      <c r="BQ69" s="3">
        <f>IF(AND(Y69&gt;0,Y69&gt;Summary!F$9),12.5 - 12.5 * (Y69 - Summary!F$9) / (Summary!F$3 - Summary!F$9),0)</f>
        <v>0</v>
      </c>
      <c r="BR69" s="3">
        <f>IF(AND(Z69&gt;0,Z69&gt;Summary!G$9),12.5 - 12.5 * (Z69 - Summary!G$9) / (Summary!G$3 - Summary!G$9),0)</f>
        <v>4.5522166022017254</v>
      </c>
      <c r="BS69" s="3">
        <f>IF(AND(AA69&gt;0,AA69&gt;Summary!H$9),12.5 - 12.5 * (AA69 - Summary!H$9) / (Summary!H$3 - Summary!H$9),0)</f>
        <v>0</v>
      </c>
      <c r="BT69" s="3">
        <f>IF(AND(AB69&gt;0,AB69&gt;Summary!I$9),12.5 - 12.5 * (AB69 - Summary!I$9) / (Summary!I$3 - Summary!I$9),0)</f>
        <v>0</v>
      </c>
      <c r="BU69" s="3">
        <f>IF(AND(AC69&gt;0,AC69&gt;Summary!J$9),12.5 - 12.5 * (AC69 - Summary!J$9) / (Summary!J$3 - Summary!J$9),0)</f>
        <v>0</v>
      </c>
      <c r="BV69" s="3">
        <f>IF(AND(AD69&gt;0,AD69&gt;Summary!K$9),12.5 - 12.5 * (AD69 - Summary!K$9) / (Summary!K$3 - Summary!K$9),0)</f>
        <v>0</v>
      </c>
      <c r="BW69" s="3"/>
      <c r="BX69">
        <v>3888</v>
      </c>
      <c r="BY69">
        <v>348431</v>
      </c>
      <c r="BZ69">
        <v>858</v>
      </c>
      <c r="CA69">
        <v>2389</v>
      </c>
      <c r="CB69">
        <v>4570</v>
      </c>
      <c r="CC69">
        <v>71171</v>
      </c>
      <c r="CD69">
        <v>1714</v>
      </c>
      <c r="CF69">
        <v>12830</v>
      </c>
      <c r="CI69" s="3">
        <f t="shared" si="78"/>
        <v>13.840288924558587</v>
      </c>
      <c r="CJ69" s="3">
        <f t="shared" si="79"/>
        <v>43.182839767318882</v>
      </c>
      <c r="CK69" s="3">
        <f t="shared" si="80"/>
        <v>0</v>
      </c>
      <c r="CL69" s="3">
        <f t="shared" si="81"/>
        <v>31.547217763509899</v>
      </c>
      <c r="CM69" s="3">
        <f t="shared" si="82"/>
        <v>11.5</v>
      </c>
      <c r="CN69" s="3">
        <f t="shared" si="83"/>
        <v>5.0522166022017254</v>
      </c>
      <c r="CO69" s="3">
        <f t="shared" si="84"/>
        <v>2</v>
      </c>
      <c r="CP69" s="3">
        <f t="shared" si="85"/>
        <v>0</v>
      </c>
      <c r="CQ69" s="3">
        <f t="shared" si="86"/>
        <v>0</v>
      </c>
      <c r="CR69" s="3">
        <f t="shared" si="87"/>
        <v>0</v>
      </c>
      <c r="CT69" s="3">
        <f t="shared" si="88"/>
        <v>0</v>
      </c>
      <c r="CU69" s="3">
        <f t="shared" si="89"/>
        <v>0</v>
      </c>
      <c r="CV69" s="3">
        <f t="shared" si="90"/>
        <v>107.12256305758909</v>
      </c>
      <c r="CW69" s="5">
        <f t="shared" si="91"/>
        <v>400</v>
      </c>
      <c r="CX69" s="3">
        <f t="shared" si="92"/>
        <v>507.1225630575891</v>
      </c>
      <c r="CZ69" s="3">
        <f t="shared" si="93"/>
        <v>495.71743958931302</v>
      </c>
      <c r="DA69">
        <f t="shared" si="94"/>
        <v>65</v>
      </c>
    </row>
    <row r="70" spans="1:105" x14ac:dyDescent="0.2">
      <c r="A70">
        <v>66</v>
      </c>
      <c r="B70" t="s">
        <v>160</v>
      </c>
      <c r="C70" t="s">
        <v>161</v>
      </c>
      <c r="D70" t="s">
        <v>22</v>
      </c>
      <c r="E70">
        <v>93.685729128797504</v>
      </c>
      <c r="F70" s="1" t="s">
        <v>644</v>
      </c>
      <c r="G70">
        <v>493.68572912879699</v>
      </c>
      <c r="H70">
        <v>55557</v>
      </c>
      <c r="J70">
        <v>2507</v>
      </c>
      <c r="K70">
        <v>1566</v>
      </c>
      <c r="L70">
        <v>3081</v>
      </c>
      <c r="M70">
        <v>9213</v>
      </c>
      <c r="N70">
        <v>6702</v>
      </c>
      <c r="O70">
        <v>3261</v>
      </c>
      <c r="P70">
        <v>9079</v>
      </c>
      <c r="Q70">
        <v>4204</v>
      </c>
      <c r="R70">
        <v>2787</v>
      </c>
      <c r="S70">
        <v>13157</v>
      </c>
      <c r="U70" s="5">
        <f>IF(J70&lt;=Summary!B$3,J70,0)</f>
        <v>2507</v>
      </c>
      <c r="V70" s="5">
        <f>IF(K70&lt;=Summary!C$3,K70,0)</f>
        <v>1566</v>
      </c>
      <c r="W70" s="5">
        <f>IF(L70&lt;=Summary!D$3,L70,0)</f>
        <v>3081</v>
      </c>
      <c r="X70" s="5">
        <f>IF(M70&lt;=Summary!E$3,M70,0)</f>
        <v>0</v>
      </c>
      <c r="Y70" s="5">
        <f>IF(N70&lt;=Summary!F$3,N70,0)</f>
        <v>0</v>
      </c>
      <c r="Z70" s="5">
        <f>IF(O70&lt;=Summary!G$3,O70,0)</f>
        <v>3261</v>
      </c>
      <c r="AA70" s="5">
        <f>IF(P70&lt;=Summary!H$3,P70,0)</f>
        <v>0</v>
      </c>
      <c r="AB70" s="5">
        <f>IF(Q70&lt;=Summary!I$3,Q70,0)</f>
        <v>4204</v>
      </c>
      <c r="AC70" s="5">
        <f>IF(R70&lt;=Summary!J$3,R70,0)</f>
        <v>2787</v>
      </c>
      <c r="AD70" s="5">
        <f>IF(S70&lt;=Summary!K$3,S70,0)</f>
        <v>0</v>
      </c>
      <c r="AE70" s="3"/>
      <c r="AF70" s="5">
        <f t="shared" ref="AF70:AF133" si="95">IF(J70&gt;0,RANK(J70,J:J,1),0)</f>
        <v>153</v>
      </c>
      <c r="AG70" s="5">
        <f t="shared" ref="AG70:AG133" si="96">IF(K70&gt;0,RANK(K70,K:K,1),0)</f>
        <v>116</v>
      </c>
      <c r="AH70" s="5">
        <f t="shared" ref="AH70:AH133" si="97">IF(L70&gt;0,RANK(L70,L:L,1),0)</f>
        <v>70</v>
      </c>
      <c r="AI70" s="5">
        <f t="shared" ref="AI70:AI133" si="98">IF(M70&gt;0,RANK(M70,M:M,1),0)</f>
        <v>148</v>
      </c>
      <c r="AJ70" s="5">
        <f t="shared" ref="AJ70:AJ133" si="99">IF(N70&gt;0,RANK(N70,N:N,1),0)</f>
        <v>92</v>
      </c>
      <c r="AK70" s="5">
        <f t="shared" ref="AK70:AK133" si="100">IF(O70&gt;0,RANK(O70,O:O,1),0)</f>
        <v>78</v>
      </c>
      <c r="AL70" s="5">
        <f t="shared" ref="AL70:AL133" si="101">IF(P70&gt;0,RANK(P70,P:P,1),0)</f>
        <v>62</v>
      </c>
      <c r="AM70" s="5">
        <f t="shared" ref="AM70:AM133" si="102">IF(Q70&gt;0,RANK(Q70,Q:Q,1),0)</f>
        <v>44</v>
      </c>
      <c r="AN70" s="5">
        <f t="shared" ref="AN70:AN133" si="103">IF(R70&gt;0,RANK(R70,R:R,1),0)</f>
        <v>4</v>
      </c>
      <c r="AO70" s="5">
        <f t="shared" ref="AO70:AO133" si="104">IF(S70&gt;0,RANK(S70,S:S,1),0)</f>
        <v>58</v>
      </c>
      <c r="AP70" s="3"/>
      <c r="AQ70" s="3">
        <f>IF(AND(AF70&lt;=Summary!B$6,AF70&gt;0),25*(Summary!B$6+1-AF70)/Summary!B$6,0)</f>
        <v>0</v>
      </c>
      <c r="AR70" s="3">
        <f>IF(AND(AG70&lt;=Summary!C$6,AG70&gt;0),25*(Summary!C$6+1-AG70)/Summary!C$6,0)</f>
        <v>0</v>
      </c>
      <c r="AS70" s="3">
        <f>IF(AND(AH70&lt;=Summary!D$6,AH70&gt;0),25*(Summary!D$6+1-AH70)/Summary!D$6,0)</f>
        <v>7.75</v>
      </c>
      <c r="AT70" s="3">
        <f>IF(AND(AI70&lt;=Summary!E$6,AI70&gt;0),25*(Summary!E$6+1-AI70)/Summary!E$6,0)</f>
        <v>0</v>
      </c>
      <c r="AU70" s="3">
        <f>IF(AND(AJ70&lt;=Summary!F$6,AJ70&gt;0),25*(Summary!F$6+1-AJ70)/Summary!F$6,0)</f>
        <v>2.25</v>
      </c>
      <c r="AV70" s="3">
        <f>IF(AND(AK70&lt;=Summary!G$6,AK70&gt;0),25*(Summary!G$6+1-AK70)/Summary!G$6,0)</f>
        <v>5.75</v>
      </c>
      <c r="AW70" s="3">
        <f>IF(AND(AL70&lt;=Summary!H$6,AL70&gt;0),25*(Summary!H$6+1-AL70)/Summary!H$6,0)</f>
        <v>9.75</v>
      </c>
      <c r="AX70" s="3">
        <f>IF(AND(AM70&lt;=Summary!I$6,AM70&gt;0),25*(Summary!I$6+1-AM70)/Summary!I$6,0)</f>
        <v>14.25</v>
      </c>
      <c r="AY70" s="3">
        <f>IF(AND(AN70&lt;=Summary!J$6,AN70&gt;0),25*(Summary!J$6+1-AN70)/Summary!J$6,0)</f>
        <v>24.25</v>
      </c>
      <c r="AZ70" s="3">
        <f>IF(AND(AO70&lt;=Summary!K$6,AO70&gt;0),25*(Summary!K$6+1-AO70)/Summary!K$6,0)</f>
        <v>10.75</v>
      </c>
      <c r="BA70" s="3"/>
      <c r="BB70" s="3">
        <f>IF(AND(U70&gt;0,U70&lt;=Summary!B$9),12.5 + 12.5 * (U70 - Summary!B$9) / (Summary!B$7 - Summary!B$9),0)</f>
        <v>0</v>
      </c>
      <c r="BC70" s="3">
        <f>IF(AND(V70&gt;0,V70&lt;=Summary!C$9),12.5 + 12.5 * (V70 - Summary!C$9) / (Summary!C$7 - Summary!C$9),0)</f>
        <v>12.572712850343734</v>
      </c>
      <c r="BD70" s="3">
        <f>IF(AND(W70&gt;0,W70&lt;=Summary!D$9),12.5 + 12.5 * (W70 - Summary!D$9) / (Summary!D$7 - Summary!D$9),0)</f>
        <v>0</v>
      </c>
      <c r="BE70" s="3">
        <f>IF(AND(X70&gt;0,X70&lt;=Summary!E$9),12.5 + 12.5 * (X70 - Summary!E$9) / (Summary!E$7 - Summary!E$9),0)</f>
        <v>0</v>
      </c>
      <c r="BF70" s="3">
        <f>IF(AND(Y70&gt;0,Y70&lt;=Summary!F$9),12.5 + 12.5 * (Y70 - Summary!F$9) / (Summary!F$7 - Summary!F$9),0)</f>
        <v>0</v>
      </c>
      <c r="BG70" s="3">
        <f>IF(AND(Z70&gt;0,Z70&lt;=Summary!G$9),12.5 + 12.5 * (Z70 - Summary!G$9) / (Summary!G$7 - Summary!G$9),0)</f>
        <v>0</v>
      </c>
      <c r="BH70" s="3">
        <f>IF(AND(AA70&gt;0,AA70&lt;=Summary!H$9),12.5 + 12.5 * (AA70 - Summary!H$9) / (Summary!H$7 - Summary!H$9),0)</f>
        <v>0</v>
      </c>
      <c r="BI70" s="3">
        <f>IF(AND(AB70&gt;0,AB70&lt;=Summary!I$9),12.5 + 12.5 * (AB70 - Summary!I$9) / (Summary!I$7 - Summary!I$9),0)</f>
        <v>0</v>
      </c>
      <c r="BJ70" s="3">
        <f>IF(AND(AC70&gt;0,AC70&lt;=Summary!J$9),12.5 + 12.5 * (AC70 - Summary!J$9) / (Summary!J$7 - Summary!J$9),0)</f>
        <v>21.198280494357874</v>
      </c>
      <c r="BK70" s="3">
        <f>IF(AND(AD70&gt;0,AD70&lt;=Summary!K$9),12.5 + 12.5 * (AD70 - Summary!K$9) / (Summary!K$7 - Summary!K$9),0)</f>
        <v>0</v>
      </c>
      <c r="BL70" s="3"/>
      <c r="BM70" s="3">
        <f>IF(AND(U70&gt;0,U70&gt;Summary!B$9),12.5 - 12.5 * (U70 - Summary!B$9) / (Summary!B$3 - Summary!B$9),0)</f>
        <v>7.278902503995738</v>
      </c>
      <c r="BN70" s="3">
        <f>IF(AND(V70&gt;0,V70&gt;Summary!C$9),12.5 - 12.5 * (V70 - Summary!C$9) / (Summary!C$3 - Summary!C$9),0)</f>
        <v>0</v>
      </c>
      <c r="BO70" s="3">
        <f>IF(AND(W70&gt;0,W70&gt;Summary!D$9),12.5 - 12.5 * (W70 - Summary!D$9) / (Summary!D$3 - Summary!D$9),0)</f>
        <v>5.0154619250096637</v>
      </c>
      <c r="BP70" s="3">
        <f>IF(AND(X70&gt;0,X70&gt;Summary!E$9),12.5 - 12.5 * (X70 - Summary!E$9) / (Summary!E$3 - Summary!E$9),0)</f>
        <v>0</v>
      </c>
      <c r="BQ70" s="3">
        <f>IF(AND(Y70&gt;0,Y70&gt;Summary!F$9),12.5 - 12.5 * (Y70 - Summary!F$9) / (Summary!F$3 - Summary!F$9),0)</f>
        <v>0</v>
      </c>
      <c r="BR70" s="3">
        <f>IF(AND(Z70&gt;0,Z70&gt;Summary!G$9),12.5 - 12.5 * (Z70 - Summary!G$9) / (Summary!G$3 - Summary!G$9),0)</f>
        <v>9.2160071407319251</v>
      </c>
      <c r="BS70" s="3">
        <f>IF(AND(AA70&gt;0,AA70&gt;Summary!H$9),12.5 - 12.5 * (AA70 - Summary!H$9) / (Summary!H$3 - Summary!H$9),0)</f>
        <v>0</v>
      </c>
      <c r="BT70" s="3">
        <f>IF(AND(AB70&gt;0,AB70&gt;Summary!I$9),12.5 - 12.5 * (AB70 - Summary!I$9) / (Summary!I$3 - Summary!I$9),0)</f>
        <v>8.596894767107532</v>
      </c>
      <c r="BU70" s="3">
        <f>IF(AND(AC70&gt;0,AC70&gt;Summary!J$9),12.5 - 12.5 * (AC70 - Summary!J$9) / (Summary!J$3 - Summary!J$9),0)</f>
        <v>0</v>
      </c>
      <c r="BV70" s="3">
        <f>IF(AND(AD70&gt;0,AD70&gt;Summary!K$9),12.5 - 12.5 * (AD70 - Summary!K$9) / (Summary!K$3 - Summary!K$9),0)</f>
        <v>0</v>
      </c>
      <c r="BW70" s="3"/>
      <c r="BX70">
        <v>3261</v>
      </c>
      <c r="BY70">
        <v>4204</v>
      </c>
      <c r="BZ70">
        <v>1566</v>
      </c>
      <c r="CA70">
        <v>9213</v>
      </c>
      <c r="CB70">
        <v>6702</v>
      </c>
      <c r="CC70">
        <v>9079</v>
      </c>
      <c r="CD70">
        <v>2507</v>
      </c>
      <c r="CE70">
        <v>3081</v>
      </c>
      <c r="CF70">
        <v>2787</v>
      </c>
      <c r="CG70">
        <v>13157</v>
      </c>
      <c r="CI70" s="3">
        <f t="shared" ref="CI70:CI133" si="105">AQ70+BB70+BM70</f>
        <v>7.278902503995738</v>
      </c>
      <c r="CJ70" s="3">
        <f t="shared" ref="CJ70:CJ133" si="106">AR70+BC70+BN70</f>
        <v>12.572712850343734</v>
      </c>
      <c r="CK70" s="3">
        <f t="shared" ref="CK70:CK133" si="107">AS70+BD70+BO70</f>
        <v>12.765461925009664</v>
      </c>
      <c r="CL70" s="3">
        <f t="shared" ref="CL70:CL133" si="108">AT70+BE70+BP70</f>
        <v>0</v>
      </c>
      <c r="CM70" s="3">
        <f t="shared" ref="CM70:CM133" si="109">AU70+BF70+BQ70</f>
        <v>2.25</v>
      </c>
      <c r="CN70" s="3">
        <f t="shared" ref="CN70:CN133" si="110">AV70+BG70+BR70</f>
        <v>14.966007140731925</v>
      </c>
      <c r="CO70" s="3">
        <f t="shared" ref="CO70:CO133" si="111">AW70+BH70+BS70</f>
        <v>9.75</v>
      </c>
      <c r="CP70" s="3">
        <f t="shared" ref="CP70:CP133" si="112">AX70+BI70+BT70</f>
        <v>22.846894767107532</v>
      </c>
      <c r="CQ70" s="3">
        <f t="shared" ref="CQ70:CQ133" si="113">AY70+BJ70+BU70</f>
        <v>45.448280494357874</v>
      </c>
      <c r="CR70" s="3">
        <f t="shared" ref="CR70:CR133" si="114">AZ70+BK70+BV70</f>
        <v>10.75</v>
      </c>
      <c r="CT70" s="3">
        <f t="shared" ref="CT70:CT133" si="115">MIN(CI70:CR70)</f>
        <v>0</v>
      </c>
      <c r="CU70" s="3">
        <f t="shared" ref="CU70:CU133" si="116">SMALL(CI70:CR70,2)</f>
        <v>2.25</v>
      </c>
      <c r="CV70" s="3">
        <f t="shared" ref="CV70:CV133" si="117">SUM(CI70:CR70)-CT70-CU70</f>
        <v>136.37825968154647</v>
      </c>
      <c r="CW70" s="5">
        <f t="shared" ref="CW70:CW133" si="118">50*MIN(8,COUNTIF(J70:S70,"&gt;0"))</f>
        <v>400</v>
      </c>
      <c r="CX70" s="3">
        <f t="shared" ref="CX70:CX133" si="119">CW70+CV70</f>
        <v>536.37825968154652</v>
      </c>
      <c r="CZ70" s="3">
        <f t="shared" ref="CZ70:CZ133" si="120">G70</f>
        <v>493.68572912879699</v>
      </c>
      <c r="DA70">
        <f t="shared" ref="DA70:DA133" si="121">A70</f>
        <v>66</v>
      </c>
    </row>
    <row r="71" spans="1:105" x14ac:dyDescent="0.2">
      <c r="A71">
        <v>67</v>
      </c>
      <c r="B71" t="s">
        <v>162</v>
      </c>
      <c r="C71" t="s">
        <v>163</v>
      </c>
      <c r="D71" t="s">
        <v>29</v>
      </c>
      <c r="E71">
        <v>89.651703288649401</v>
      </c>
      <c r="F71" s="1" t="s">
        <v>654</v>
      </c>
      <c r="G71">
        <v>489.651703288649</v>
      </c>
      <c r="H71">
        <v>42556</v>
      </c>
      <c r="J71">
        <v>1170</v>
      </c>
      <c r="K71">
        <v>1591</v>
      </c>
      <c r="L71">
        <v>2584</v>
      </c>
      <c r="M71">
        <v>4326</v>
      </c>
      <c r="N71">
        <v>4725</v>
      </c>
      <c r="O71">
        <v>3232</v>
      </c>
      <c r="Q71">
        <v>9801</v>
      </c>
      <c r="R71">
        <v>6434</v>
      </c>
      <c r="S71">
        <v>8693</v>
      </c>
      <c r="U71" s="5">
        <f>IF(J71&lt;=Summary!B$3,J71,0)</f>
        <v>1170</v>
      </c>
      <c r="V71" s="5">
        <f>IF(K71&lt;=Summary!C$3,K71,0)</f>
        <v>1591</v>
      </c>
      <c r="W71" s="5">
        <f>IF(L71&lt;=Summary!D$3,L71,0)</f>
        <v>2584</v>
      </c>
      <c r="X71" s="5">
        <f>IF(M71&lt;=Summary!E$3,M71,0)</f>
        <v>4326</v>
      </c>
      <c r="Y71" s="5">
        <f>IF(N71&lt;=Summary!F$3,N71,0)</f>
        <v>0</v>
      </c>
      <c r="Z71" s="5">
        <f>IF(O71&lt;=Summary!G$3,O71,0)</f>
        <v>3232</v>
      </c>
      <c r="AA71" s="5">
        <f>IF(P71&lt;=Summary!H$3,P71,0)</f>
        <v>0</v>
      </c>
      <c r="AB71" s="5">
        <f>IF(Q71&lt;=Summary!I$3,Q71,0)</f>
        <v>0</v>
      </c>
      <c r="AC71" s="5">
        <f>IF(R71&lt;=Summary!J$3,R71,0)</f>
        <v>0</v>
      </c>
      <c r="AD71" s="5">
        <f>IF(S71&lt;=Summary!K$3,S71,0)</f>
        <v>0</v>
      </c>
      <c r="AE71" s="3"/>
      <c r="AF71" s="5">
        <f t="shared" si="95"/>
        <v>49</v>
      </c>
      <c r="AG71" s="5">
        <f t="shared" si="96"/>
        <v>119</v>
      </c>
      <c r="AH71" s="5">
        <f t="shared" si="97"/>
        <v>54</v>
      </c>
      <c r="AI71" s="5">
        <f t="shared" si="98"/>
        <v>94</v>
      </c>
      <c r="AJ71" s="5">
        <f t="shared" si="99"/>
        <v>60</v>
      </c>
      <c r="AK71" s="5">
        <f t="shared" si="100"/>
        <v>74</v>
      </c>
      <c r="AL71" s="5">
        <f t="shared" si="101"/>
        <v>0</v>
      </c>
      <c r="AM71" s="5">
        <f t="shared" si="102"/>
        <v>97</v>
      </c>
      <c r="AN71" s="5">
        <f t="shared" si="103"/>
        <v>63</v>
      </c>
      <c r="AO71" s="5">
        <f t="shared" si="104"/>
        <v>37</v>
      </c>
      <c r="AP71" s="3"/>
      <c r="AQ71" s="3">
        <f>IF(AND(AF71&lt;=Summary!B$6,AF71&gt;0),25*(Summary!B$6+1-AF71)/Summary!B$6,0)</f>
        <v>13</v>
      </c>
      <c r="AR71" s="3">
        <f>IF(AND(AG71&lt;=Summary!C$6,AG71&gt;0),25*(Summary!C$6+1-AG71)/Summary!C$6,0)</f>
        <v>0</v>
      </c>
      <c r="AS71" s="3">
        <f>IF(AND(AH71&lt;=Summary!D$6,AH71&gt;0),25*(Summary!D$6+1-AH71)/Summary!D$6,0)</f>
        <v>11.75</v>
      </c>
      <c r="AT71" s="3">
        <f>IF(AND(AI71&lt;=Summary!E$6,AI71&gt;0),25*(Summary!E$6+1-AI71)/Summary!E$6,0)</f>
        <v>1.75</v>
      </c>
      <c r="AU71" s="3">
        <f>IF(AND(AJ71&lt;=Summary!F$6,AJ71&gt;0),25*(Summary!F$6+1-AJ71)/Summary!F$6,0)</f>
        <v>10.25</v>
      </c>
      <c r="AV71" s="3">
        <f>IF(AND(AK71&lt;=Summary!G$6,AK71&gt;0),25*(Summary!G$6+1-AK71)/Summary!G$6,0)</f>
        <v>6.75</v>
      </c>
      <c r="AW71" s="3">
        <f>IF(AND(AL71&lt;=Summary!H$6,AL71&gt;0),25*(Summary!H$6+1-AL71)/Summary!H$6,0)</f>
        <v>0</v>
      </c>
      <c r="AX71" s="3">
        <f>IF(AND(AM71&lt;=Summary!I$6,AM71&gt;0),25*(Summary!I$6+1-AM71)/Summary!I$6,0)</f>
        <v>1</v>
      </c>
      <c r="AY71" s="3">
        <f>IF(AND(AN71&lt;=Summary!J$6,AN71&gt;0),25*(Summary!J$6+1-AN71)/Summary!J$6,0)</f>
        <v>9.5</v>
      </c>
      <c r="AZ71" s="3">
        <f>IF(AND(AO71&lt;=Summary!K$6,AO71&gt;0),25*(Summary!K$6+1-AO71)/Summary!K$6,0)</f>
        <v>16</v>
      </c>
      <c r="BA71" s="3"/>
      <c r="BB71" s="3">
        <f>IF(AND(U71&gt;0,U71&lt;=Summary!B$9),12.5 + 12.5 * (U71 - Summary!B$9) / (Summary!B$7 - Summary!B$9),0)</f>
        <v>18.047752808988765</v>
      </c>
      <c r="BC71" s="3">
        <f>IF(AND(V71&gt;0,V71&lt;=Summary!C$9),12.5 + 12.5 * (V71 - Summary!C$9) / (Summary!C$7 - Summary!C$9),0)</f>
        <v>0</v>
      </c>
      <c r="BD71" s="3">
        <f>IF(AND(W71&gt;0,W71&lt;=Summary!D$9),12.5 + 12.5 * (W71 - Summary!D$9) / (Summary!D$7 - Summary!D$9),0)</f>
        <v>0</v>
      </c>
      <c r="BE71" s="3">
        <f>IF(AND(X71&gt;0,X71&lt;=Summary!E$9),12.5 + 12.5 * (X71 - Summary!E$9) / (Summary!E$7 - Summary!E$9),0)</f>
        <v>0</v>
      </c>
      <c r="BF71" s="3">
        <f>IF(AND(Y71&gt;0,Y71&lt;=Summary!F$9),12.5 + 12.5 * (Y71 - Summary!F$9) / (Summary!F$7 - Summary!F$9),0)</f>
        <v>0</v>
      </c>
      <c r="BG71" s="3">
        <f>IF(AND(Z71&gt;0,Z71&lt;=Summary!G$9),12.5 + 12.5 * (Z71 - Summary!G$9) / (Summary!G$7 - Summary!G$9),0)</f>
        <v>0</v>
      </c>
      <c r="BH71" s="3">
        <f>IF(AND(AA71&gt;0,AA71&lt;=Summary!H$9),12.5 + 12.5 * (AA71 - Summary!H$9) / (Summary!H$7 - Summary!H$9),0)</f>
        <v>0</v>
      </c>
      <c r="BI71" s="3">
        <f>IF(AND(AB71&gt;0,AB71&lt;=Summary!I$9),12.5 + 12.5 * (AB71 - Summary!I$9) / (Summary!I$7 - Summary!I$9),0)</f>
        <v>0</v>
      </c>
      <c r="BJ71" s="3">
        <f>IF(AND(AC71&gt;0,AC71&lt;=Summary!J$9),12.5 + 12.5 * (AC71 - Summary!J$9) / (Summary!J$7 - Summary!J$9),0)</f>
        <v>0</v>
      </c>
      <c r="BK71" s="3">
        <f>IF(AND(AD71&gt;0,AD71&lt;=Summary!K$9),12.5 + 12.5 * (AD71 - Summary!K$9) / (Summary!K$7 - Summary!K$9),0)</f>
        <v>0</v>
      </c>
      <c r="BL71" s="3"/>
      <c r="BM71" s="3">
        <f>IF(AND(U71&gt;0,U71&gt;Summary!B$9),12.5 - 12.5 * (U71 - Summary!B$9) / (Summary!B$3 - Summary!B$9),0)</f>
        <v>0</v>
      </c>
      <c r="BN71" s="3">
        <f>IF(AND(V71&gt;0,V71&gt;Summary!C$9),12.5 - 12.5 * (V71 - Summary!C$9) / (Summary!C$3 - Summary!C$9),0)</f>
        <v>12.379837318215429</v>
      </c>
      <c r="BO71" s="3">
        <f>IF(AND(W71&gt;0,W71&gt;Summary!D$9),12.5 - 12.5 * (W71 - Summary!D$9) / (Summary!D$3 - Summary!D$9),0)</f>
        <v>9.8183223811364506</v>
      </c>
      <c r="BP71" s="3">
        <f>IF(AND(X71&gt;0,X71&gt;Summary!E$9),12.5 - 12.5 * (X71 - Summary!E$9) / (Summary!E$3 - Summary!E$9),0)</f>
        <v>1.3442521631644002</v>
      </c>
      <c r="BQ71" s="3">
        <f>IF(AND(Y71&gt;0,Y71&gt;Summary!F$9),12.5 - 12.5 * (Y71 - Summary!F$9) / (Summary!F$3 - Summary!F$9),0)</f>
        <v>0</v>
      </c>
      <c r="BR71" s="3">
        <f>IF(AND(Z71&gt;0,Z71&gt;Summary!G$9),12.5 - 12.5 * (Z71 - Summary!G$9) / (Summary!G$3 - Summary!G$9),0)</f>
        <v>9.4317167509669737</v>
      </c>
      <c r="BS71" s="3">
        <f>IF(AND(AA71&gt;0,AA71&gt;Summary!H$9),12.5 - 12.5 * (AA71 - Summary!H$9) / (Summary!H$3 - Summary!H$9),0)</f>
        <v>0</v>
      </c>
      <c r="BT71" s="3">
        <f>IF(AND(AB71&gt;0,AB71&gt;Summary!I$9),12.5 - 12.5 * (AB71 - Summary!I$9) / (Summary!I$3 - Summary!I$9),0)</f>
        <v>0</v>
      </c>
      <c r="BU71" s="3">
        <f>IF(AND(AC71&gt;0,AC71&gt;Summary!J$9),12.5 - 12.5 * (AC71 - Summary!J$9) / (Summary!J$3 - Summary!J$9),0)</f>
        <v>0</v>
      </c>
      <c r="BV71" s="3">
        <f>IF(AND(AD71&gt;0,AD71&gt;Summary!K$9),12.5 - 12.5 * (AD71 - Summary!K$9) / (Summary!K$3 - Summary!K$9),0)</f>
        <v>0</v>
      </c>
      <c r="BW71" s="3"/>
      <c r="BX71">
        <v>3232</v>
      </c>
      <c r="BY71">
        <v>9801</v>
      </c>
      <c r="BZ71">
        <v>1591</v>
      </c>
      <c r="CA71">
        <v>4326</v>
      </c>
      <c r="CB71">
        <v>4725</v>
      </c>
      <c r="CD71">
        <v>1170</v>
      </c>
      <c r="CE71">
        <v>2584</v>
      </c>
      <c r="CF71">
        <v>6434</v>
      </c>
      <c r="CG71">
        <v>8693</v>
      </c>
      <c r="CI71" s="3">
        <f t="shared" si="105"/>
        <v>31.047752808988765</v>
      </c>
      <c r="CJ71" s="3">
        <f t="shared" si="106"/>
        <v>12.379837318215429</v>
      </c>
      <c r="CK71" s="3">
        <f t="shared" si="107"/>
        <v>21.568322381136451</v>
      </c>
      <c r="CL71" s="3">
        <f t="shared" si="108"/>
        <v>3.0942521631644002</v>
      </c>
      <c r="CM71" s="3">
        <f t="shared" si="109"/>
        <v>10.25</v>
      </c>
      <c r="CN71" s="3">
        <f t="shared" si="110"/>
        <v>16.181716750966974</v>
      </c>
      <c r="CO71" s="3">
        <f t="shared" si="111"/>
        <v>0</v>
      </c>
      <c r="CP71" s="3">
        <f t="shared" si="112"/>
        <v>1</v>
      </c>
      <c r="CQ71" s="3">
        <f t="shared" si="113"/>
        <v>9.5</v>
      </c>
      <c r="CR71" s="3">
        <f t="shared" si="114"/>
        <v>16</v>
      </c>
      <c r="CT71" s="3">
        <f t="shared" si="115"/>
        <v>0</v>
      </c>
      <c r="CU71" s="3">
        <f t="shared" si="116"/>
        <v>1</v>
      </c>
      <c r="CV71" s="3">
        <f t="shared" si="117"/>
        <v>120.02188142247202</v>
      </c>
      <c r="CW71" s="5">
        <f t="shared" si="118"/>
        <v>400</v>
      </c>
      <c r="CX71" s="3">
        <f t="shared" si="119"/>
        <v>520.02188142247201</v>
      </c>
      <c r="CZ71" s="3">
        <f t="shared" si="120"/>
        <v>489.651703288649</v>
      </c>
      <c r="DA71">
        <f t="shared" si="121"/>
        <v>67</v>
      </c>
    </row>
    <row r="72" spans="1:105" x14ac:dyDescent="0.2">
      <c r="A72">
        <v>68</v>
      </c>
      <c r="B72" t="s">
        <v>164</v>
      </c>
      <c r="C72" t="s">
        <v>165</v>
      </c>
      <c r="D72" t="s">
        <v>54</v>
      </c>
      <c r="E72">
        <v>88.602201994356705</v>
      </c>
      <c r="F72" s="1" t="s">
        <v>641</v>
      </c>
      <c r="G72">
        <v>488.60220199435599</v>
      </c>
      <c r="H72">
        <v>121258</v>
      </c>
      <c r="J72">
        <v>3442</v>
      </c>
      <c r="K72">
        <v>1177</v>
      </c>
      <c r="L72">
        <v>2897</v>
      </c>
      <c r="M72">
        <v>3147</v>
      </c>
      <c r="N72">
        <v>4424</v>
      </c>
      <c r="O72">
        <v>2505</v>
      </c>
      <c r="P72">
        <v>3589</v>
      </c>
      <c r="Q72">
        <v>4633</v>
      </c>
      <c r="R72">
        <v>4245</v>
      </c>
      <c r="S72">
        <v>91199</v>
      </c>
      <c r="U72" s="5">
        <f>IF(J72&lt;=Summary!B$3,J72,0)</f>
        <v>3442</v>
      </c>
      <c r="V72" s="5">
        <f>IF(K72&lt;=Summary!C$3,K72,0)</f>
        <v>1177</v>
      </c>
      <c r="W72" s="5">
        <f>IF(L72&lt;=Summary!D$3,L72,0)</f>
        <v>2897</v>
      </c>
      <c r="X72" s="5">
        <f>IF(M72&lt;=Summary!E$3,M72,0)</f>
        <v>3147</v>
      </c>
      <c r="Y72" s="5">
        <f>IF(N72&lt;=Summary!F$3,N72,0)</f>
        <v>4424</v>
      </c>
      <c r="Z72" s="5">
        <f>IF(O72&lt;=Summary!G$3,O72,0)</f>
        <v>2505</v>
      </c>
      <c r="AA72" s="5">
        <f>IF(P72&lt;=Summary!H$3,P72,0)</f>
        <v>3589</v>
      </c>
      <c r="AB72" s="5">
        <f>IF(Q72&lt;=Summary!I$3,Q72,0)</f>
        <v>4633</v>
      </c>
      <c r="AC72" s="5">
        <f>IF(R72&lt;=Summary!J$3,R72,0)</f>
        <v>4245</v>
      </c>
      <c r="AD72" s="5">
        <f>IF(S72&lt;=Summary!K$3,S72,0)</f>
        <v>0</v>
      </c>
      <c r="AE72" s="3"/>
      <c r="AF72" s="5">
        <f t="shared" si="95"/>
        <v>191</v>
      </c>
      <c r="AG72" s="5">
        <f t="shared" si="96"/>
        <v>60</v>
      </c>
      <c r="AH72" s="5">
        <f t="shared" si="97"/>
        <v>63</v>
      </c>
      <c r="AI72" s="5">
        <f t="shared" si="98"/>
        <v>62</v>
      </c>
      <c r="AJ72" s="5">
        <f t="shared" si="99"/>
        <v>51</v>
      </c>
      <c r="AK72" s="5">
        <f t="shared" si="100"/>
        <v>42</v>
      </c>
      <c r="AL72" s="5">
        <f t="shared" si="101"/>
        <v>19</v>
      </c>
      <c r="AM72" s="5">
        <f t="shared" si="102"/>
        <v>53</v>
      </c>
      <c r="AN72" s="5">
        <f t="shared" si="103"/>
        <v>31</v>
      </c>
      <c r="AO72" s="5">
        <f t="shared" si="104"/>
        <v>102</v>
      </c>
      <c r="AP72" s="3"/>
      <c r="AQ72" s="3">
        <f>IF(AND(AF72&lt;=Summary!B$6,AF72&gt;0),25*(Summary!B$6+1-AF72)/Summary!B$6,0)</f>
        <v>0</v>
      </c>
      <c r="AR72" s="3">
        <f>IF(AND(AG72&lt;=Summary!C$6,AG72&gt;0),25*(Summary!C$6+1-AG72)/Summary!C$6,0)</f>
        <v>10.25</v>
      </c>
      <c r="AS72" s="3">
        <f>IF(AND(AH72&lt;=Summary!D$6,AH72&gt;0),25*(Summary!D$6+1-AH72)/Summary!D$6,0)</f>
        <v>9.5</v>
      </c>
      <c r="AT72" s="3">
        <f>IF(AND(AI72&lt;=Summary!E$6,AI72&gt;0),25*(Summary!E$6+1-AI72)/Summary!E$6,0)</f>
        <v>9.75</v>
      </c>
      <c r="AU72" s="3">
        <f>IF(AND(AJ72&lt;=Summary!F$6,AJ72&gt;0),25*(Summary!F$6+1-AJ72)/Summary!F$6,0)</f>
        <v>12.5</v>
      </c>
      <c r="AV72" s="3">
        <f>IF(AND(AK72&lt;=Summary!G$6,AK72&gt;0),25*(Summary!G$6+1-AK72)/Summary!G$6,0)</f>
        <v>14.75</v>
      </c>
      <c r="AW72" s="3">
        <f>IF(AND(AL72&lt;=Summary!H$6,AL72&gt;0),25*(Summary!H$6+1-AL72)/Summary!H$6,0)</f>
        <v>20.5</v>
      </c>
      <c r="AX72" s="3">
        <f>IF(AND(AM72&lt;=Summary!I$6,AM72&gt;0),25*(Summary!I$6+1-AM72)/Summary!I$6,0)</f>
        <v>12</v>
      </c>
      <c r="AY72" s="3">
        <f>IF(AND(AN72&lt;=Summary!J$6,AN72&gt;0),25*(Summary!J$6+1-AN72)/Summary!J$6,0)</f>
        <v>17.5</v>
      </c>
      <c r="AZ72" s="3">
        <f>IF(AND(AO72&lt;=Summary!K$6,AO72&gt;0),25*(Summary!K$6+1-AO72)/Summary!K$6,0)</f>
        <v>0</v>
      </c>
      <c r="BA72" s="3"/>
      <c r="BB72" s="3">
        <f>IF(AND(U72&gt;0,U72&lt;=Summary!B$9),12.5 + 12.5 * (U72 - Summary!B$9) / (Summary!B$7 - Summary!B$9),0)</f>
        <v>0</v>
      </c>
      <c r="BC72" s="3">
        <f>IF(AND(V72&gt;0,V72&lt;=Summary!C$9),12.5 + 12.5 * (V72 - Summary!C$9) / (Summary!C$7 - Summary!C$9),0)</f>
        <v>17.715494447382337</v>
      </c>
      <c r="BD72" s="3">
        <f>IF(AND(W72&gt;0,W72&lt;=Summary!D$9),12.5 + 12.5 * (W72 - Summary!D$9) / (Summary!D$7 - Summary!D$9),0)</f>
        <v>0</v>
      </c>
      <c r="BE72" s="3">
        <f>IF(AND(X72&gt;0,X72&lt;=Summary!E$9),12.5 + 12.5 * (X72 - Summary!E$9) / (Summary!E$7 - Summary!E$9),0)</f>
        <v>0</v>
      </c>
      <c r="BF72" s="3">
        <f>IF(AND(Y72&gt;0,Y72&lt;=Summary!F$9),12.5 + 12.5 * (Y72 - Summary!F$9) / (Summary!F$7 - Summary!F$9),0)</f>
        <v>0</v>
      </c>
      <c r="BG72" s="3">
        <f>IF(AND(Z72&gt;0,Z72&lt;=Summary!G$9),12.5 + 12.5 * (Z72 - Summary!G$9) / (Summary!G$7 - Summary!G$9),0)</f>
        <v>14.815905743740796</v>
      </c>
      <c r="BH72" s="3">
        <f>IF(AND(AA72&gt;0,AA72&lt;=Summary!H$9),12.5 + 12.5 * (AA72 - Summary!H$9) / (Summary!H$7 - Summary!H$9),0)</f>
        <v>12.847527070529704</v>
      </c>
      <c r="BI72" s="3">
        <f>IF(AND(AB72&gt;0,AB72&lt;=Summary!I$9),12.5 + 12.5 * (AB72 - Summary!I$9) / (Summary!I$7 - Summary!I$9),0)</f>
        <v>0</v>
      </c>
      <c r="BJ72" s="3">
        <f>IF(AND(AC72&gt;0,AC72&lt;=Summary!J$9),12.5 + 12.5 * (AC72 - Summary!J$9) / (Summary!J$7 - Summary!J$9),0)</f>
        <v>0</v>
      </c>
      <c r="BK72" s="3">
        <f>IF(AND(AD72&gt;0,AD72&lt;=Summary!K$9),12.5 + 12.5 * (AD72 - Summary!K$9) / (Summary!K$7 - Summary!K$9),0)</f>
        <v>0</v>
      </c>
      <c r="BL72" s="3"/>
      <c r="BM72" s="3">
        <f>IF(AND(U72&gt;0,U72&gt;Summary!B$9),12.5 - 12.5 * (U72 - Summary!B$9) / (Summary!B$3 - Summary!B$9),0)</f>
        <v>1.0522109749600421</v>
      </c>
      <c r="BN72" s="3">
        <f>IF(AND(V72&gt;0,V72&gt;Summary!C$9),12.5 - 12.5 * (V72 - Summary!C$9) / (Summary!C$3 - Summary!C$9),0)</f>
        <v>0</v>
      </c>
      <c r="BO72" s="3">
        <f>IF(AND(W72&gt;0,W72&gt;Summary!D$9),12.5 - 12.5 * (W72 - Summary!D$9) / (Summary!D$3 - Summary!D$9),0)</f>
        <v>6.7935833011209894</v>
      </c>
      <c r="BP72" s="3">
        <f>IF(AND(X72&gt;0,X72&gt;Summary!E$9),12.5 - 12.5 * (X72 - Summary!E$9) / (Summary!E$3 - Summary!E$9),0)</f>
        <v>10.452719406674907</v>
      </c>
      <c r="BQ72" s="3">
        <f>IF(AND(Y72&gt;0,Y72&gt;Summary!F$9),12.5 - 12.5 * (Y72 - Summary!F$9) / (Summary!F$3 - Summary!F$9),0)</f>
        <v>0.63164893617021356</v>
      </c>
      <c r="BR72" s="3">
        <f>IF(AND(Z72&gt;0,Z72&gt;Summary!G$9),12.5 - 12.5 * (Z72 - Summary!G$9) / (Summary!G$3 - Summary!G$9),0)</f>
        <v>0</v>
      </c>
      <c r="BS72" s="3">
        <f>IF(AND(AA72&gt;0,AA72&gt;Summary!H$9),12.5 - 12.5 * (AA72 - Summary!H$9) / (Summary!H$3 - Summary!H$9),0)</f>
        <v>0</v>
      </c>
      <c r="BT72" s="3">
        <f>IF(AND(AB72&gt;0,AB72&gt;Summary!I$9),12.5 - 12.5 * (AB72 - Summary!I$9) / (Summary!I$3 - Summary!I$9),0)</f>
        <v>5.5132259919493958</v>
      </c>
      <c r="BU72" s="3">
        <f>IF(AND(AC72&gt;0,AC72&gt;Summary!J$9),12.5 - 12.5 * (AC72 - Summary!J$9) / (Summary!J$3 - Summary!J$9),0)</f>
        <v>10.954097116843702</v>
      </c>
      <c r="BV72" s="3">
        <f>IF(AND(AD72&gt;0,AD72&gt;Summary!K$9),12.5 - 12.5 * (AD72 - Summary!K$9) / (Summary!K$3 - Summary!K$9),0)</f>
        <v>0</v>
      </c>
      <c r="BW72" s="3"/>
      <c r="BX72">
        <v>2505</v>
      </c>
      <c r="BY72">
        <v>4633</v>
      </c>
      <c r="BZ72">
        <v>1177</v>
      </c>
      <c r="CA72">
        <v>3147</v>
      </c>
      <c r="CB72">
        <v>4424</v>
      </c>
      <c r="CC72">
        <v>3589</v>
      </c>
      <c r="CD72">
        <v>3442</v>
      </c>
      <c r="CE72">
        <v>2897</v>
      </c>
      <c r="CF72">
        <v>4245</v>
      </c>
      <c r="CG72">
        <v>91199</v>
      </c>
      <c r="CI72" s="3">
        <f t="shared" si="105"/>
        <v>1.0522109749600421</v>
      </c>
      <c r="CJ72" s="3">
        <f t="shared" si="106"/>
        <v>27.965494447382337</v>
      </c>
      <c r="CK72" s="3">
        <f t="shared" si="107"/>
        <v>16.293583301120989</v>
      </c>
      <c r="CL72" s="3">
        <f t="shared" si="108"/>
        <v>20.202719406674909</v>
      </c>
      <c r="CM72" s="3">
        <f t="shared" si="109"/>
        <v>13.131648936170214</v>
      </c>
      <c r="CN72" s="3">
        <f t="shared" si="110"/>
        <v>29.565905743740796</v>
      </c>
      <c r="CO72" s="3">
        <f t="shared" si="111"/>
        <v>33.347527070529708</v>
      </c>
      <c r="CP72" s="3">
        <f t="shared" si="112"/>
        <v>17.513225991949398</v>
      </c>
      <c r="CQ72" s="3">
        <f t="shared" si="113"/>
        <v>28.454097116843702</v>
      </c>
      <c r="CR72" s="3">
        <f t="shared" si="114"/>
        <v>0</v>
      </c>
      <c r="CT72" s="3">
        <f t="shared" si="115"/>
        <v>0</v>
      </c>
      <c r="CU72" s="3">
        <f t="shared" si="116"/>
        <v>1.0522109749600421</v>
      </c>
      <c r="CV72" s="3">
        <f t="shared" si="117"/>
        <v>186.47420201441207</v>
      </c>
      <c r="CW72" s="5">
        <f t="shared" si="118"/>
        <v>400</v>
      </c>
      <c r="CX72" s="3">
        <f t="shared" si="119"/>
        <v>586.47420201441207</v>
      </c>
      <c r="CZ72" s="3">
        <f t="shared" si="120"/>
        <v>488.60220199435599</v>
      </c>
      <c r="DA72">
        <f t="shared" si="121"/>
        <v>68</v>
      </c>
    </row>
    <row r="73" spans="1:105" x14ac:dyDescent="0.2">
      <c r="A73">
        <v>69</v>
      </c>
      <c r="B73" t="s">
        <v>166</v>
      </c>
      <c r="C73" t="s">
        <v>167</v>
      </c>
      <c r="D73" t="s">
        <v>76</v>
      </c>
      <c r="E73">
        <v>84.090189734267895</v>
      </c>
      <c r="F73" s="1" t="s">
        <v>649</v>
      </c>
      <c r="G73">
        <v>484.09018973426703</v>
      </c>
      <c r="H73">
        <v>162769</v>
      </c>
      <c r="J73">
        <v>1710</v>
      </c>
      <c r="K73">
        <v>1656</v>
      </c>
      <c r="L73">
        <v>3070</v>
      </c>
      <c r="M73">
        <v>6224</v>
      </c>
      <c r="N73">
        <v>13071</v>
      </c>
      <c r="O73">
        <v>2562</v>
      </c>
      <c r="P73">
        <v>47516</v>
      </c>
      <c r="Q73">
        <v>12619</v>
      </c>
      <c r="R73">
        <v>8879</v>
      </c>
      <c r="S73">
        <v>65462</v>
      </c>
      <c r="U73" s="5">
        <f>IF(J73&lt;=Summary!B$3,J73,0)</f>
        <v>1710</v>
      </c>
      <c r="V73" s="5">
        <f>IF(K73&lt;=Summary!C$3,K73,0)</f>
        <v>1656</v>
      </c>
      <c r="W73" s="5">
        <f>IF(L73&lt;=Summary!D$3,L73,0)</f>
        <v>3070</v>
      </c>
      <c r="X73" s="5">
        <f>IF(M73&lt;=Summary!E$3,M73,0)</f>
        <v>0</v>
      </c>
      <c r="Y73" s="5">
        <f>IF(N73&lt;=Summary!F$3,N73,0)</f>
        <v>0</v>
      </c>
      <c r="Z73" s="5">
        <f>IF(O73&lt;=Summary!G$3,O73,0)</f>
        <v>2562</v>
      </c>
      <c r="AA73" s="5">
        <f>IF(P73&lt;=Summary!H$3,P73,0)</f>
        <v>0</v>
      </c>
      <c r="AB73" s="5">
        <f>IF(Q73&lt;=Summary!I$3,Q73,0)</f>
        <v>0</v>
      </c>
      <c r="AC73" s="5">
        <f>IF(R73&lt;=Summary!J$3,R73,0)</f>
        <v>0</v>
      </c>
      <c r="AD73" s="5">
        <f>IF(S73&lt;=Summary!K$3,S73,0)</f>
        <v>0</v>
      </c>
      <c r="AE73" s="3"/>
      <c r="AF73" s="5">
        <f t="shared" si="95"/>
        <v>95</v>
      </c>
      <c r="AG73" s="5">
        <f t="shared" si="96"/>
        <v>128</v>
      </c>
      <c r="AH73" s="5">
        <f t="shared" si="97"/>
        <v>69</v>
      </c>
      <c r="AI73" s="5">
        <f t="shared" si="98"/>
        <v>126</v>
      </c>
      <c r="AJ73" s="5">
        <f t="shared" si="99"/>
        <v>121</v>
      </c>
      <c r="AK73" s="5">
        <f t="shared" si="100"/>
        <v>45</v>
      </c>
      <c r="AL73" s="5">
        <f t="shared" si="101"/>
        <v>88</v>
      </c>
      <c r="AM73" s="5">
        <f t="shared" si="102"/>
        <v>107</v>
      </c>
      <c r="AN73" s="5">
        <f t="shared" si="103"/>
        <v>94</v>
      </c>
      <c r="AO73" s="5">
        <f t="shared" si="104"/>
        <v>88</v>
      </c>
      <c r="AP73" s="3"/>
      <c r="AQ73" s="3">
        <f>IF(AND(AF73&lt;=Summary!B$6,AF73&gt;0),25*(Summary!B$6+1-AF73)/Summary!B$6,0)</f>
        <v>1.5</v>
      </c>
      <c r="AR73" s="3">
        <f>IF(AND(AG73&lt;=Summary!C$6,AG73&gt;0),25*(Summary!C$6+1-AG73)/Summary!C$6,0)</f>
        <v>0</v>
      </c>
      <c r="AS73" s="3">
        <f>IF(AND(AH73&lt;=Summary!D$6,AH73&gt;0),25*(Summary!D$6+1-AH73)/Summary!D$6,0)</f>
        <v>8</v>
      </c>
      <c r="AT73" s="3">
        <f>IF(AND(AI73&lt;=Summary!E$6,AI73&gt;0),25*(Summary!E$6+1-AI73)/Summary!E$6,0)</f>
        <v>0</v>
      </c>
      <c r="AU73" s="3">
        <f>IF(AND(AJ73&lt;=Summary!F$6,AJ73&gt;0),25*(Summary!F$6+1-AJ73)/Summary!F$6,0)</f>
        <v>0</v>
      </c>
      <c r="AV73" s="3">
        <f>IF(AND(AK73&lt;=Summary!G$6,AK73&gt;0),25*(Summary!G$6+1-AK73)/Summary!G$6,0)</f>
        <v>14</v>
      </c>
      <c r="AW73" s="3">
        <f>IF(AND(AL73&lt;=Summary!H$6,AL73&gt;0),25*(Summary!H$6+1-AL73)/Summary!H$6,0)</f>
        <v>3.25</v>
      </c>
      <c r="AX73" s="3">
        <f>IF(AND(AM73&lt;=Summary!I$6,AM73&gt;0),25*(Summary!I$6+1-AM73)/Summary!I$6,0)</f>
        <v>0</v>
      </c>
      <c r="AY73" s="3">
        <f>IF(AND(AN73&lt;=Summary!J$6,AN73&gt;0),25*(Summary!J$6+1-AN73)/Summary!J$6,0)</f>
        <v>1.75</v>
      </c>
      <c r="AZ73" s="3">
        <f>IF(AND(AO73&lt;=Summary!K$6,AO73&gt;0),25*(Summary!K$6+1-AO73)/Summary!K$6,0)</f>
        <v>3.25</v>
      </c>
      <c r="BA73" s="3"/>
      <c r="BB73" s="3">
        <f>IF(AND(U73&gt;0,U73&lt;=Summary!B$9),12.5 + 12.5 * (U73 - Summary!B$9) / (Summary!B$7 - Summary!B$9),0)</f>
        <v>12.630417335473515</v>
      </c>
      <c r="BC73" s="3">
        <f>IF(AND(V73&gt;0,V73&lt;=Summary!C$9),12.5 + 12.5 * (V73 - Summary!C$9) / (Summary!C$7 - Summary!C$9),0)</f>
        <v>0</v>
      </c>
      <c r="BD73" s="3">
        <f>IF(AND(W73&gt;0,W73&lt;=Summary!D$9),12.5 + 12.5 * (W73 - Summary!D$9) / (Summary!D$7 - Summary!D$9),0)</f>
        <v>0</v>
      </c>
      <c r="BE73" s="3">
        <f>IF(AND(X73&gt;0,X73&lt;=Summary!E$9),12.5 + 12.5 * (X73 - Summary!E$9) / (Summary!E$7 - Summary!E$9),0)</f>
        <v>0</v>
      </c>
      <c r="BF73" s="3">
        <f>IF(AND(Y73&gt;0,Y73&lt;=Summary!F$9),12.5 + 12.5 * (Y73 - Summary!F$9) / (Summary!F$7 - Summary!F$9),0)</f>
        <v>0</v>
      </c>
      <c r="BG73" s="3">
        <f>IF(AND(Z73&gt;0,Z73&lt;=Summary!G$9),12.5 + 12.5 * (Z73 - Summary!G$9) / (Summary!G$7 - Summary!G$9),0)</f>
        <v>14.396170839469809</v>
      </c>
      <c r="BH73" s="3">
        <f>IF(AND(AA73&gt;0,AA73&lt;=Summary!H$9),12.5 + 12.5 * (AA73 - Summary!H$9) / (Summary!H$7 - Summary!H$9),0)</f>
        <v>0</v>
      </c>
      <c r="BI73" s="3">
        <f>IF(AND(AB73&gt;0,AB73&lt;=Summary!I$9),12.5 + 12.5 * (AB73 - Summary!I$9) / (Summary!I$7 - Summary!I$9),0)</f>
        <v>0</v>
      </c>
      <c r="BJ73" s="3">
        <f>IF(AND(AC73&gt;0,AC73&lt;=Summary!J$9),12.5 + 12.5 * (AC73 - Summary!J$9) / (Summary!J$7 - Summary!J$9),0)</f>
        <v>0</v>
      </c>
      <c r="BK73" s="3">
        <f>IF(AND(AD73&gt;0,AD73&lt;=Summary!K$9),12.5 + 12.5 * (AD73 - Summary!K$9) / (Summary!K$7 - Summary!K$9),0)</f>
        <v>0</v>
      </c>
      <c r="BL73" s="3"/>
      <c r="BM73" s="3">
        <f>IF(AND(U73&gt;0,U73&gt;Summary!B$9),12.5 - 12.5 * (U73 - Summary!B$9) / (Summary!B$3 - Summary!B$9),0)</f>
        <v>0</v>
      </c>
      <c r="BN73" s="3">
        <f>IF(AND(V73&gt;0,V73&gt;Summary!C$9),12.5 - 12.5 * (V73 - Summary!C$9) / (Summary!C$3 - Summary!C$9),0)</f>
        <v>11.979295045600198</v>
      </c>
      <c r="BO73" s="3">
        <f>IF(AND(W73&gt;0,W73&gt;Summary!D$9),12.5 - 12.5 * (W73 - Summary!D$9) / (Summary!D$3 - Summary!D$9),0)</f>
        <v>5.1217626594511021</v>
      </c>
      <c r="BP73" s="3">
        <f>IF(AND(X73&gt;0,X73&gt;Summary!E$9),12.5 - 12.5 * (X73 - Summary!E$9) / (Summary!E$3 - Summary!E$9),0)</f>
        <v>0</v>
      </c>
      <c r="BQ73" s="3">
        <f>IF(AND(Y73&gt;0,Y73&gt;Summary!F$9),12.5 - 12.5 * (Y73 - Summary!F$9) / (Summary!F$3 - Summary!F$9),0)</f>
        <v>0</v>
      </c>
      <c r="BR73" s="3">
        <f>IF(AND(Z73&gt;0,Z73&gt;Summary!G$9),12.5 - 12.5 * (Z73 - Summary!G$9) / (Summary!G$3 - Summary!G$9),0)</f>
        <v>0</v>
      </c>
      <c r="BS73" s="3">
        <f>IF(AND(AA73&gt;0,AA73&gt;Summary!H$9),12.5 - 12.5 * (AA73 - Summary!H$9) / (Summary!H$3 - Summary!H$9),0)</f>
        <v>0</v>
      </c>
      <c r="BT73" s="3">
        <f>IF(AND(AB73&gt;0,AB73&gt;Summary!I$9),12.5 - 12.5 * (AB73 - Summary!I$9) / (Summary!I$3 - Summary!I$9),0)</f>
        <v>0</v>
      </c>
      <c r="BU73" s="3">
        <f>IF(AND(AC73&gt;0,AC73&gt;Summary!J$9),12.5 - 12.5 * (AC73 - Summary!J$9) / (Summary!J$3 - Summary!J$9),0)</f>
        <v>0</v>
      </c>
      <c r="BV73" s="3">
        <f>IF(AND(AD73&gt;0,AD73&gt;Summary!K$9),12.5 - 12.5 * (AD73 - Summary!K$9) / (Summary!K$3 - Summary!K$9),0)</f>
        <v>0</v>
      </c>
      <c r="BW73" s="3"/>
      <c r="BX73">
        <v>2562</v>
      </c>
      <c r="BY73">
        <v>12619</v>
      </c>
      <c r="BZ73">
        <v>1656</v>
      </c>
      <c r="CA73">
        <v>6224</v>
      </c>
      <c r="CB73">
        <v>13071</v>
      </c>
      <c r="CC73">
        <v>47516</v>
      </c>
      <c r="CD73">
        <v>1710</v>
      </c>
      <c r="CE73">
        <v>3070</v>
      </c>
      <c r="CF73">
        <v>8879</v>
      </c>
      <c r="CG73">
        <v>65462</v>
      </c>
      <c r="CI73" s="3">
        <f t="shared" si="105"/>
        <v>14.130417335473515</v>
      </c>
      <c r="CJ73" s="3">
        <f t="shared" si="106"/>
        <v>11.979295045600198</v>
      </c>
      <c r="CK73" s="3">
        <f t="shared" si="107"/>
        <v>13.121762659451102</v>
      </c>
      <c r="CL73" s="3">
        <f t="shared" si="108"/>
        <v>0</v>
      </c>
      <c r="CM73" s="3">
        <f t="shared" si="109"/>
        <v>0</v>
      </c>
      <c r="CN73" s="3">
        <f t="shared" si="110"/>
        <v>28.396170839469811</v>
      </c>
      <c r="CO73" s="3">
        <f t="shared" si="111"/>
        <v>3.25</v>
      </c>
      <c r="CP73" s="3">
        <f t="shared" si="112"/>
        <v>0</v>
      </c>
      <c r="CQ73" s="3">
        <f t="shared" si="113"/>
        <v>1.75</v>
      </c>
      <c r="CR73" s="3">
        <f t="shared" si="114"/>
        <v>3.25</v>
      </c>
      <c r="CT73" s="3">
        <f t="shared" si="115"/>
        <v>0</v>
      </c>
      <c r="CU73" s="3">
        <f t="shared" si="116"/>
        <v>0</v>
      </c>
      <c r="CV73" s="3">
        <f t="shared" si="117"/>
        <v>75.877645879994617</v>
      </c>
      <c r="CW73" s="5">
        <f t="shared" si="118"/>
        <v>400</v>
      </c>
      <c r="CX73" s="3">
        <f t="shared" si="119"/>
        <v>475.87764587999459</v>
      </c>
      <c r="CZ73" s="3">
        <f t="shared" si="120"/>
        <v>484.09018973426703</v>
      </c>
      <c r="DA73">
        <f t="shared" si="121"/>
        <v>69</v>
      </c>
    </row>
    <row r="74" spans="1:105" x14ac:dyDescent="0.2">
      <c r="A74">
        <v>70</v>
      </c>
      <c r="B74" t="s">
        <v>168</v>
      </c>
      <c r="C74" t="s">
        <v>169</v>
      </c>
      <c r="D74" t="s">
        <v>115</v>
      </c>
      <c r="E74">
        <v>83.6695121191282</v>
      </c>
      <c r="F74" s="1" t="s">
        <v>656</v>
      </c>
      <c r="G74">
        <v>483.669512119128</v>
      </c>
      <c r="H74">
        <v>57243</v>
      </c>
      <c r="J74">
        <v>1364</v>
      </c>
      <c r="K74">
        <v>1556</v>
      </c>
      <c r="L74">
        <v>5361</v>
      </c>
      <c r="M74">
        <v>4171</v>
      </c>
      <c r="N74">
        <v>6473</v>
      </c>
      <c r="O74">
        <v>2546</v>
      </c>
      <c r="P74">
        <v>12018</v>
      </c>
      <c r="Q74">
        <v>5966</v>
      </c>
      <c r="R74">
        <v>4660</v>
      </c>
      <c r="S74">
        <v>13128</v>
      </c>
      <c r="U74" s="5">
        <f>IF(J74&lt;=Summary!B$3,J74,0)</f>
        <v>1364</v>
      </c>
      <c r="V74" s="5">
        <f>IF(K74&lt;=Summary!C$3,K74,0)</f>
        <v>1556</v>
      </c>
      <c r="W74" s="5">
        <f>IF(L74&lt;=Summary!D$3,L74,0)</f>
        <v>0</v>
      </c>
      <c r="X74" s="5">
        <f>IF(M74&lt;=Summary!E$3,M74,0)</f>
        <v>4171</v>
      </c>
      <c r="Y74" s="5">
        <f>IF(N74&lt;=Summary!F$3,N74,0)</f>
        <v>0</v>
      </c>
      <c r="Z74" s="5">
        <f>IF(O74&lt;=Summary!G$3,O74,0)</f>
        <v>2546</v>
      </c>
      <c r="AA74" s="5">
        <f>IF(P74&lt;=Summary!H$3,P74,0)</f>
        <v>0</v>
      </c>
      <c r="AB74" s="5">
        <f>IF(Q74&lt;=Summary!I$3,Q74,0)</f>
        <v>0</v>
      </c>
      <c r="AC74" s="5">
        <f>IF(R74&lt;=Summary!J$3,R74,0)</f>
        <v>4660</v>
      </c>
      <c r="AD74" s="5">
        <f>IF(S74&lt;=Summary!K$3,S74,0)</f>
        <v>0</v>
      </c>
      <c r="AE74" s="3"/>
      <c r="AF74" s="5">
        <f t="shared" si="95"/>
        <v>68</v>
      </c>
      <c r="AG74" s="5">
        <f t="shared" si="96"/>
        <v>114</v>
      </c>
      <c r="AH74" s="5">
        <f t="shared" si="97"/>
        <v>122</v>
      </c>
      <c r="AI74" s="5">
        <f t="shared" si="98"/>
        <v>90</v>
      </c>
      <c r="AJ74" s="5">
        <f t="shared" si="99"/>
        <v>85</v>
      </c>
      <c r="AK74" s="5">
        <f t="shared" si="100"/>
        <v>43</v>
      </c>
      <c r="AL74" s="5">
        <f t="shared" si="101"/>
        <v>73</v>
      </c>
      <c r="AM74" s="5">
        <f t="shared" si="102"/>
        <v>71</v>
      </c>
      <c r="AN74" s="5">
        <f t="shared" si="103"/>
        <v>39</v>
      </c>
      <c r="AO74" s="5">
        <f t="shared" si="104"/>
        <v>57</v>
      </c>
      <c r="AP74" s="3"/>
      <c r="AQ74" s="3">
        <f>IF(AND(AF74&lt;=Summary!B$6,AF74&gt;0),25*(Summary!B$6+1-AF74)/Summary!B$6,0)</f>
        <v>8.25</v>
      </c>
      <c r="AR74" s="3">
        <f>IF(AND(AG74&lt;=Summary!C$6,AG74&gt;0),25*(Summary!C$6+1-AG74)/Summary!C$6,0)</f>
        <v>0</v>
      </c>
      <c r="AS74" s="3">
        <f>IF(AND(AH74&lt;=Summary!D$6,AH74&gt;0),25*(Summary!D$6+1-AH74)/Summary!D$6,0)</f>
        <v>0</v>
      </c>
      <c r="AT74" s="3">
        <f>IF(AND(AI74&lt;=Summary!E$6,AI74&gt;0),25*(Summary!E$6+1-AI74)/Summary!E$6,0)</f>
        <v>2.75</v>
      </c>
      <c r="AU74" s="3">
        <f>IF(AND(AJ74&lt;=Summary!F$6,AJ74&gt;0),25*(Summary!F$6+1-AJ74)/Summary!F$6,0)</f>
        <v>4</v>
      </c>
      <c r="AV74" s="3">
        <f>IF(AND(AK74&lt;=Summary!G$6,AK74&gt;0),25*(Summary!G$6+1-AK74)/Summary!G$6,0)</f>
        <v>14.5</v>
      </c>
      <c r="AW74" s="3">
        <f>IF(AND(AL74&lt;=Summary!H$6,AL74&gt;0),25*(Summary!H$6+1-AL74)/Summary!H$6,0)</f>
        <v>7</v>
      </c>
      <c r="AX74" s="3">
        <f>IF(AND(AM74&lt;=Summary!I$6,AM74&gt;0),25*(Summary!I$6+1-AM74)/Summary!I$6,0)</f>
        <v>7.5</v>
      </c>
      <c r="AY74" s="3">
        <f>IF(AND(AN74&lt;=Summary!J$6,AN74&gt;0),25*(Summary!J$6+1-AN74)/Summary!J$6,0)</f>
        <v>15.5</v>
      </c>
      <c r="AZ74" s="3">
        <f>IF(AND(AO74&lt;=Summary!K$6,AO74&gt;0),25*(Summary!K$6+1-AO74)/Summary!K$6,0)</f>
        <v>11</v>
      </c>
      <c r="BA74" s="3"/>
      <c r="BB74" s="3">
        <f>IF(AND(U74&gt;0,U74&lt;=Summary!B$9),12.5 + 12.5 * (U74 - Summary!B$9) / (Summary!B$7 - Summary!B$9),0)</f>
        <v>16.101524879614768</v>
      </c>
      <c r="BC74" s="3">
        <f>IF(AND(V74&gt;0,V74&lt;=Summary!C$9),12.5 + 12.5 * (V74 - Summary!C$9) / (Summary!C$7 - Summary!C$9),0)</f>
        <v>12.704918032786885</v>
      </c>
      <c r="BD74" s="3">
        <f>IF(AND(W74&gt;0,W74&lt;=Summary!D$9),12.5 + 12.5 * (W74 - Summary!D$9) / (Summary!D$7 - Summary!D$9),0)</f>
        <v>0</v>
      </c>
      <c r="BE74" s="3">
        <f>IF(AND(X74&gt;0,X74&lt;=Summary!E$9),12.5 + 12.5 * (X74 - Summary!E$9) / (Summary!E$7 - Summary!E$9),0)</f>
        <v>0</v>
      </c>
      <c r="BF74" s="3">
        <f>IF(AND(Y74&gt;0,Y74&lt;=Summary!F$9),12.5 + 12.5 * (Y74 - Summary!F$9) / (Summary!F$7 - Summary!F$9),0)</f>
        <v>0</v>
      </c>
      <c r="BG74" s="3">
        <f>IF(AND(Z74&gt;0,Z74&lt;=Summary!G$9),12.5 + 12.5 * (Z74 - Summary!G$9) / (Summary!G$7 - Summary!G$9),0)</f>
        <v>14.5139911634757</v>
      </c>
      <c r="BH74" s="3">
        <f>IF(AND(AA74&gt;0,AA74&lt;=Summary!H$9),12.5 + 12.5 * (AA74 - Summary!H$9) / (Summary!H$7 - Summary!H$9),0)</f>
        <v>0</v>
      </c>
      <c r="BI74" s="3">
        <f>IF(AND(AB74&gt;0,AB74&lt;=Summary!I$9),12.5 + 12.5 * (AB74 - Summary!I$9) / (Summary!I$7 - Summary!I$9),0)</f>
        <v>0</v>
      </c>
      <c r="BJ74" s="3">
        <f>IF(AND(AC74&gt;0,AC74&lt;=Summary!J$9),12.5 + 12.5 * (AC74 - Summary!J$9) / (Summary!J$7 - Summary!J$9),0)</f>
        <v>0</v>
      </c>
      <c r="BK74" s="3">
        <f>IF(AND(AD74&gt;0,AD74&lt;=Summary!K$9),12.5 + 12.5 * (AD74 - Summary!K$9) / (Summary!K$7 - Summary!K$9),0)</f>
        <v>0</v>
      </c>
      <c r="BL74" s="3"/>
      <c r="BM74" s="3">
        <f>IF(AND(U74&gt;0,U74&gt;Summary!B$9),12.5 - 12.5 * (U74 - Summary!B$9) / (Summary!B$3 - Summary!B$9),0)</f>
        <v>0</v>
      </c>
      <c r="BN74" s="3">
        <f>IF(AND(V74&gt;0,V74&gt;Summary!C$9),12.5 - 12.5 * (V74 - Summary!C$9) / (Summary!C$3 - Summary!C$9),0)</f>
        <v>0</v>
      </c>
      <c r="BO74" s="3">
        <f>IF(AND(W74&gt;0,W74&gt;Summary!D$9),12.5 - 12.5 * (W74 - Summary!D$9) / (Summary!D$3 - Summary!D$9),0)</f>
        <v>0</v>
      </c>
      <c r="BP74" s="3">
        <f>IF(AND(X74&gt;0,X74&gt;Summary!E$9),12.5 - 12.5 * (X74 - Summary!E$9) / (Summary!E$3 - Summary!E$9),0)</f>
        <v>2.5417181705809639</v>
      </c>
      <c r="BQ74" s="3">
        <f>IF(AND(Y74&gt;0,Y74&gt;Summary!F$9),12.5 - 12.5 * (Y74 - Summary!F$9) / (Summary!F$3 - Summary!F$9),0)</f>
        <v>0</v>
      </c>
      <c r="BR74" s="3">
        <f>IF(AND(Z74&gt;0,Z74&gt;Summary!G$9),12.5 - 12.5 * (Z74 - Summary!G$9) / (Summary!G$3 - Summary!G$9),0)</f>
        <v>0</v>
      </c>
      <c r="BS74" s="3">
        <f>IF(AND(AA74&gt;0,AA74&gt;Summary!H$9),12.5 - 12.5 * (AA74 - Summary!H$9) / (Summary!H$3 - Summary!H$9),0)</f>
        <v>0</v>
      </c>
      <c r="BT74" s="3">
        <f>IF(AND(AB74&gt;0,AB74&gt;Summary!I$9),12.5 - 12.5 * (AB74 - Summary!I$9) / (Summary!I$3 - Summary!I$9),0)</f>
        <v>0</v>
      </c>
      <c r="BU74" s="3">
        <f>IF(AND(AC74&gt;0,AC74&gt;Summary!J$9),12.5 - 12.5 * (AC74 - Summary!J$9) / (Summary!J$3 - Summary!J$9),0)</f>
        <v>7.0182094081942337</v>
      </c>
      <c r="BV74" s="3">
        <f>IF(AND(AD74&gt;0,AD74&gt;Summary!K$9),12.5 - 12.5 * (AD74 - Summary!K$9) / (Summary!K$3 - Summary!K$9),0)</f>
        <v>0</v>
      </c>
      <c r="BW74" s="3"/>
      <c r="BX74">
        <v>2546</v>
      </c>
      <c r="BY74">
        <v>5966</v>
      </c>
      <c r="BZ74">
        <v>1556</v>
      </c>
      <c r="CA74">
        <v>4171</v>
      </c>
      <c r="CB74">
        <v>6473</v>
      </c>
      <c r="CC74">
        <v>12018</v>
      </c>
      <c r="CD74">
        <v>1364</v>
      </c>
      <c r="CE74">
        <v>5361</v>
      </c>
      <c r="CF74">
        <v>4660</v>
      </c>
      <c r="CG74">
        <v>13128</v>
      </c>
      <c r="CI74" s="3">
        <f t="shared" si="105"/>
        <v>24.351524879614768</v>
      </c>
      <c r="CJ74" s="3">
        <f t="shared" si="106"/>
        <v>12.704918032786885</v>
      </c>
      <c r="CK74" s="3">
        <f t="shared" si="107"/>
        <v>0</v>
      </c>
      <c r="CL74" s="3">
        <f t="shared" si="108"/>
        <v>5.2917181705809639</v>
      </c>
      <c r="CM74" s="3">
        <f t="shared" si="109"/>
        <v>4</v>
      </c>
      <c r="CN74" s="3">
        <f t="shared" si="110"/>
        <v>29.013991163475701</v>
      </c>
      <c r="CO74" s="3">
        <f t="shared" si="111"/>
        <v>7</v>
      </c>
      <c r="CP74" s="3">
        <f t="shared" si="112"/>
        <v>7.5</v>
      </c>
      <c r="CQ74" s="3">
        <f t="shared" si="113"/>
        <v>22.518209408194235</v>
      </c>
      <c r="CR74" s="3">
        <f t="shared" si="114"/>
        <v>11</v>
      </c>
      <c r="CT74" s="3">
        <f t="shared" si="115"/>
        <v>0</v>
      </c>
      <c r="CU74" s="3">
        <f t="shared" si="116"/>
        <v>4</v>
      </c>
      <c r="CV74" s="3">
        <f t="shared" si="117"/>
        <v>119.38036165465256</v>
      </c>
      <c r="CW74" s="5">
        <f t="shared" si="118"/>
        <v>400</v>
      </c>
      <c r="CX74" s="3">
        <f t="shared" si="119"/>
        <v>519.38036165465257</v>
      </c>
      <c r="CZ74" s="3">
        <f t="shared" si="120"/>
        <v>483.669512119128</v>
      </c>
      <c r="DA74">
        <f t="shared" si="121"/>
        <v>70</v>
      </c>
    </row>
    <row r="75" spans="1:105" x14ac:dyDescent="0.2">
      <c r="A75">
        <v>71</v>
      </c>
      <c r="B75" t="s">
        <v>170</v>
      </c>
      <c r="C75" t="s">
        <v>171</v>
      </c>
      <c r="D75" t="s">
        <v>22</v>
      </c>
      <c r="E75">
        <v>82.938082986507197</v>
      </c>
      <c r="F75" s="1" t="s">
        <v>654</v>
      </c>
      <c r="G75">
        <v>482.93808298650703</v>
      </c>
      <c r="H75">
        <v>46825</v>
      </c>
      <c r="J75">
        <v>2002</v>
      </c>
      <c r="K75">
        <v>1180</v>
      </c>
      <c r="L75">
        <v>2904</v>
      </c>
      <c r="M75">
        <v>11712</v>
      </c>
      <c r="N75">
        <v>6071</v>
      </c>
      <c r="O75">
        <v>3029</v>
      </c>
      <c r="P75">
        <v>7237</v>
      </c>
      <c r="Q75">
        <v>6265</v>
      </c>
      <c r="R75">
        <v>6425</v>
      </c>
      <c r="U75" s="5">
        <f>IF(J75&lt;=Summary!B$3,J75,0)</f>
        <v>2002</v>
      </c>
      <c r="V75" s="5">
        <f>IF(K75&lt;=Summary!C$3,K75,0)</f>
        <v>1180</v>
      </c>
      <c r="W75" s="5">
        <f>IF(L75&lt;=Summary!D$3,L75,0)</f>
        <v>2904</v>
      </c>
      <c r="X75" s="5">
        <f>IF(M75&lt;=Summary!E$3,M75,0)</f>
        <v>0</v>
      </c>
      <c r="Y75" s="5">
        <f>IF(N75&lt;=Summary!F$3,N75,0)</f>
        <v>0</v>
      </c>
      <c r="Z75" s="5">
        <f>IF(O75&lt;=Summary!G$3,O75,0)</f>
        <v>3029</v>
      </c>
      <c r="AA75" s="5">
        <f>IF(P75&lt;=Summary!H$3,P75,0)</f>
        <v>0</v>
      </c>
      <c r="AB75" s="5">
        <f>IF(Q75&lt;=Summary!I$3,Q75,0)</f>
        <v>0</v>
      </c>
      <c r="AC75" s="5">
        <f>IF(R75&lt;=Summary!J$3,R75,0)</f>
        <v>0</v>
      </c>
      <c r="AD75" s="5">
        <f>IF(S75&lt;=Summary!K$3,S75,0)</f>
        <v>0</v>
      </c>
      <c r="AE75" s="3"/>
      <c r="AF75" s="5">
        <f t="shared" si="95"/>
        <v>119</v>
      </c>
      <c r="AG75" s="5">
        <f t="shared" si="96"/>
        <v>62</v>
      </c>
      <c r="AH75" s="5">
        <f t="shared" si="97"/>
        <v>64</v>
      </c>
      <c r="AI75" s="5">
        <f t="shared" si="98"/>
        <v>161</v>
      </c>
      <c r="AJ75" s="5">
        <f t="shared" si="99"/>
        <v>80</v>
      </c>
      <c r="AK75" s="5">
        <f t="shared" si="100"/>
        <v>67</v>
      </c>
      <c r="AL75" s="5">
        <f t="shared" si="101"/>
        <v>55</v>
      </c>
      <c r="AM75" s="5">
        <f t="shared" si="102"/>
        <v>75</v>
      </c>
      <c r="AN75" s="5">
        <f t="shared" si="103"/>
        <v>62</v>
      </c>
      <c r="AO75" s="5">
        <f t="shared" si="104"/>
        <v>0</v>
      </c>
      <c r="AP75" s="3"/>
      <c r="AQ75" s="3">
        <f>IF(AND(AF75&lt;=Summary!B$6,AF75&gt;0),25*(Summary!B$6+1-AF75)/Summary!B$6,0)</f>
        <v>0</v>
      </c>
      <c r="AR75" s="3">
        <f>IF(AND(AG75&lt;=Summary!C$6,AG75&gt;0),25*(Summary!C$6+1-AG75)/Summary!C$6,0)</f>
        <v>9.75</v>
      </c>
      <c r="AS75" s="3">
        <f>IF(AND(AH75&lt;=Summary!D$6,AH75&gt;0),25*(Summary!D$6+1-AH75)/Summary!D$6,0)</f>
        <v>9.25</v>
      </c>
      <c r="AT75" s="3">
        <f>IF(AND(AI75&lt;=Summary!E$6,AI75&gt;0),25*(Summary!E$6+1-AI75)/Summary!E$6,0)</f>
        <v>0</v>
      </c>
      <c r="AU75" s="3">
        <f>IF(AND(AJ75&lt;=Summary!F$6,AJ75&gt;0),25*(Summary!F$6+1-AJ75)/Summary!F$6,0)</f>
        <v>5.25</v>
      </c>
      <c r="AV75" s="3">
        <f>IF(AND(AK75&lt;=Summary!G$6,AK75&gt;0),25*(Summary!G$6+1-AK75)/Summary!G$6,0)</f>
        <v>8.5</v>
      </c>
      <c r="AW75" s="3">
        <f>IF(AND(AL75&lt;=Summary!H$6,AL75&gt;0),25*(Summary!H$6+1-AL75)/Summary!H$6,0)</f>
        <v>11.5</v>
      </c>
      <c r="AX75" s="3">
        <f>IF(AND(AM75&lt;=Summary!I$6,AM75&gt;0),25*(Summary!I$6+1-AM75)/Summary!I$6,0)</f>
        <v>6.5</v>
      </c>
      <c r="AY75" s="3">
        <f>IF(AND(AN75&lt;=Summary!J$6,AN75&gt;0),25*(Summary!J$6+1-AN75)/Summary!J$6,0)</f>
        <v>9.75</v>
      </c>
      <c r="AZ75" s="3">
        <f>IF(AND(AO75&lt;=Summary!K$6,AO75&gt;0),25*(Summary!K$6+1-AO75)/Summary!K$6,0)</f>
        <v>0</v>
      </c>
      <c r="BA75" s="3"/>
      <c r="BB75" s="3">
        <f>IF(AND(U75&gt;0,U75&lt;=Summary!B$9),12.5 + 12.5 * (U75 - Summary!B$9) / (Summary!B$7 - Summary!B$9),0)</f>
        <v>0</v>
      </c>
      <c r="BC75" s="3">
        <f>IF(AND(V75&gt;0,V75&lt;=Summary!C$9),12.5 + 12.5 * (V75 - Summary!C$9) / (Summary!C$7 - Summary!C$9),0)</f>
        <v>17.675832892649392</v>
      </c>
      <c r="BD75" s="3">
        <f>IF(AND(W75&gt;0,W75&lt;=Summary!D$9),12.5 + 12.5 * (W75 - Summary!D$9) / (Summary!D$7 - Summary!D$9),0)</f>
        <v>0</v>
      </c>
      <c r="BE75" s="3">
        <f>IF(AND(X75&gt;0,X75&lt;=Summary!E$9),12.5 + 12.5 * (X75 - Summary!E$9) / (Summary!E$7 - Summary!E$9),0)</f>
        <v>0</v>
      </c>
      <c r="BF75" s="3">
        <f>IF(AND(Y75&gt;0,Y75&lt;=Summary!F$9),12.5 + 12.5 * (Y75 - Summary!F$9) / (Summary!F$7 - Summary!F$9),0)</f>
        <v>0</v>
      </c>
      <c r="BG75" s="3">
        <f>IF(AND(Z75&gt;0,Z75&lt;=Summary!G$9),12.5 + 12.5 * (Z75 - Summary!G$9) / (Summary!G$7 - Summary!G$9),0)</f>
        <v>0</v>
      </c>
      <c r="BH75" s="3">
        <f>IF(AND(AA75&gt;0,AA75&lt;=Summary!H$9),12.5 + 12.5 * (AA75 - Summary!H$9) / (Summary!H$7 - Summary!H$9),0)</f>
        <v>0</v>
      </c>
      <c r="BI75" s="3">
        <f>IF(AND(AB75&gt;0,AB75&lt;=Summary!I$9),12.5 + 12.5 * (AB75 - Summary!I$9) / (Summary!I$7 - Summary!I$9),0)</f>
        <v>0</v>
      </c>
      <c r="BJ75" s="3">
        <f>IF(AND(AC75&gt;0,AC75&lt;=Summary!J$9),12.5 + 12.5 * (AC75 - Summary!J$9) / (Summary!J$7 - Summary!J$9),0)</f>
        <v>0</v>
      </c>
      <c r="BK75" s="3">
        <f>IF(AND(AD75&gt;0,AD75&lt;=Summary!K$9),12.5 + 12.5 * (AD75 - Summary!K$9) / (Summary!K$7 - Summary!K$9),0)</f>
        <v>0</v>
      </c>
      <c r="BL75" s="3"/>
      <c r="BM75" s="3">
        <f>IF(AND(U75&gt;0,U75&gt;Summary!B$9),12.5 - 12.5 * (U75 - Summary!B$9) / (Summary!B$3 - Summary!B$9),0)</f>
        <v>10.64198188598828</v>
      </c>
      <c r="BN75" s="3">
        <f>IF(AND(V75&gt;0,V75&gt;Summary!C$9),12.5 - 12.5 * (V75 - Summary!C$9) / (Summary!C$3 - Summary!C$9),0)</f>
        <v>0</v>
      </c>
      <c r="BO75" s="3">
        <f>IF(AND(W75&gt;0,W75&gt;Summary!D$9),12.5 - 12.5 * (W75 - Summary!D$9) / (Summary!D$3 - Summary!D$9),0)</f>
        <v>6.7259373792037112</v>
      </c>
      <c r="BP75" s="3">
        <f>IF(AND(X75&gt;0,X75&gt;Summary!E$9),12.5 - 12.5 * (X75 - Summary!E$9) / (Summary!E$3 - Summary!E$9),0)</f>
        <v>0</v>
      </c>
      <c r="BQ75" s="3">
        <f>IF(AND(Y75&gt;0,Y75&gt;Summary!F$9),12.5 - 12.5 * (Y75 - Summary!F$9) / (Summary!F$3 - Summary!F$9),0)</f>
        <v>0</v>
      </c>
      <c r="BR75" s="3">
        <f>IF(AND(Z75&gt;0,Z75&gt;Summary!G$9),12.5 - 12.5 * (Z75 - Summary!G$9) / (Summary!G$3 - Summary!G$9),0)</f>
        <v>10.941684022612318</v>
      </c>
      <c r="BS75" s="3">
        <f>IF(AND(AA75&gt;0,AA75&gt;Summary!H$9),12.5 - 12.5 * (AA75 - Summary!H$9) / (Summary!H$3 - Summary!H$9),0)</f>
        <v>0</v>
      </c>
      <c r="BT75" s="3">
        <f>IF(AND(AB75&gt;0,AB75&gt;Summary!I$9),12.5 - 12.5 * (AB75 - Summary!I$9) / (Summary!I$3 - Summary!I$9),0)</f>
        <v>0</v>
      </c>
      <c r="BU75" s="3">
        <f>IF(AND(AC75&gt;0,AC75&gt;Summary!J$9),12.5 - 12.5 * (AC75 - Summary!J$9) / (Summary!J$3 - Summary!J$9),0)</f>
        <v>0</v>
      </c>
      <c r="BV75" s="3">
        <f>IF(AND(AD75&gt;0,AD75&gt;Summary!K$9),12.5 - 12.5 * (AD75 - Summary!K$9) / (Summary!K$3 - Summary!K$9),0)</f>
        <v>0</v>
      </c>
      <c r="BW75" s="3"/>
      <c r="BX75">
        <v>3029</v>
      </c>
      <c r="BY75">
        <v>6265</v>
      </c>
      <c r="BZ75">
        <v>1180</v>
      </c>
      <c r="CA75">
        <v>11712</v>
      </c>
      <c r="CB75">
        <v>6071</v>
      </c>
      <c r="CC75">
        <v>7237</v>
      </c>
      <c r="CD75">
        <v>2002</v>
      </c>
      <c r="CE75">
        <v>2904</v>
      </c>
      <c r="CF75">
        <v>6425</v>
      </c>
      <c r="CI75" s="3">
        <f t="shared" si="105"/>
        <v>10.64198188598828</v>
      </c>
      <c r="CJ75" s="3">
        <f t="shared" si="106"/>
        <v>27.425832892649392</v>
      </c>
      <c r="CK75" s="3">
        <f t="shared" si="107"/>
        <v>15.97593737920371</v>
      </c>
      <c r="CL75" s="3">
        <f t="shared" si="108"/>
        <v>0</v>
      </c>
      <c r="CM75" s="3">
        <f t="shared" si="109"/>
        <v>5.25</v>
      </c>
      <c r="CN75" s="3">
        <f t="shared" si="110"/>
        <v>19.441684022612318</v>
      </c>
      <c r="CO75" s="3">
        <f t="shared" si="111"/>
        <v>11.5</v>
      </c>
      <c r="CP75" s="3">
        <f t="shared" si="112"/>
        <v>6.5</v>
      </c>
      <c r="CQ75" s="3">
        <f t="shared" si="113"/>
        <v>9.75</v>
      </c>
      <c r="CR75" s="3">
        <f t="shared" si="114"/>
        <v>0</v>
      </c>
      <c r="CT75" s="3">
        <f t="shared" si="115"/>
        <v>0</v>
      </c>
      <c r="CU75" s="3">
        <f t="shared" si="116"/>
        <v>0</v>
      </c>
      <c r="CV75" s="3">
        <f t="shared" si="117"/>
        <v>106.4854361804537</v>
      </c>
      <c r="CW75" s="5">
        <f t="shared" si="118"/>
        <v>400</v>
      </c>
      <c r="CX75" s="3">
        <f t="shared" si="119"/>
        <v>506.48543618045369</v>
      </c>
      <c r="CZ75" s="3">
        <f t="shared" si="120"/>
        <v>482.93808298650703</v>
      </c>
      <c r="DA75">
        <f t="shared" si="121"/>
        <v>71</v>
      </c>
    </row>
    <row r="76" spans="1:105" x14ac:dyDescent="0.2">
      <c r="A76">
        <v>72</v>
      </c>
      <c r="B76" t="s">
        <v>172</v>
      </c>
      <c r="C76" t="s">
        <v>173</v>
      </c>
      <c r="D76" t="s">
        <v>22</v>
      </c>
      <c r="E76">
        <v>81.984472846046302</v>
      </c>
      <c r="F76" s="1" t="s">
        <v>657</v>
      </c>
      <c r="G76">
        <v>481.984472846046</v>
      </c>
      <c r="H76">
        <v>407255</v>
      </c>
      <c r="J76">
        <v>1502</v>
      </c>
      <c r="K76">
        <v>1188</v>
      </c>
      <c r="L76">
        <v>61862</v>
      </c>
      <c r="M76">
        <v>4341</v>
      </c>
      <c r="N76">
        <v>77876</v>
      </c>
      <c r="O76">
        <v>2845</v>
      </c>
      <c r="P76">
        <v>84199</v>
      </c>
      <c r="Q76">
        <v>83274</v>
      </c>
      <c r="R76">
        <v>90168</v>
      </c>
      <c r="U76" s="5">
        <f>IF(J76&lt;=Summary!B$3,J76,0)</f>
        <v>1502</v>
      </c>
      <c r="V76" s="5">
        <f>IF(K76&lt;=Summary!C$3,K76,0)</f>
        <v>1188</v>
      </c>
      <c r="W76" s="5">
        <f>IF(L76&lt;=Summary!D$3,L76,0)</f>
        <v>0</v>
      </c>
      <c r="X76" s="5">
        <f>IF(M76&lt;=Summary!E$3,M76,0)</f>
        <v>4341</v>
      </c>
      <c r="Y76" s="5">
        <f>IF(N76&lt;=Summary!F$3,N76,0)</f>
        <v>0</v>
      </c>
      <c r="Z76" s="5">
        <f>IF(O76&lt;=Summary!G$3,O76,0)</f>
        <v>2845</v>
      </c>
      <c r="AA76" s="5">
        <f>IF(P76&lt;=Summary!H$3,P76,0)</f>
        <v>0</v>
      </c>
      <c r="AB76" s="5">
        <f>IF(Q76&lt;=Summary!I$3,Q76,0)</f>
        <v>0</v>
      </c>
      <c r="AC76" s="5">
        <f>IF(R76&lt;=Summary!J$3,R76,0)</f>
        <v>0</v>
      </c>
      <c r="AD76" s="5">
        <f>IF(S76&lt;=Summary!K$3,S76,0)</f>
        <v>0</v>
      </c>
      <c r="AE76" s="3"/>
      <c r="AF76" s="5">
        <f t="shared" si="95"/>
        <v>80</v>
      </c>
      <c r="AG76" s="5">
        <f t="shared" si="96"/>
        <v>64</v>
      </c>
      <c r="AH76" s="5">
        <f t="shared" si="97"/>
        <v>191</v>
      </c>
      <c r="AI76" s="5">
        <f t="shared" si="98"/>
        <v>96</v>
      </c>
      <c r="AJ76" s="5">
        <f t="shared" si="99"/>
        <v>157</v>
      </c>
      <c r="AK76" s="5">
        <f t="shared" si="100"/>
        <v>62</v>
      </c>
      <c r="AL76" s="5">
        <f t="shared" si="101"/>
        <v>102</v>
      </c>
      <c r="AM76" s="5">
        <f t="shared" si="102"/>
        <v>141</v>
      </c>
      <c r="AN76" s="5">
        <f t="shared" si="103"/>
        <v>150</v>
      </c>
      <c r="AO76" s="5">
        <f t="shared" si="104"/>
        <v>0</v>
      </c>
      <c r="AP76" s="3"/>
      <c r="AQ76" s="3">
        <f>IF(AND(AF76&lt;=Summary!B$6,AF76&gt;0),25*(Summary!B$6+1-AF76)/Summary!B$6,0)</f>
        <v>5.25</v>
      </c>
      <c r="AR76" s="3">
        <f>IF(AND(AG76&lt;=Summary!C$6,AG76&gt;0),25*(Summary!C$6+1-AG76)/Summary!C$6,0)</f>
        <v>9.25</v>
      </c>
      <c r="AS76" s="3">
        <f>IF(AND(AH76&lt;=Summary!D$6,AH76&gt;0),25*(Summary!D$6+1-AH76)/Summary!D$6,0)</f>
        <v>0</v>
      </c>
      <c r="AT76" s="3">
        <f>IF(AND(AI76&lt;=Summary!E$6,AI76&gt;0),25*(Summary!E$6+1-AI76)/Summary!E$6,0)</f>
        <v>1.25</v>
      </c>
      <c r="AU76" s="3">
        <f>IF(AND(AJ76&lt;=Summary!F$6,AJ76&gt;0),25*(Summary!F$6+1-AJ76)/Summary!F$6,0)</f>
        <v>0</v>
      </c>
      <c r="AV76" s="3">
        <f>IF(AND(AK76&lt;=Summary!G$6,AK76&gt;0),25*(Summary!G$6+1-AK76)/Summary!G$6,0)</f>
        <v>9.75</v>
      </c>
      <c r="AW76" s="3">
        <f>IF(AND(AL76&lt;=Summary!H$6,AL76&gt;0),25*(Summary!H$6+1-AL76)/Summary!H$6,0)</f>
        <v>0</v>
      </c>
      <c r="AX76" s="3">
        <f>IF(AND(AM76&lt;=Summary!I$6,AM76&gt;0),25*(Summary!I$6+1-AM76)/Summary!I$6,0)</f>
        <v>0</v>
      </c>
      <c r="AY76" s="3">
        <f>IF(AND(AN76&lt;=Summary!J$6,AN76&gt;0),25*(Summary!J$6+1-AN76)/Summary!J$6,0)</f>
        <v>0</v>
      </c>
      <c r="AZ76" s="3">
        <f>IF(AND(AO76&lt;=Summary!K$6,AO76&gt;0),25*(Summary!K$6+1-AO76)/Summary!K$6,0)</f>
        <v>0</v>
      </c>
      <c r="BA76" s="3"/>
      <c r="BB76" s="3">
        <f>IF(AND(U76&gt;0,U76&lt;=Summary!B$9),12.5 + 12.5 * (U76 - Summary!B$9) / (Summary!B$7 - Summary!B$9),0)</f>
        <v>14.71709470304976</v>
      </c>
      <c r="BC76" s="3">
        <f>IF(AND(V76&gt;0,V76&lt;=Summary!C$9),12.5 + 12.5 * (V76 - Summary!C$9) / (Summary!C$7 - Summary!C$9),0)</f>
        <v>17.570068746694872</v>
      </c>
      <c r="BD76" s="3">
        <f>IF(AND(W76&gt;0,W76&lt;=Summary!D$9),12.5 + 12.5 * (W76 - Summary!D$9) / (Summary!D$7 - Summary!D$9),0)</f>
        <v>0</v>
      </c>
      <c r="BE76" s="3">
        <f>IF(AND(X76&gt;0,X76&lt;=Summary!E$9),12.5 + 12.5 * (X76 - Summary!E$9) / (Summary!E$7 - Summary!E$9),0)</f>
        <v>0</v>
      </c>
      <c r="BF76" s="3">
        <f>IF(AND(Y76&gt;0,Y76&lt;=Summary!F$9),12.5 + 12.5 * (Y76 - Summary!F$9) / (Summary!F$7 - Summary!F$9),0)</f>
        <v>0</v>
      </c>
      <c r="BG76" s="3">
        <f>IF(AND(Z76&gt;0,Z76&lt;=Summary!G$9),12.5 + 12.5 * (Z76 - Summary!G$9) / (Summary!G$7 - Summary!G$9),0)</f>
        <v>0</v>
      </c>
      <c r="BH76" s="3">
        <f>IF(AND(AA76&gt;0,AA76&lt;=Summary!H$9),12.5 + 12.5 * (AA76 - Summary!H$9) / (Summary!H$7 - Summary!H$9),0)</f>
        <v>0</v>
      </c>
      <c r="BI76" s="3">
        <f>IF(AND(AB76&gt;0,AB76&lt;=Summary!I$9),12.5 + 12.5 * (AB76 - Summary!I$9) / (Summary!I$7 - Summary!I$9),0)</f>
        <v>0</v>
      </c>
      <c r="BJ76" s="3">
        <f>IF(AND(AC76&gt;0,AC76&lt;=Summary!J$9),12.5 + 12.5 * (AC76 - Summary!J$9) / (Summary!J$7 - Summary!J$9),0)</f>
        <v>0</v>
      </c>
      <c r="BK76" s="3">
        <f>IF(AND(AD76&gt;0,AD76&lt;=Summary!K$9),12.5 + 12.5 * (AD76 - Summary!K$9) / (Summary!K$7 - Summary!K$9),0)</f>
        <v>0</v>
      </c>
      <c r="BL76" s="3"/>
      <c r="BM76" s="3">
        <f>IF(AND(U76&gt;0,U76&gt;Summary!B$9),12.5 - 12.5 * (U76 - Summary!B$9) / (Summary!B$3 - Summary!B$9),0)</f>
        <v>0</v>
      </c>
      <c r="BN76" s="3">
        <f>IF(AND(V76&gt;0,V76&gt;Summary!C$9),12.5 - 12.5 * (V76 - Summary!C$9) / (Summary!C$3 - Summary!C$9),0)</f>
        <v>0</v>
      </c>
      <c r="BO76" s="3">
        <f>IF(AND(W76&gt;0,W76&gt;Summary!D$9),12.5 - 12.5 * (W76 - Summary!D$9) / (Summary!D$3 - Summary!D$9),0)</f>
        <v>0</v>
      </c>
      <c r="BP76" s="3">
        <f>IF(AND(X76&gt;0,X76&gt;Summary!E$9),12.5 - 12.5 * (X76 - Summary!E$9) / (Summary!E$3 - Summary!E$9),0)</f>
        <v>1.2283683559950553</v>
      </c>
      <c r="BQ76" s="3">
        <f>IF(AND(Y76&gt;0,Y76&gt;Summary!F$9),12.5 - 12.5 * (Y76 - Summary!F$9) / (Summary!F$3 - Summary!F$9),0)</f>
        <v>0</v>
      </c>
      <c r="BR76" s="3">
        <f>IF(AND(Z76&gt;0,Z76&gt;Summary!G$9),12.5 - 12.5 * (Z76 - Summary!G$9) / (Summary!G$3 - Summary!G$9),0)</f>
        <v>12.310324308241595</v>
      </c>
      <c r="BS76" s="3">
        <f>IF(AND(AA76&gt;0,AA76&gt;Summary!H$9),12.5 - 12.5 * (AA76 - Summary!H$9) / (Summary!H$3 - Summary!H$9),0)</f>
        <v>0</v>
      </c>
      <c r="BT76" s="3">
        <f>IF(AND(AB76&gt;0,AB76&gt;Summary!I$9),12.5 - 12.5 * (AB76 - Summary!I$9) / (Summary!I$3 - Summary!I$9),0)</f>
        <v>0</v>
      </c>
      <c r="BU76" s="3">
        <f>IF(AND(AC76&gt;0,AC76&gt;Summary!J$9),12.5 - 12.5 * (AC76 - Summary!J$9) / (Summary!J$3 - Summary!J$9),0)</f>
        <v>0</v>
      </c>
      <c r="BV76" s="3">
        <f>IF(AND(AD76&gt;0,AD76&gt;Summary!K$9),12.5 - 12.5 * (AD76 - Summary!K$9) / (Summary!K$3 - Summary!K$9),0)</f>
        <v>0</v>
      </c>
      <c r="BW76" s="3"/>
      <c r="BX76">
        <v>2845</v>
      </c>
      <c r="BY76">
        <v>83274</v>
      </c>
      <c r="BZ76">
        <v>1188</v>
      </c>
      <c r="CA76">
        <v>4341</v>
      </c>
      <c r="CB76">
        <v>77876</v>
      </c>
      <c r="CC76">
        <v>84199</v>
      </c>
      <c r="CD76">
        <v>1502</v>
      </c>
      <c r="CE76">
        <v>61862</v>
      </c>
      <c r="CF76">
        <v>90168</v>
      </c>
      <c r="CI76" s="3">
        <f t="shared" si="105"/>
        <v>19.96709470304976</v>
      </c>
      <c r="CJ76" s="3">
        <f t="shared" si="106"/>
        <v>26.820068746694872</v>
      </c>
      <c r="CK76" s="3">
        <f t="shared" si="107"/>
        <v>0</v>
      </c>
      <c r="CL76" s="3">
        <f t="shared" si="108"/>
        <v>2.4783683559950553</v>
      </c>
      <c r="CM76" s="3">
        <f t="shared" si="109"/>
        <v>0</v>
      </c>
      <c r="CN76" s="3">
        <f t="shared" si="110"/>
        <v>22.060324308241597</v>
      </c>
      <c r="CO76" s="3">
        <f t="shared" si="111"/>
        <v>0</v>
      </c>
      <c r="CP76" s="3">
        <f t="shared" si="112"/>
        <v>0</v>
      </c>
      <c r="CQ76" s="3">
        <f t="shared" si="113"/>
        <v>0</v>
      </c>
      <c r="CR76" s="3">
        <f t="shared" si="114"/>
        <v>0</v>
      </c>
      <c r="CT76" s="3">
        <f t="shared" si="115"/>
        <v>0</v>
      </c>
      <c r="CU76" s="3">
        <f t="shared" si="116"/>
        <v>0</v>
      </c>
      <c r="CV76" s="3">
        <f t="shared" si="117"/>
        <v>71.325856113981274</v>
      </c>
      <c r="CW76" s="5">
        <f t="shared" si="118"/>
        <v>400</v>
      </c>
      <c r="CX76" s="3">
        <f t="shared" si="119"/>
        <v>471.32585611398127</v>
      </c>
      <c r="CZ76" s="3">
        <f t="shared" si="120"/>
        <v>481.984472846046</v>
      </c>
      <c r="DA76">
        <f t="shared" si="121"/>
        <v>72</v>
      </c>
    </row>
    <row r="77" spans="1:105" x14ac:dyDescent="0.2">
      <c r="A77">
        <v>73</v>
      </c>
      <c r="B77" t="s">
        <v>174</v>
      </c>
      <c r="C77" t="s">
        <v>175</v>
      </c>
      <c r="D77" t="s">
        <v>176</v>
      </c>
      <c r="E77">
        <v>81.675275850891296</v>
      </c>
      <c r="F77" s="1" t="s">
        <v>656</v>
      </c>
      <c r="G77">
        <v>481.67527585089101</v>
      </c>
      <c r="H77">
        <v>1533573</v>
      </c>
      <c r="J77">
        <v>1674</v>
      </c>
      <c r="K77">
        <v>1126</v>
      </c>
      <c r="L77">
        <v>504600</v>
      </c>
      <c r="M77">
        <v>92139</v>
      </c>
      <c r="N77">
        <v>331371</v>
      </c>
      <c r="O77">
        <v>2839</v>
      </c>
      <c r="P77">
        <v>95971</v>
      </c>
      <c r="Q77">
        <v>313045</v>
      </c>
      <c r="R77">
        <v>5378</v>
      </c>
      <c r="S77">
        <v>185430</v>
      </c>
      <c r="U77" s="5">
        <f>IF(J77&lt;=Summary!B$3,J77,0)</f>
        <v>1674</v>
      </c>
      <c r="V77" s="5">
        <f>IF(K77&lt;=Summary!C$3,K77,0)</f>
        <v>1126</v>
      </c>
      <c r="W77" s="5">
        <f>IF(L77&lt;=Summary!D$3,L77,0)</f>
        <v>0</v>
      </c>
      <c r="X77" s="5">
        <f>IF(M77&lt;=Summary!E$3,M77,0)</f>
        <v>0</v>
      </c>
      <c r="Y77" s="5">
        <f>IF(N77&lt;=Summary!F$3,N77,0)</f>
        <v>0</v>
      </c>
      <c r="Z77" s="5">
        <f>IF(O77&lt;=Summary!G$3,O77,0)</f>
        <v>2839</v>
      </c>
      <c r="AA77" s="5">
        <f>IF(P77&lt;=Summary!H$3,P77,0)</f>
        <v>0</v>
      </c>
      <c r="AB77" s="5">
        <f>IF(Q77&lt;=Summary!I$3,Q77,0)</f>
        <v>0</v>
      </c>
      <c r="AC77" s="5">
        <f>IF(R77&lt;=Summary!J$3,R77,0)</f>
        <v>5378</v>
      </c>
      <c r="AD77" s="5">
        <f>IF(S77&lt;=Summary!K$3,S77,0)</f>
        <v>0</v>
      </c>
      <c r="AE77" s="3"/>
      <c r="AF77" s="5">
        <f t="shared" si="95"/>
        <v>91</v>
      </c>
      <c r="AG77" s="5">
        <f t="shared" si="96"/>
        <v>51</v>
      </c>
      <c r="AH77" s="5">
        <f t="shared" si="97"/>
        <v>219</v>
      </c>
      <c r="AI77" s="5">
        <f t="shared" si="98"/>
        <v>201</v>
      </c>
      <c r="AJ77" s="5">
        <f t="shared" si="99"/>
        <v>174</v>
      </c>
      <c r="AK77" s="5">
        <f t="shared" si="100"/>
        <v>60</v>
      </c>
      <c r="AL77" s="5">
        <f t="shared" si="101"/>
        <v>109</v>
      </c>
      <c r="AM77" s="5">
        <f t="shared" si="102"/>
        <v>153</v>
      </c>
      <c r="AN77" s="5">
        <f t="shared" si="103"/>
        <v>51</v>
      </c>
      <c r="AO77" s="5">
        <f t="shared" si="104"/>
        <v>116</v>
      </c>
      <c r="AP77" s="3"/>
      <c r="AQ77" s="3">
        <f>IF(AND(AF77&lt;=Summary!B$6,AF77&gt;0),25*(Summary!B$6+1-AF77)/Summary!B$6,0)</f>
        <v>2.5</v>
      </c>
      <c r="AR77" s="3">
        <f>IF(AND(AG77&lt;=Summary!C$6,AG77&gt;0),25*(Summary!C$6+1-AG77)/Summary!C$6,0)</f>
        <v>12.5</v>
      </c>
      <c r="AS77" s="3">
        <f>IF(AND(AH77&lt;=Summary!D$6,AH77&gt;0),25*(Summary!D$6+1-AH77)/Summary!D$6,0)</f>
        <v>0</v>
      </c>
      <c r="AT77" s="3">
        <f>IF(AND(AI77&lt;=Summary!E$6,AI77&gt;0),25*(Summary!E$6+1-AI77)/Summary!E$6,0)</f>
        <v>0</v>
      </c>
      <c r="AU77" s="3">
        <f>IF(AND(AJ77&lt;=Summary!F$6,AJ77&gt;0),25*(Summary!F$6+1-AJ77)/Summary!F$6,0)</f>
        <v>0</v>
      </c>
      <c r="AV77" s="3">
        <f>IF(AND(AK77&lt;=Summary!G$6,AK77&gt;0),25*(Summary!G$6+1-AK77)/Summary!G$6,0)</f>
        <v>10.25</v>
      </c>
      <c r="AW77" s="3">
        <f>IF(AND(AL77&lt;=Summary!H$6,AL77&gt;0),25*(Summary!H$6+1-AL77)/Summary!H$6,0)</f>
        <v>0</v>
      </c>
      <c r="AX77" s="3">
        <f>IF(AND(AM77&lt;=Summary!I$6,AM77&gt;0),25*(Summary!I$6+1-AM77)/Summary!I$6,0)</f>
        <v>0</v>
      </c>
      <c r="AY77" s="3">
        <f>IF(AND(AN77&lt;=Summary!J$6,AN77&gt;0),25*(Summary!J$6+1-AN77)/Summary!J$6,0)</f>
        <v>12.5</v>
      </c>
      <c r="AZ77" s="3">
        <f>IF(AND(AO77&lt;=Summary!K$6,AO77&gt;0),25*(Summary!K$6+1-AO77)/Summary!K$6,0)</f>
        <v>0</v>
      </c>
      <c r="BA77" s="3"/>
      <c r="BB77" s="3">
        <f>IF(AND(U77&gt;0,U77&lt;=Summary!B$9),12.5 + 12.5 * (U77 - Summary!B$9) / (Summary!B$7 - Summary!B$9),0)</f>
        <v>12.991573033707866</v>
      </c>
      <c r="BC77" s="3">
        <f>IF(AND(V77&gt;0,V77&lt;=Summary!C$9),12.5 + 12.5 * (V77 - Summary!C$9) / (Summary!C$7 - Summary!C$9),0)</f>
        <v>18.389740877842414</v>
      </c>
      <c r="BD77" s="3">
        <f>IF(AND(W77&gt;0,W77&lt;=Summary!D$9),12.5 + 12.5 * (W77 - Summary!D$9) / (Summary!D$7 - Summary!D$9),0)</f>
        <v>0</v>
      </c>
      <c r="BE77" s="3">
        <f>IF(AND(X77&gt;0,X77&lt;=Summary!E$9),12.5 + 12.5 * (X77 - Summary!E$9) / (Summary!E$7 - Summary!E$9),0)</f>
        <v>0</v>
      </c>
      <c r="BF77" s="3">
        <f>IF(AND(Y77&gt;0,Y77&lt;=Summary!F$9),12.5 + 12.5 * (Y77 - Summary!F$9) / (Summary!F$7 - Summary!F$9),0)</f>
        <v>0</v>
      </c>
      <c r="BG77" s="3">
        <f>IF(AND(Z77&gt;0,Z77&lt;=Summary!G$9),12.5 + 12.5 * (Z77 - Summary!G$9) / (Summary!G$7 - Summary!G$9),0)</f>
        <v>0</v>
      </c>
      <c r="BH77" s="3">
        <f>IF(AND(AA77&gt;0,AA77&lt;=Summary!H$9),12.5 + 12.5 * (AA77 - Summary!H$9) / (Summary!H$7 - Summary!H$9),0)</f>
        <v>0</v>
      </c>
      <c r="BI77" s="3">
        <f>IF(AND(AB77&gt;0,AB77&lt;=Summary!I$9),12.5 + 12.5 * (AB77 - Summary!I$9) / (Summary!I$7 - Summary!I$9),0)</f>
        <v>0</v>
      </c>
      <c r="BJ77" s="3">
        <f>IF(AND(AC77&gt;0,AC77&lt;=Summary!J$9),12.5 + 12.5 * (AC77 - Summary!J$9) / (Summary!J$7 - Summary!J$9),0)</f>
        <v>0</v>
      </c>
      <c r="BK77" s="3">
        <f>IF(AND(AD77&gt;0,AD77&lt;=Summary!K$9),12.5 + 12.5 * (AD77 - Summary!K$9) / (Summary!K$7 - Summary!K$9),0)</f>
        <v>0</v>
      </c>
      <c r="BL77" s="3"/>
      <c r="BM77" s="3">
        <f>IF(AND(U77&gt;0,U77&gt;Summary!B$9),12.5 - 12.5 * (U77 - Summary!B$9) / (Summary!B$3 - Summary!B$9),0)</f>
        <v>0</v>
      </c>
      <c r="BN77" s="3">
        <f>IF(AND(V77&gt;0,V77&gt;Summary!C$9),12.5 - 12.5 * (V77 - Summary!C$9) / (Summary!C$3 - Summary!C$9),0)</f>
        <v>0</v>
      </c>
      <c r="BO77" s="3">
        <f>IF(AND(W77&gt;0,W77&gt;Summary!D$9),12.5 - 12.5 * (W77 - Summary!D$9) / (Summary!D$3 - Summary!D$9),0)</f>
        <v>0</v>
      </c>
      <c r="BP77" s="3">
        <f>IF(AND(X77&gt;0,X77&gt;Summary!E$9),12.5 - 12.5 * (X77 - Summary!E$9) / (Summary!E$3 - Summary!E$9),0)</f>
        <v>0</v>
      </c>
      <c r="BQ77" s="3">
        <f>IF(AND(Y77&gt;0,Y77&gt;Summary!F$9),12.5 - 12.5 * (Y77 - Summary!F$9) / (Summary!F$3 - Summary!F$9),0)</f>
        <v>0</v>
      </c>
      <c r="BR77" s="3">
        <f>IF(AND(Z77&gt;0,Z77&gt;Summary!G$9),12.5 - 12.5 * (Z77 - Summary!G$9) / (Summary!G$3 - Summary!G$9),0)</f>
        <v>12.354953882772984</v>
      </c>
      <c r="BS77" s="3">
        <f>IF(AND(AA77&gt;0,AA77&gt;Summary!H$9),12.5 - 12.5 * (AA77 - Summary!H$9) / (Summary!H$3 - Summary!H$9),0)</f>
        <v>0</v>
      </c>
      <c r="BT77" s="3">
        <f>IF(AND(AB77&gt;0,AB77&gt;Summary!I$9),12.5 - 12.5 * (AB77 - Summary!I$9) / (Summary!I$3 - Summary!I$9),0)</f>
        <v>0</v>
      </c>
      <c r="BU77" s="3">
        <f>IF(AND(AC77&gt;0,AC77&gt;Summary!J$9),12.5 - 12.5 * (AC77 - Summary!J$9) / (Summary!J$3 - Summary!J$9),0)</f>
        <v>0.20864946889226132</v>
      </c>
      <c r="BV77" s="3">
        <f>IF(AND(AD77&gt;0,AD77&gt;Summary!K$9),12.5 - 12.5 * (AD77 - Summary!K$9) / (Summary!K$3 - Summary!K$9),0)</f>
        <v>0</v>
      </c>
      <c r="BW77" s="3"/>
      <c r="BX77">
        <v>2839</v>
      </c>
      <c r="BY77">
        <v>313045</v>
      </c>
      <c r="BZ77">
        <v>1126</v>
      </c>
      <c r="CA77">
        <v>92139</v>
      </c>
      <c r="CB77">
        <v>331371</v>
      </c>
      <c r="CC77">
        <v>95971</v>
      </c>
      <c r="CD77">
        <v>1674</v>
      </c>
      <c r="CE77">
        <v>504600</v>
      </c>
      <c r="CF77">
        <v>5378</v>
      </c>
      <c r="CG77">
        <v>185430</v>
      </c>
      <c r="CI77" s="3">
        <f t="shared" si="105"/>
        <v>15.491573033707866</v>
      </c>
      <c r="CJ77" s="3">
        <f t="shared" si="106"/>
        <v>30.889740877842414</v>
      </c>
      <c r="CK77" s="3">
        <f t="shared" si="107"/>
        <v>0</v>
      </c>
      <c r="CL77" s="3">
        <f t="shared" si="108"/>
        <v>0</v>
      </c>
      <c r="CM77" s="3">
        <f t="shared" si="109"/>
        <v>0</v>
      </c>
      <c r="CN77" s="3">
        <f t="shared" si="110"/>
        <v>22.604953882772982</v>
      </c>
      <c r="CO77" s="3">
        <f t="shared" si="111"/>
        <v>0</v>
      </c>
      <c r="CP77" s="3">
        <f t="shared" si="112"/>
        <v>0</v>
      </c>
      <c r="CQ77" s="3">
        <f t="shared" si="113"/>
        <v>12.708649468892261</v>
      </c>
      <c r="CR77" s="3">
        <f t="shared" si="114"/>
        <v>0</v>
      </c>
      <c r="CT77" s="3">
        <f t="shared" si="115"/>
        <v>0</v>
      </c>
      <c r="CU77" s="3">
        <f t="shared" si="116"/>
        <v>0</v>
      </c>
      <c r="CV77" s="3">
        <f t="shared" si="117"/>
        <v>81.694917263215515</v>
      </c>
      <c r="CW77" s="5">
        <f t="shared" si="118"/>
        <v>400</v>
      </c>
      <c r="CX77" s="3">
        <f t="shared" si="119"/>
        <v>481.69491726321553</v>
      </c>
      <c r="CZ77" s="3">
        <f t="shared" si="120"/>
        <v>481.67527585089101</v>
      </c>
      <c r="DA77">
        <f t="shared" si="121"/>
        <v>73</v>
      </c>
    </row>
    <row r="78" spans="1:105" x14ac:dyDescent="0.2">
      <c r="A78">
        <v>74</v>
      </c>
      <c r="B78" t="s">
        <v>177</v>
      </c>
      <c r="C78" t="s">
        <v>178</v>
      </c>
      <c r="D78" t="s">
        <v>22</v>
      </c>
      <c r="E78">
        <v>81.078430655693793</v>
      </c>
      <c r="F78" s="1" t="s">
        <v>658</v>
      </c>
      <c r="G78">
        <v>481.07843065569301</v>
      </c>
      <c r="H78">
        <v>87896</v>
      </c>
      <c r="J78">
        <v>2196</v>
      </c>
      <c r="K78">
        <v>1685</v>
      </c>
      <c r="L78">
        <v>2661</v>
      </c>
      <c r="M78">
        <v>61182</v>
      </c>
      <c r="N78">
        <v>3573</v>
      </c>
      <c r="O78">
        <v>3728</v>
      </c>
      <c r="P78">
        <v>3123</v>
      </c>
      <c r="Q78">
        <v>5261</v>
      </c>
      <c r="R78">
        <v>4487</v>
      </c>
      <c r="U78" s="5">
        <f>IF(J78&lt;=Summary!B$3,J78,0)</f>
        <v>2196</v>
      </c>
      <c r="V78" s="5">
        <f>IF(K78&lt;=Summary!C$3,K78,0)</f>
        <v>1685</v>
      </c>
      <c r="W78" s="5">
        <f>IF(L78&lt;=Summary!D$3,L78,0)</f>
        <v>2661</v>
      </c>
      <c r="X78" s="5">
        <f>IF(M78&lt;=Summary!E$3,M78,0)</f>
        <v>0</v>
      </c>
      <c r="Y78" s="5">
        <f>IF(N78&lt;=Summary!F$3,N78,0)</f>
        <v>3573</v>
      </c>
      <c r="Z78" s="5">
        <f>IF(O78&lt;=Summary!G$3,O78,0)</f>
        <v>3728</v>
      </c>
      <c r="AA78" s="5">
        <f>IF(P78&lt;=Summary!H$3,P78,0)</f>
        <v>3123</v>
      </c>
      <c r="AB78" s="5">
        <f>IF(Q78&lt;=Summary!I$3,Q78,0)</f>
        <v>5261</v>
      </c>
      <c r="AC78" s="5">
        <f>IF(R78&lt;=Summary!J$3,R78,0)</f>
        <v>4487</v>
      </c>
      <c r="AD78" s="5">
        <f>IF(S78&lt;=Summary!K$3,S78,0)</f>
        <v>0</v>
      </c>
      <c r="AE78" s="3"/>
      <c r="AF78" s="5">
        <f t="shared" si="95"/>
        <v>129</v>
      </c>
      <c r="AG78" s="5">
        <f t="shared" si="96"/>
        <v>133</v>
      </c>
      <c r="AH78" s="5">
        <f t="shared" si="97"/>
        <v>56</v>
      </c>
      <c r="AI78" s="5">
        <f t="shared" si="98"/>
        <v>188</v>
      </c>
      <c r="AJ78" s="5">
        <f t="shared" si="99"/>
        <v>40</v>
      </c>
      <c r="AK78" s="5">
        <f t="shared" si="100"/>
        <v>93</v>
      </c>
      <c r="AL78" s="5">
        <f t="shared" si="101"/>
        <v>12</v>
      </c>
      <c r="AM78" s="5">
        <f t="shared" si="102"/>
        <v>64</v>
      </c>
      <c r="AN78" s="5">
        <f t="shared" si="103"/>
        <v>37</v>
      </c>
      <c r="AO78" s="5">
        <f t="shared" si="104"/>
        <v>0</v>
      </c>
      <c r="AP78" s="3"/>
      <c r="AQ78" s="3">
        <f>IF(AND(AF78&lt;=Summary!B$6,AF78&gt;0),25*(Summary!B$6+1-AF78)/Summary!B$6,0)</f>
        <v>0</v>
      </c>
      <c r="AR78" s="3">
        <f>IF(AND(AG78&lt;=Summary!C$6,AG78&gt;0),25*(Summary!C$6+1-AG78)/Summary!C$6,0)</f>
        <v>0</v>
      </c>
      <c r="AS78" s="3">
        <f>IF(AND(AH78&lt;=Summary!D$6,AH78&gt;0),25*(Summary!D$6+1-AH78)/Summary!D$6,0)</f>
        <v>11.25</v>
      </c>
      <c r="AT78" s="3">
        <f>IF(AND(AI78&lt;=Summary!E$6,AI78&gt;0),25*(Summary!E$6+1-AI78)/Summary!E$6,0)</f>
        <v>0</v>
      </c>
      <c r="AU78" s="3">
        <f>IF(AND(AJ78&lt;=Summary!F$6,AJ78&gt;0),25*(Summary!F$6+1-AJ78)/Summary!F$6,0)</f>
        <v>15.25</v>
      </c>
      <c r="AV78" s="3">
        <f>IF(AND(AK78&lt;=Summary!G$6,AK78&gt;0),25*(Summary!G$6+1-AK78)/Summary!G$6,0)</f>
        <v>2</v>
      </c>
      <c r="AW78" s="3">
        <f>IF(AND(AL78&lt;=Summary!H$6,AL78&gt;0),25*(Summary!H$6+1-AL78)/Summary!H$6,0)</f>
        <v>22.25</v>
      </c>
      <c r="AX78" s="3">
        <f>IF(AND(AM78&lt;=Summary!I$6,AM78&gt;0),25*(Summary!I$6+1-AM78)/Summary!I$6,0)</f>
        <v>9.25</v>
      </c>
      <c r="AY78" s="3">
        <f>IF(AND(AN78&lt;=Summary!J$6,AN78&gt;0),25*(Summary!J$6+1-AN78)/Summary!J$6,0)</f>
        <v>16</v>
      </c>
      <c r="AZ78" s="3">
        <f>IF(AND(AO78&lt;=Summary!K$6,AO78&gt;0),25*(Summary!K$6+1-AO78)/Summary!K$6,0)</f>
        <v>0</v>
      </c>
      <c r="BA78" s="3"/>
      <c r="BB78" s="3">
        <f>IF(AND(U78&gt;0,U78&lt;=Summary!B$9),12.5 + 12.5 * (U78 - Summary!B$9) / (Summary!B$7 - Summary!B$9),0)</f>
        <v>0</v>
      </c>
      <c r="BC78" s="3">
        <f>IF(AND(V78&gt;0,V78&lt;=Summary!C$9),12.5 + 12.5 * (V78 - Summary!C$9) / (Summary!C$7 - Summary!C$9),0)</f>
        <v>0</v>
      </c>
      <c r="BD78" s="3">
        <f>IF(AND(W78&gt;0,W78&lt;=Summary!D$9),12.5 + 12.5 * (W78 - Summary!D$9) / (Summary!D$7 - Summary!D$9),0)</f>
        <v>0</v>
      </c>
      <c r="BE78" s="3">
        <f>IF(AND(X78&gt;0,X78&lt;=Summary!E$9),12.5 + 12.5 * (X78 - Summary!E$9) / (Summary!E$7 - Summary!E$9),0)</f>
        <v>0</v>
      </c>
      <c r="BF78" s="3">
        <f>IF(AND(Y78&gt;0,Y78&lt;=Summary!F$9),12.5 + 12.5 * (Y78 - Summary!F$9) / (Summary!F$7 - Summary!F$9),0)</f>
        <v>0</v>
      </c>
      <c r="BG78" s="3">
        <f>IF(AND(Z78&gt;0,Z78&lt;=Summary!G$9),12.5 + 12.5 * (Z78 - Summary!G$9) / (Summary!G$7 - Summary!G$9),0)</f>
        <v>0</v>
      </c>
      <c r="BH78" s="3">
        <f>IF(AND(AA78&gt;0,AA78&lt;=Summary!H$9),12.5 + 12.5 * (AA78 - Summary!H$9) / (Summary!H$7 - Summary!H$9),0)</f>
        <v>16.256950541410593</v>
      </c>
      <c r="BI78" s="3">
        <f>IF(AND(AB78&gt;0,AB78&lt;=Summary!I$9),12.5 + 12.5 * (AB78 - Summary!I$9) / (Summary!I$7 - Summary!I$9),0)</f>
        <v>0</v>
      </c>
      <c r="BJ78" s="3">
        <f>IF(AND(AC78&gt;0,AC78&lt;=Summary!J$9),12.5 + 12.5 * (AC78 - Summary!J$9) / (Summary!J$7 - Summary!J$9),0)</f>
        <v>0</v>
      </c>
      <c r="BK78" s="3">
        <f>IF(AND(AD78&gt;0,AD78&lt;=Summary!K$9),12.5 + 12.5 * (AD78 - Summary!K$9) / (Summary!K$7 - Summary!K$9),0)</f>
        <v>0</v>
      </c>
      <c r="BL78" s="3"/>
      <c r="BM78" s="3">
        <f>IF(AND(U78&gt;0,U78&gt;Summary!B$9),12.5 - 12.5 * (U78 - Summary!B$9) / (Summary!B$3 - Summary!B$9),0)</f>
        <v>9.3500266382525297</v>
      </c>
      <c r="BN78" s="3">
        <f>IF(AND(V78&gt;0,V78&gt;Summary!C$9),12.5 - 12.5 * (V78 - Summary!C$9) / (Summary!C$3 - Summary!C$9),0)</f>
        <v>11.800591570125709</v>
      </c>
      <c r="BO78" s="3">
        <f>IF(AND(W78&gt;0,W78&gt;Summary!D$9),12.5 - 12.5 * (W78 - Summary!D$9) / (Summary!D$3 - Summary!D$9),0)</f>
        <v>9.0742172400463854</v>
      </c>
      <c r="BP78" s="3">
        <f>IF(AND(X78&gt;0,X78&gt;Summary!E$9),12.5 - 12.5 * (X78 - Summary!E$9) / (Summary!E$3 - Summary!E$9),0)</f>
        <v>0</v>
      </c>
      <c r="BQ78" s="3">
        <f>IF(AND(Y78&gt;0,Y78&gt;Summary!F$9),12.5 - 12.5 * (Y78 - Summary!F$9) / (Summary!F$3 - Summary!F$9),0)</f>
        <v>7.7044547872340425</v>
      </c>
      <c r="BR78" s="3">
        <f>IF(AND(Z78&gt;0,Z78&gt;Summary!G$9),12.5 - 12.5 * (Z78 - Summary!G$9) / (Summary!G$3 - Summary!G$9),0)</f>
        <v>5.7423385897054446</v>
      </c>
      <c r="BS78" s="3">
        <f>IF(AND(AA78&gt;0,AA78&gt;Summary!H$9),12.5 - 12.5 * (AA78 - Summary!H$9) / (Summary!H$3 - Summary!H$9),0)</f>
        <v>0</v>
      </c>
      <c r="BT78" s="3">
        <f>IF(AND(AB78&gt;0,AB78&gt;Summary!I$9),12.5 - 12.5 * (AB78 - Summary!I$9) / (Summary!I$3 - Summary!I$9),0)</f>
        <v>0.99913743530764876</v>
      </c>
      <c r="BU78" s="3">
        <f>IF(AND(AC78&gt;0,AC78&gt;Summary!J$9),12.5 - 12.5 * (AC78 - Summary!J$9) / (Summary!J$3 - Summary!J$9),0)</f>
        <v>8.6589529590288308</v>
      </c>
      <c r="BV78" s="3">
        <f>IF(AND(AD78&gt;0,AD78&gt;Summary!K$9),12.5 - 12.5 * (AD78 - Summary!K$9) / (Summary!K$3 - Summary!K$9),0)</f>
        <v>0</v>
      </c>
      <c r="BW78" s="3"/>
      <c r="BX78">
        <v>3728</v>
      </c>
      <c r="BY78">
        <v>5261</v>
      </c>
      <c r="BZ78">
        <v>1685</v>
      </c>
      <c r="CA78">
        <v>61182</v>
      </c>
      <c r="CB78">
        <v>3573</v>
      </c>
      <c r="CC78">
        <v>3123</v>
      </c>
      <c r="CD78">
        <v>2196</v>
      </c>
      <c r="CE78">
        <v>2661</v>
      </c>
      <c r="CF78">
        <v>4487</v>
      </c>
      <c r="CI78" s="3">
        <f t="shared" si="105"/>
        <v>9.3500266382525297</v>
      </c>
      <c r="CJ78" s="3">
        <f t="shared" si="106"/>
        <v>11.800591570125709</v>
      </c>
      <c r="CK78" s="3">
        <f t="shared" si="107"/>
        <v>20.324217240046387</v>
      </c>
      <c r="CL78" s="3">
        <f t="shared" si="108"/>
        <v>0</v>
      </c>
      <c r="CM78" s="3">
        <f t="shared" si="109"/>
        <v>22.954454787234042</v>
      </c>
      <c r="CN78" s="3">
        <f t="shared" si="110"/>
        <v>7.7423385897054446</v>
      </c>
      <c r="CO78" s="3">
        <f t="shared" si="111"/>
        <v>38.506950541410589</v>
      </c>
      <c r="CP78" s="3">
        <f t="shared" si="112"/>
        <v>10.249137435307649</v>
      </c>
      <c r="CQ78" s="3">
        <f t="shared" si="113"/>
        <v>24.658952959028831</v>
      </c>
      <c r="CR78" s="3">
        <f t="shared" si="114"/>
        <v>0</v>
      </c>
      <c r="CT78" s="3">
        <f t="shared" si="115"/>
        <v>0</v>
      </c>
      <c r="CU78" s="3">
        <f t="shared" si="116"/>
        <v>0</v>
      </c>
      <c r="CV78" s="3">
        <f t="shared" si="117"/>
        <v>145.58666976111118</v>
      </c>
      <c r="CW78" s="5">
        <f t="shared" si="118"/>
        <v>400</v>
      </c>
      <c r="CX78" s="3">
        <f t="shared" si="119"/>
        <v>545.58666976111112</v>
      </c>
      <c r="CZ78" s="3">
        <f t="shared" si="120"/>
        <v>481.07843065569301</v>
      </c>
      <c r="DA78">
        <f t="shared" si="121"/>
        <v>74</v>
      </c>
    </row>
    <row r="79" spans="1:105" x14ac:dyDescent="0.2">
      <c r="A79">
        <v>75</v>
      </c>
      <c r="B79" t="s">
        <v>179</v>
      </c>
      <c r="C79" t="s">
        <v>180</v>
      </c>
      <c r="D79" t="s">
        <v>45</v>
      </c>
      <c r="E79">
        <v>81.064025200567102</v>
      </c>
      <c r="F79" s="1" t="s">
        <v>648</v>
      </c>
      <c r="G79">
        <v>481.06402520056702</v>
      </c>
      <c r="H79">
        <v>466215</v>
      </c>
      <c r="J79">
        <v>1356</v>
      </c>
      <c r="K79">
        <v>1576</v>
      </c>
      <c r="L79">
        <v>3338</v>
      </c>
      <c r="M79">
        <v>3583</v>
      </c>
      <c r="N79">
        <v>78811</v>
      </c>
      <c r="O79">
        <v>2818</v>
      </c>
      <c r="P79">
        <v>139955</v>
      </c>
      <c r="R79">
        <v>63345</v>
      </c>
      <c r="S79">
        <v>171433</v>
      </c>
      <c r="U79" s="5">
        <f>IF(J79&lt;=Summary!B$3,J79,0)</f>
        <v>1356</v>
      </c>
      <c r="V79" s="5">
        <f>IF(K79&lt;=Summary!C$3,K79,0)</f>
        <v>1576</v>
      </c>
      <c r="W79" s="5">
        <f>IF(L79&lt;=Summary!D$3,L79,0)</f>
        <v>3338</v>
      </c>
      <c r="X79" s="5">
        <f>IF(M79&lt;=Summary!E$3,M79,0)</f>
        <v>3583</v>
      </c>
      <c r="Y79" s="5">
        <f>IF(N79&lt;=Summary!F$3,N79,0)</f>
        <v>0</v>
      </c>
      <c r="Z79" s="5">
        <f>IF(O79&lt;=Summary!G$3,O79,0)</f>
        <v>2818</v>
      </c>
      <c r="AA79" s="5">
        <f>IF(P79&lt;=Summary!H$3,P79,0)</f>
        <v>0</v>
      </c>
      <c r="AB79" s="5">
        <f>IF(Q79&lt;=Summary!I$3,Q79,0)</f>
        <v>0</v>
      </c>
      <c r="AC79" s="5">
        <f>IF(R79&lt;=Summary!J$3,R79,0)</f>
        <v>0</v>
      </c>
      <c r="AD79" s="5">
        <f>IF(S79&lt;=Summary!K$3,S79,0)</f>
        <v>0</v>
      </c>
      <c r="AE79" s="3"/>
      <c r="AF79" s="5">
        <f t="shared" si="95"/>
        <v>65</v>
      </c>
      <c r="AG79" s="5">
        <f t="shared" si="96"/>
        <v>118</v>
      </c>
      <c r="AH79" s="5">
        <f t="shared" si="97"/>
        <v>81</v>
      </c>
      <c r="AI79" s="5">
        <f t="shared" si="98"/>
        <v>75</v>
      </c>
      <c r="AJ79" s="5">
        <f t="shared" si="99"/>
        <v>159</v>
      </c>
      <c r="AK79" s="5">
        <f t="shared" si="100"/>
        <v>57</v>
      </c>
      <c r="AL79" s="5">
        <f t="shared" si="101"/>
        <v>117</v>
      </c>
      <c r="AM79" s="5">
        <f t="shared" si="102"/>
        <v>0</v>
      </c>
      <c r="AN79" s="5">
        <f t="shared" si="103"/>
        <v>142</v>
      </c>
      <c r="AO79" s="5">
        <f t="shared" si="104"/>
        <v>114</v>
      </c>
      <c r="AP79" s="3"/>
      <c r="AQ79" s="3">
        <f>IF(AND(AF79&lt;=Summary!B$6,AF79&gt;0),25*(Summary!B$6+1-AF79)/Summary!B$6,0)</f>
        <v>9</v>
      </c>
      <c r="AR79" s="3">
        <f>IF(AND(AG79&lt;=Summary!C$6,AG79&gt;0),25*(Summary!C$6+1-AG79)/Summary!C$6,0)</f>
        <v>0</v>
      </c>
      <c r="AS79" s="3">
        <f>IF(AND(AH79&lt;=Summary!D$6,AH79&gt;0),25*(Summary!D$6+1-AH79)/Summary!D$6,0)</f>
        <v>5</v>
      </c>
      <c r="AT79" s="3">
        <f>IF(AND(AI79&lt;=Summary!E$6,AI79&gt;0),25*(Summary!E$6+1-AI79)/Summary!E$6,0)</f>
        <v>6.5</v>
      </c>
      <c r="AU79" s="3">
        <f>IF(AND(AJ79&lt;=Summary!F$6,AJ79&gt;0),25*(Summary!F$6+1-AJ79)/Summary!F$6,0)</f>
        <v>0</v>
      </c>
      <c r="AV79" s="3">
        <f>IF(AND(AK79&lt;=Summary!G$6,AK79&gt;0),25*(Summary!G$6+1-AK79)/Summary!G$6,0)</f>
        <v>11</v>
      </c>
      <c r="AW79" s="3">
        <f>IF(AND(AL79&lt;=Summary!H$6,AL79&gt;0),25*(Summary!H$6+1-AL79)/Summary!H$6,0)</f>
        <v>0</v>
      </c>
      <c r="AX79" s="3">
        <f>IF(AND(AM79&lt;=Summary!I$6,AM79&gt;0),25*(Summary!I$6+1-AM79)/Summary!I$6,0)</f>
        <v>0</v>
      </c>
      <c r="AY79" s="3">
        <f>IF(AND(AN79&lt;=Summary!J$6,AN79&gt;0),25*(Summary!J$6+1-AN79)/Summary!J$6,0)</f>
        <v>0</v>
      </c>
      <c r="AZ79" s="3">
        <f>IF(AND(AO79&lt;=Summary!K$6,AO79&gt;0),25*(Summary!K$6+1-AO79)/Summary!K$6,0)</f>
        <v>0</v>
      </c>
      <c r="BA79" s="3"/>
      <c r="BB79" s="3">
        <f>IF(AND(U79&gt;0,U79&lt;=Summary!B$9),12.5 + 12.5 * (U79 - Summary!B$9) / (Summary!B$7 - Summary!B$9),0)</f>
        <v>16.181781701444624</v>
      </c>
      <c r="BC79" s="3">
        <f>IF(AND(V79&gt;0,V79&lt;=Summary!C$9),12.5 + 12.5 * (V79 - Summary!C$9) / (Summary!C$7 - Summary!C$9),0)</f>
        <v>0</v>
      </c>
      <c r="BD79" s="3">
        <f>IF(AND(W79&gt;0,W79&lt;=Summary!D$9),12.5 + 12.5 * (W79 - Summary!D$9) / (Summary!D$7 - Summary!D$9),0)</f>
        <v>0</v>
      </c>
      <c r="BE79" s="3">
        <f>IF(AND(X79&gt;0,X79&lt;=Summary!E$9),12.5 + 12.5 * (X79 - Summary!E$9) / (Summary!E$7 - Summary!E$9),0)</f>
        <v>0</v>
      </c>
      <c r="BF79" s="3">
        <f>IF(AND(Y79&gt;0,Y79&lt;=Summary!F$9),12.5 + 12.5 * (Y79 - Summary!F$9) / (Summary!F$7 - Summary!F$9),0)</f>
        <v>0</v>
      </c>
      <c r="BG79" s="3">
        <f>IF(AND(Z79&gt;0,Z79&lt;=Summary!G$9),12.5 + 12.5 * (Z79 - Summary!G$9) / (Summary!G$7 - Summary!G$9),0)</f>
        <v>12.511045655375552</v>
      </c>
      <c r="BH79" s="3">
        <f>IF(AND(AA79&gt;0,AA79&lt;=Summary!H$9),12.5 + 12.5 * (AA79 - Summary!H$9) / (Summary!H$7 - Summary!H$9),0)</f>
        <v>0</v>
      </c>
      <c r="BI79" s="3">
        <f>IF(AND(AB79&gt;0,AB79&lt;=Summary!I$9),12.5 + 12.5 * (AB79 - Summary!I$9) / (Summary!I$7 - Summary!I$9),0)</f>
        <v>0</v>
      </c>
      <c r="BJ79" s="3">
        <f>IF(AND(AC79&gt;0,AC79&lt;=Summary!J$9),12.5 + 12.5 * (AC79 - Summary!J$9) / (Summary!J$7 - Summary!J$9),0)</f>
        <v>0</v>
      </c>
      <c r="BK79" s="3">
        <f>IF(AND(AD79&gt;0,AD79&lt;=Summary!K$9),12.5 + 12.5 * (AD79 - Summary!K$9) / (Summary!K$7 - Summary!K$9),0)</f>
        <v>0</v>
      </c>
      <c r="BL79" s="3"/>
      <c r="BM79" s="3">
        <f>IF(AND(U79&gt;0,U79&gt;Summary!B$9),12.5 - 12.5 * (U79 - Summary!B$9) / (Summary!B$3 - Summary!B$9),0)</f>
        <v>0</v>
      </c>
      <c r="BN79" s="3">
        <f>IF(AND(V79&gt;0,V79&gt;Summary!C$9),12.5 - 12.5 * (V79 - Summary!C$9) / (Summary!C$3 - Summary!C$9),0)</f>
        <v>12.472270150357406</v>
      </c>
      <c r="BO79" s="3">
        <f>IF(AND(W79&gt;0,W79&gt;Summary!D$9),12.5 - 12.5 * (W79 - Summary!D$9) / (Summary!D$3 - Summary!D$9),0)</f>
        <v>2.5318902203324321</v>
      </c>
      <c r="BP79" s="3">
        <f>IF(AND(X79&gt;0,X79&gt;Summary!E$9),12.5 - 12.5 * (X79 - Summary!E$9) / (Summary!E$3 - Summary!E$9),0)</f>
        <v>7.0843634116192833</v>
      </c>
      <c r="BQ79" s="3">
        <f>IF(AND(Y79&gt;0,Y79&gt;Summary!F$9),12.5 - 12.5 * (Y79 - Summary!F$9) / (Summary!F$3 - Summary!F$9),0)</f>
        <v>0</v>
      </c>
      <c r="BR79" s="3">
        <f>IF(AND(Z79&gt;0,Z79&gt;Summary!G$9),12.5 - 12.5 * (Z79 - Summary!G$9) / (Summary!G$3 - Summary!G$9),0)</f>
        <v>0</v>
      </c>
      <c r="BS79" s="3">
        <f>IF(AND(AA79&gt;0,AA79&gt;Summary!H$9),12.5 - 12.5 * (AA79 - Summary!H$9) / (Summary!H$3 - Summary!H$9),0)</f>
        <v>0</v>
      </c>
      <c r="BT79" s="3">
        <f>IF(AND(AB79&gt;0,AB79&gt;Summary!I$9),12.5 - 12.5 * (AB79 - Summary!I$9) / (Summary!I$3 - Summary!I$9),0)</f>
        <v>0</v>
      </c>
      <c r="BU79" s="3">
        <f>IF(AND(AC79&gt;0,AC79&gt;Summary!J$9),12.5 - 12.5 * (AC79 - Summary!J$9) / (Summary!J$3 - Summary!J$9),0)</f>
        <v>0</v>
      </c>
      <c r="BV79" s="3">
        <f>IF(AND(AD79&gt;0,AD79&gt;Summary!K$9),12.5 - 12.5 * (AD79 - Summary!K$9) / (Summary!K$3 - Summary!K$9),0)</f>
        <v>0</v>
      </c>
      <c r="BW79" s="3"/>
      <c r="BX79">
        <v>2818</v>
      </c>
      <c r="BZ79">
        <v>1576</v>
      </c>
      <c r="CA79">
        <v>3583</v>
      </c>
      <c r="CB79">
        <v>78811</v>
      </c>
      <c r="CC79">
        <v>139955</v>
      </c>
      <c r="CD79">
        <v>1356</v>
      </c>
      <c r="CE79">
        <v>3338</v>
      </c>
      <c r="CF79">
        <v>63345</v>
      </c>
      <c r="CG79">
        <v>171433</v>
      </c>
      <c r="CI79" s="3">
        <f t="shared" si="105"/>
        <v>25.181781701444624</v>
      </c>
      <c r="CJ79" s="3">
        <f t="shared" si="106"/>
        <v>12.472270150357406</v>
      </c>
      <c r="CK79" s="3">
        <f t="shared" si="107"/>
        <v>7.5318902203324321</v>
      </c>
      <c r="CL79" s="3">
        <f t="shared" si="108"/>
        <v>13.584363411619282</v>
      </c>
      <c r="CM79" s="3">
        <f t="shared" si="109"/>
        <v>0</v>
      </c>
      <c r="CN79" s="3">
        <f t="shared" si="110"/>
        <v>23.511045655375554</v>
      </c>
      <c r="CO79" s="3">
        <f t="shared" si="111"/>
        <v>0</v>
      </c>
      <c r="CP79" s="3">
        <f t="shared" si="112"/>
        <v>0</v>
      </c>
      <c r="CQ79" s="3">
        <f t="shared" si="113"/>
        <v>0</v>
      </c>
      <c r="CR79" s="3">
        <f t="shared" si="114"/>
        <v>0</v>
      </c>
      <c r="CT79" s="3">
        <f t="shared" si="115"/>
        <v>0</v>
      </c>
      <c r="CU79" s="3">
        <f t="shared" si="116"/>
        <v>0</v>
      </c>
      <c r="CV79" s="3">
        <f t="shared" si="117"/>
        <v>82.281351139129299</v>
      </c>
      <c r="CW79" s="5">
        <f t="shared" si="118"/>
        <v>400</v>
      </c>
      <c r="CX79" s="3">
        <f t="shared" si="119"/>
        <v>482.2813511391293</v>
      </c>
      <c r="CZ79" s="3">
        <f t="shared" si="120"/>
        <v>481.06402520056702</v>
      </c>
      <c r="DA79">
        <f t="shared" si="121"/>
        <v>75</v>
      </c>
    </row>
    <row r="80" spans="1:105" x14ac:dyDescent="0.2">
      <c r="A80">
        <v>76</v>
      </c>
      <c r="B80" t="s">
        <v>181</v>
      </c>
      <c r="C80" t="s">
        <v>182</v>
      </c>
      <c r="D80" t="s">
        <v>76</v>
      </c>
      <c r="E80">
        <v>78.2375897069454</v>
      </c>
      <c r="F80" s="1" t="s">
        <v>648</v>
      </c>
      <c r="G80">
        <v>478.23758970694502</v>
      </c>
      <c r="H80">
        <v>42813</v>
      </c>
      <c r="J80">
        <v>1495</v>
      </c>
      <c r="K80">
        <v>3049</v>
      </c>
      <c r="L80">
        <v>3320</v>
      </c>
      <c r="M80">
        <v>1934</v>
      </c>
      <c r="N80">
        <v>7990</v>
      </c>
      <c r="O80">
        <v>3488</v>
      </c>
      <c r="Q80">
        <v>8030</v>
      </c>
      <c r="R80">
        <v>5863</v>
      </c>
      <c r="S80">
        <v>7644</v>
      </c>
      <c r="U80" s="5">
        <f>IF(J80&lt;=Summary!B$3,J80,0)</f>
        <v>1495</v>
      </c>
      <c r="V80" s="5">
        <f>IF(K80&lt;=Summary!C$3,K80,0)</f>
        <v>3049</v>
      </c>
      <c r="W80" s="5">
        <f>IF(L80&lt;=Summary!D$3,L80,0)</f>
        <v>3320</v>
      </c>
      <c r="X80" s="5">
        <f>IF(M80&lt;=Summary!E$3,M80,0)</f>
        <v>1934</v>
      </c>
      <c r="Y80" s="5">
        <f>IF(N80&lt;=Summary!F$3,N80,0)</f>
        <v>0</v>
      </c>
      <c r="Z80" s="5">
        <f>IF(O80&lt;=Summary!G$3,O80,0)</f>
        <v>3488</v>
      </c>
      <c r="AA80" s="5">
        <f>IF(P80&lt;=Summary!H$3,P80,0)</f>
        <v>0</v>
      </c>
      <c r="AB80" s="5">
        <f>IF(Q80&lt;=Summary!I$3,Q80,0)</f>
        <v>0</v>
      </c>
      <c r="AC80" s="5">
        <f>IF(R80&lt;=Summary!J$3,R80,0)</f>
        <v>0</v>
      </c>
      <c r="AD80" s="5">
        <f>IF(S80&lt;=Summary!K$3,S80,0)</f>
        <v>0</v>
      </c>
      <c r="AE80" s="3"/>
      <c r="AF80" s="5">
        <f t="shared" si="95"/>
        <v>79</v>
      </c>
      <c r="AG80" s="5">
        <f t="shared" si="96"/>
        <v>225</v>
      </c>
      <c r="AH80" s="5">
        <f t="shared" si="97"/>
        <v>79</v>
      </c>
      <c r="AI80" s="5">
        <f t="shared" si="98"/>
        <v>16</v>
      </c>
      <c r="AJ80" s="5">
        <f t="shared" si="99"/>
        <v>105</v>
      </c>
      <c r="AK80" s="5">
        <f t="shared" si="100"/>
        <v>85</v>
      </c>
      <c r="AL80" s="5">
        <f t="shared" si="101"/>
        <v>0</v>
      </c>
      <c r="AM80" s="5">
        <f t="shared" si="102"/>
        <v>85</v>
      </c>
      <c r="AN80" s="5">
        <f t="shared" si="103"/>
        <v>57</v>
      </c>
      <c r="AO80" s="5">
        <f t="shared" si="104"/>
        <v>35</v>
      </c>
      <c r="AP80" s="3"/>
      <c r="AQ80" s="3">
        <f>IF(AND(AF80&lt;=Summary!B$6,AF80&gt;0),25*(Summary!B$6+1-AF80)/Summary!B$6,0)</f>
        <v>5.5</v>
      </c>
      <c r="AR80" s="3">
        <f>IF(AND(AG80&lt;=Summary!C$6,AG80&gt;0),25*(Summary!C$6+1-AG80)/Summary!C$6,0)</f>
        <v>0</v>
      </c>
      <c r="AS80" s="3">
        <f>IF(AND(AH80&lt;=Summary!D$6,AH80&gt;0),25*(Summary!D$6+1-AH80)/Summary!D$6,0)</f>
        <v>5.5</v>
      </c>
      <c r="AT80" s="3">
        <f>IF(AND(AI80&lt;=Summary!E$6,AI80&gt;0),25*(Summary!E$6+1-AI80)/Summary!E$6,0)</f>
        <v>21.25</v>
      </c>
      <c r="AU80" s="3">
        <f>IF(AND(AJ80&lt;=Summary!F$6,AJ80&gt;0),25*(Summary!F$6+1-AJ80)/Summary!F$6,0)</f>
        <v>0</v>
      </c>
      <c r="AV80" s="3">
        <f>IF(AND(AK80&lt;=Summary!G$6,AK80&gt;0),25*(Summary!G$6+1-AK80)/Summary!G$6,0)</f>
        <v>4</v>
      </c>
      <c r="AW80" s="3">
        <f>IF(AND(AL80&lt;=Summary!H$6,AL80&gt;0),25*(Summary!H$6+1-AL80)/Summary!H$6,0)</f>
        <v>0</v>
      </c>
      <c r="AX80" s="3">
        <f>IF(AND(AM80&lt;=Summary!I$6,AM80&gt;0),25*(Summary!I$6+1-AM80)/Summary!I$6,0)</f>
        <v>4</v>
      </c>
      <c r="AY80" s="3">
        <f>IF(AND(AN80&lt;=Summary!J$6,AN80&gt;0),25*(Summary!J$6+1-AN80)/Summary!J$6,0)</f>
        <v>11</v>
      </c>
      <c r="AZ80" s="3">
        <f>IF(AND(AO80&lt;=Summary!K$6,AO80&gt;0),25*(Summary!K$6+1-AO80)/Summary!K$6,0)</f>
        <v>16.5</v>
      </c>
      <c r="BA80" s="3"/>
      <c r="BB80" s="3">
        <f>IF(AND(U80&gt;0,U80&lt;=Summary!B$9),12.5 + 12.5 * (U80 - Summary!B$9) / (Summary!B$7 - Summary!B$9),0)</f>
        <v>14.787319422150883</v>
      </c>
      <c r="BC80" s="3">
        <f>IF(AND(V80&gt;0,V80&lt;=Summary!C$9),12.5 + 12.5 * (V80 - Summary!C$9) / (Summary!C$7 - Summary!C$9),0)</f>
        <v>0</v>
      </c>
      <c r="BD80" s="3">
        <f>IF(AND(W80&gt;0,W80&lt;=Summary!D$9),12.5 + 12.5 * (W80 - Summary!D$9) / (Summary!D$7 - Summary!D$9),0)</f>
        <v>0</v>
      </c>
      <c r="BE80" s="3">
        <f>IF(AND(X80&gt;0,X80&lt;=Summary!E$9),12.5 + 12.5 * (X80 - Summary!E$9) / (Summary!E$7 - Summary!E$9),0)</f>
        <v>18.840288924558585</v>
      </c>
      <c r="BF80" s="3">
        <f>IF(AND(Y80&gt;0,Y80&lt;=Summary!F$9),12.5 + 12.5 * (Y80 - Summary!F$9) / (Summary!F$7 - Summary!F$9),0)</f>
        <v>0</v>
      </c>
      <c r="BG80" s="3">
        <f>IF(AND(Z80&gt;0,Z80&lt;=Summary!G$9),12.5 + 12.5 * (Z80 - Summary!G$9) / (Summary!G$7 - Summary!G$9),0)</f>
        <v>0</v>
      </c>
      <c r="BH80" s="3">
        <f>IF(AND(AA80&gt;0,AA80&lt;=Summary!H$9),12.5 + 12.5 * (AA80 - Summary!H$9) / (Summary!H$7 - Summary!H$9),0)</f>
        <v>0</v>
      </c>
      <c r="BI80" s="3">
        <f>IF(AND(AB80&gt;0,AB80&lt;=Summary!I$9),12.5 + 12.5 * (AB80 - Summary!I$9) / (Summary!I$7 - Summary!I$9),0)</f>
        <v>0</v>
      </c>
      <c r="BJ80" s="3">
        <f>IF(AND(AC80&gt;0,AC80&lt;=Summary!J$9),12.5 + 12.5 * (AC80 - Summary!J$9) / (Summary!J$7 - Summary!J$9),0)</f>
        <v>0</v>
      </c>
      <c r="BK80" s="3">
        <f>IF(AND(AD80&gt;0,AD80&lt;=Summary!K$9),12.5 + 12.5 * (AD80 - Summary!K$9) / (Summary!K$7 - Summary!K$9),0)</f>
        <v>0</v>
      </c>
      <c r="BL80" s="3"/>
      <c r="BM80" s="3">
        <f>IF(AND(U80&gt;0,U80&gt;Summary!B$9),12.5 - 12.5 * (U80 - Summary!B$9) / (Summary!B$3 - Summary!B$9),0)</f>
        <v>0</v>
      </c>
      <c r="BN80" s="3">
        <f>IF(AND(V80&gt;0,V80&gt;Summary!C$9),12.5 - 12.5 * (V80 - Summary!C$9) / (Summary!C$3 - Summary!C$9),0)</f>
        <v>3.3953660340152823</v>
      </c>
      <c r="BO80" s="3">
        <f>IF(AND(W80&gt;0,W80&gt;Summary!D$9),12.5 - 12.5 * (W80 - Summary!D$9) / (Summary!D$3 - Summary!D$9),0)</f>
        <v>2.7058368766911478</v>
      </c>
      <c r="BP80" s="3">
        <f>IF(AND(X80&gt;0,X80&gt;Summary!E$9),12.5 - 12.5 * (X80 - Summary!E$9) / (Summary!E$3 - Summary!E$9),0)</f>
        <v>0</v>
      </c>
      <c r="BQ80" s="3">
        <f>IF(AND(Y80&gt;0,Y80&gt;Summary!F$9),12.5 - 12.5 * (Y80 - Summary!F$9) / (Summary!F$3 - Summary!F$9),0)</f>
        <v>0</v>
      </c>
      <c r="BR80" s="3">
        <f>IF(AND(Z80&gt;0,Z80&gt;Summary!G$9),12.5 - 12.5 * (Z80 - Summary!G$9) / (Summary!G$3 - Summary!G$9),0)</f>
        <v>7.5275215709610235</v>
      </c>
      <c r="BS80" s="3">
        <f>IF(AND(AA80&gt;0,AA80&gt;Summary!H$9),12.5 - 12.5 * (AA80 - Summary!H$9) / (Summary!H$3 - Summary!H$9),0)</f>
        <v>0</v>
      </c>
      <c r="BT80" s="3">
        <f>IF(AND(AB80&gt;0,AB80&gt;Summary!I$9),12.5 - 12.5 * (AB80 - Summary!I$9) / (Summary!I$3 - Summary!I$9),0)</f>
        <v>0</v>
      </c>
      <c r="BU80" s="3">
        <f>IF(AND(AC80&gt;0,AC80&gt;Summary!J$9),12.5 - 12.5 * (AC80 - Summary!J$9) / (Summary!J$3 - Summary!J$9),0)</f>
        <v>0</v>
      </c>
      <c r="BV80" s="3">
        <f>IF(AND(AD80&gt;0,AD80&gt;Summary!K$9),12.5 - 12.5 * (AD80 - Summary!K$9) / (Summary!K$3 - Summary!K$9),0)</f>
        <v>0</v>
      </c>
      <c r="BW80" s="3"/>
      <c r="BX80">
        <v>3488</v>
      </c>
      <c r="BY80">
        <v>8030</v>
      </c>
      <c r="BZ80">
        <v>3049</v>
      </c>
      <c r="CA80">
        <v>1934</v>
      </c>
      <c r="CB80">
        <v>7990</v>
      </c>
      <c r="CD80">
        <v>1495</v>
      </c>
      <c r="CE80">
        <v>3320</v>
      </c>
      <c r="CF80">
        <v>5863</v>
      </c>
      <c r="CG80">
        <v>7644</v>
      </c>
      <c r="CI80" s="3">
        <f t="shared" si="105"/>
        <v>20.287319422150883</v>
      </c>
      <c r="CJ80" s="3">
        <f t="shared" si="106"/>
        <v>3.3953660340152823</v>
      </c>
      <c r="CK80" s="3">
        <f t="shared" si="107"/>
        <v>8.2058368766911478</v>
      </c>
      <c r="CL80" s="3">
        <f t="shared" si="108"/>
        <v>40.090288924558585</v>
      </c>
      <c r="CM80" s="3">
        <f t="shared" si="109"/>
        <v>0</v>
      </c>
      <c r="CN80" s="3">
        <f t="shared" si="110"/>
        <v>11.527521570961024</v>
      </c>
      <c r="CO80" s="3">
        <f t="shared" si="111"/>
        <v>0</v>
      </c>
      <c r="CP80" s="3">
        <f t="shared" si="112"/>
        <v>4</v>
      </c>
      <c r="CQ80" s="3">
        <f t="shared" si="113"/>
        <v>11</v>
      </c>
      <c r="CR80" s="3">
        <f t="shared" si="114"/>
        <v>16.5</v>
      </c>
      <c r="CT80" s="3">
        <f t="shared" si="115"/>
        <v>0</v>
      </c>
      <c r="CU80" s="3">
        <f t="shared" si="116"/>
        <v>0</v>
      </c>
      <c r="CV80" s="3">
        <f t="shared" si="117"/>
        <v>115.00633282837693</v>
      </c>
      <c r="CW80" s="5">
        <f t="shared" si="118"/>
        <v>400</v>
      </c>
      <c r="CX80" s="3">
        <f t="shared" si="119"/>
        <v>515.00633282837691</v>
      </c>
      <c r="CZ80" s="3">
        <f t="shared" si="120"/>
        <v>478.23758970694502</v>
      </c>
      <c r="DA80">
        <f t="shared" si="121"/>
        <v>76</v>
      </c>
    </row>
    <row r="81" spans="1:105" x14ac:dyDescent="0.2">
      <c r="A81">
        <v>77</v>
      </c>
      <c r="B81" t="s">
        <v>183</v>
      </c>
      <c r="C81" t="s">
        <v>184</v>
      </c>
      <c r="D81" t="s">
        <v>45</v>
      </c>
      <c r="E81">
        <v>77.878481948095896</v>
      </c>
      <c r="F81" s="1" t="s">
        <v>655</v>
      </c>
      <c r="G81">
        <v>477.87848194809601</v>
      </c>
      <c r="H81">
        <v>43048</v>
      </c>
      <c r="J81">
        <v>2170</v>
      </c>
      <c r="K81">
        <v>1525</v>
      </c>
      <c r="L81">
        <v>4684</v>
      </c>
      <c r="M81">
        <v>3862</v>
      </c>
      <c r="N81">
        <v>5283</v>
      </c>
      <c r="O81">
        <v>2204</v>
      </c>
      <c r="R81">
        <v>8675</v>
      </c>
      <c r="S81">
        <v>14645</v>
      </c>
      <c r="U81" s="5">
        <f>IF(J81&lt;=Summary!B$3,J81,0)</f>
        <v>2170</v>
      </c>
      <c r="V81" s="5">
        <f>IF(K81&lt;=Summary!C$3,K81,0)</f>
        <v>1525</v>
      </c>
      <c r="W81" s="5">
        <f>IF(L81&lt;=Summary!D$3,L81,0)</f>
        <v>0</v>
      </c>
      <c r="X81" s="5">
        <f>IF(M81&lt;=Summary!E$3,M81,0)</f>
        <v>3862</v>
      </c>
      <c r="Y81" s="5">
        <f>IF(N81&lt;=Summary!F$3,N81,0)</f>
        <v>0</v>
      </c>
      <c r="Z81" s="5">
        <f>IF(O81&lt;=Summary!G$3,O81,0)</f>
        <v>2204</v>
      </c>
      <c r="AA81" s="5">
        <f>IF(P81&lt;=Summary!H$3,P81,0)</f>
        <v>0</v>
      </c>
      <c r="AB81" s="5">
        <f>IF(Q81&lt;=Summary!I$3,Q81,0)</f>
        <v>0</v>
      </c>
      <c r="AC81" s="5">
        <f>IF(R81&lt;=Summary!J$3,R81,0)</f>
        <v>0</v>
      </c>
      <c r="AD81" s="5">
        <f>IF(S81&lt;=Summary!K$3,S81,0)</f>
        <v>0</v>
      </c>
      <c r="AE81" s="3"/>
      <c r="AF81" s="5">
        <f t="shared" si="95"/>
        <v>127</v>
      </c>
      <c r="AG81" s="5">
        <f t="shared" si="96"/>
        <v>109</v>
      </c>
      <c r="AH81" s="5">
        <f t="shared" si="97"/>
        <v>105</v>
      </c>
      <c r="AI81" s="5">
        <f t="shared" si="98"/>
        <v>82</v>
      </c>
      <c r="AJ81" s="5">
        <f t="shared" si="99"/>
        <v>68</v>
      </c>
      <c r="AK81" s="5">
        <f t="shared" si="100"/>
        <v>27</v>
      </c>
      <c r="AL81" s="5">
        <f t="shared" si="101"/>
        <v>0</v>
      </c>
      <c r="AM81" s="5">
        <f t="shared" si="102"/>
        <v>0</v>
      </c>
      <c r="AN81" s="5">
        <f t="shared" si="103"/>
        <v>91</v>
      </c>
      <c r="AO81" s="5">
        <f t="shared" si="104"/>
        <v>62</v>
      </c>
      <c r="AP81" s="3"/>
      <c r="AQ81" s="3">
        <f>IF(AND(AF81&lt;=Summary!B$6,AF81&gt;0),25*(Summary!B$6+1-AF81)/Summary!B$6,0)</f>
        <v>0</v>
      </c>
      <c r="AR81" s="3">
        <f>IF(AND(AG81&lt;=Summary!C$6,AG81&gt;0),25*(Summary!C$6+1-AG81)/Summary!C$6,0)</f>
        <v>0</v>
      </c>
      <c r="AS81" s="3">
        <f>IF(AND(AH81&lt;=Summary!D$6,AH81&gt;0),25*(Summary!D$6+1-AH81)/Summary!D$6,0)</f>
        <v>0</v>
      </c>
      <c r="AT81" s="3">
        <f>IF(AND(AI81&lt;=Summary!E$6,AI81&gt;0),25*(Summary!E$6+1-AI81)/Summary!E$6,0)</f>
        <v>4.75</v>
      </c>
      <c r="AU81" s="3">
        <f>IF(AND(AJ81&lt;=Summary!F$6,AJ81&gt;0),25*(Summary!F$6+1-AJ81)/Summary!F$6,0)</f>
        <v>8.25</v>
      </c>
      <c r="AV81" s="3">
        <f>IF(AND(AK81&lt;=Summary!G$6,AK81&gt;0),25*(Summary!G$6+1-AK81)/Summary!G$6,0)</f>
        <v>18.5</v>
      </c>
      <c r="AW81" s="3">
        <f>IF(AND(AL81&lt;=Summary!H$6,AL81&gt;0),25*(Summary!H$6+1-AL81)/Summary!H$6,0)</f>
        <v>0</v>
      </c>
      <c r="AX81" s="3">
        <f>IF(AND(AM81&lt;=Summary!I$6,AM81&gt;0),25*(Summary!I$6+1-AM81)/Summary!I$6,0)</f>
        <v>0</v>
      </c>
      <c r="AY81" s="3">
        <f>IF(AND(AN81&lt;=Summary!J$6,AN81&gt;0),25*(Summary!J$6+1-AN81)/Summary!J$6,0)</f>
        <v>2.5</v>
      </c>
      <c r="AZ81" s="3">
        <f>IF(AND(AO81&lt;=Summary!K$6,AO81&gt;0),25*(Summary!K$6+1-AO81)/Summary!K$6,0)</f>
        <v>9.75</v>
      </c>
      <c r="BA81" s="3"/>
      <c r="BB81" s="3">
        <f>IF(AND(U81&gt;0,U81&lt;=Summary!B$9),12.5 + 12.5 * (U81 - Summary!B$9) / (Summary!B$7 - Summary!B$9),0)</f>
        <v>0</v>
      </c>
      <c r="BC81" s="3">
        <f>IF(AND(V81&gt;0,V81&lt;=Summary!C$9),12.5 + 12.5 * (V81 - Summary!C$9) / (Summary!C$7 - Summary!C$9),0)</f>
        <v>13.114754098360656</v>
      </c>
      <c r="BD81" s="3">
        <f>IF(AND(W81&gt;0,W81&lt;=Summary!D$9),12.5 + 12.5 * (W81 - Summary!D$9) / (Summary!D$7 - Summary!D$9),0)</f>
        <v>0</v>
      </c>
      <c r="BE81" s="3">
        <f>IF(AND(X81&gt;0,X81&lt;=Summary!E$9),12.5 + 12.5 * (X81 - Summary!E$9) / (Summary!E$7 - Summary!E$9),0)</f>
        <v>0</v>
      </c>
      <c r="BF81" s="3">
        <f>IF(AND(Y81&gt;0,Y81&lt;=Summary!F$9),12.5 + 12.5 * (Y81 - Summary!F$9) / (Summary!F$7 - Summary!F$9),0)</f>
        <v>0</v>
      </c>
      <c r="BG81" s="3">
        <f>IF(AND(Z81&gt;0,Z81&lt;=Summary!G$9),12.5 + 12.5 * (Z81 - Summary!G$9) / (Summary!G$7 - Summary!G$9),0)</f>
        <v>17.03240058910162</v>
      </c>
      <c r="BH81" s="3">
        <f>IF(AND(AA81&gt;0,AA81&lt;=Summary!H$9),12.5 + 12.5 * (AA81 - Summary!H$9) / (Summary!H$7 - Summary!H$9),0)</f>
        <v>0</v>
      </c>
      <c r="BI81" s="3">
        <f>IF(AND(AB81&gt;0,AB81&lt;=Summary!I$9),12.5 + 12.5 * (AB81 - Summary!I$9) / (Summary!I$7 - Summary!I$9),0)</f>
        <v>0</v>
      </c>
      <c r="BJ81" s="3">
        <f>IF(AND(AC81&gt;0,AC81&lt;=Summary!J$9),12.5 + 12.5 * (AC81 - Summary!J$9) / (Summary!J$7 - Summary!J$9),0)</f>
        <v>0</v>
      </c>
      <c r="BK81" s="3">
        <f>IF(AND(AD81&gt;0,AD81&lt;=Summary!K$9),12.5 + 12.5 * (AD81 - Summary!K$9) / (Summary!K$7 - Summary!K$9),0)</f>
        <v>0</v>
      </c>
      <c r="BL81" s="3"/>
      <c r="BM81" s="3">
        <f>IF(AND(U81&gt;0,U81&gt;Summary!B$9),12.5 - 12.5 * (U81 - Summary!B$9) / (Summary!B$3 - Summary!B$9),0)</f>
        <v>9.5231752797016522</v>
      </c>
      <c r="BN81" s="3">
        <f>IF(AND(V81&gt;0,V81&gt;Summary!C$9),12.5 - 12.5 * (V81 - Summary!C$9) / (Summary!C$3 - Summary!C$9),0)</f>
        <v>0</v>
      </c>
      <c r="BO81" s="3">
        <f>IF(AND(W81&gt;0,W81&gt;Summary!D$9),12.5 - 12.5 * (W81 - Summary!D$9) / (Summary!D$3 - Summary!D$9),0)</f>
        <v>0</v>
      </c>
      <c r="BP81" s="3">
        <f>IF(AND(X81&gt;0,X81&gt;Summary!E$9),12.5 - 12.5 * (X81 - Summary!E$9) / (Summary!E$3 - Summary!E$9),0)</f>
        <v>4.928924598269468</v>
      </c>
      <c r="BQ81" s="3">
        <f>IF(AND(Y81&gt;0,Y81&gt;Summary!F$9),12.5 - 12.5 * (Y81 - Summary!F$9) / (Summary!F$3 - Summary!F$9),0)</f>
        <v>0</v>
      </c>
      <c r="BR81" s="3">
        <f>IF(AND(Z81&gt;0,Z81&gt;Summary!G$9),12.5 - 12.5 * (Z81 - Summary!G$9) / (Summary!G$3 - Summary!G$9),0)</f>
        <v>0</v>
      </c>
      <c r="BS81" s="3">
        <f>IF(AND(AA81&gt;0,AA81&gt;Summary!H$9),12.5 - 12.5 * (AA81 - Summary!H$9) / (Summary!H$3 - Summary!H$9),0)</f>
        <v>0</v>
      </c>
      <c r="BT81" s="3">
        <f>IF(AND(AB81&gt;0,AB81&gt;Summary!I$9),12.5 - 12.5 * (AB81 - Summary!I$9) / (Summary!I$3 - Summary!I$9),0)</f>
        <v>0</v>
      </c>
      <c r="BU81" s="3">
        <f>IF(AND(AC81&gt;0,AC81&gt;Summary!J$9),12.5 - 12.5 * (AC81 - Summary!J$9) / (Summary!J$3 - Summary!J$9),0)</f>
        <v>0</v>
      </c>
      <c r="BV81" s="3">
        <f>IF(AND(AD81&gt;0,AD81&gt;Summary!K$9),12.5 - 12.5 * (AD81 - Summary!K$9) / (Summary!K$3 - Summary!K$9),0)</f>
        <v>0</v>
      </c>
      <c r="BW81" s="3"/>
      <c r="BX81">
        <v>2204</v>
      </c>
      <c r="BZ81">
        <v>1525</v>
      </c>
      <c r="CA81">
        <v>3862</v>
      </c>
      <c r="CB81">
        <v>5283</v>
      </c>
      <c r="CD81">
        <v>2170</v>
      </c>
      <c r="CE81">
        <v>4684</v>
      </c>
      <c r="CF81">
        <v>8675</v>
      </c>
      <c r="CG81">
        <v>14645</v>
      </c>
      <c r="CI81" s="3">
        <f t="shared" si="105"/>
        <v>9.5231752797016522</v>
      </c>
      <c r="CJ81" s="3">
        <f t="shared" si="106"/>
        <v>13.114754098360656</v>
      </c>
      <c r="CK81" s="3">
        <f t="shared" si="107"/>
        <v>0</v>
      </c>
      <c r="CL81" s="3">
        <f t="shared" si="108"/>
        <v>9.678924598269468</v>
      </c>
      <c r="CM81" s="3">
        <f t="shared" si="109"/>
        <v>8.25</v>
      </c>
      <c r="CN81" s="3">
        <f t="shared" si="110"/>
        <v>35.53240058910162</v>
      </c>
      <c r="CO81" s="3">
        <f t="shared" si="111"/>
        <v>0</v>
      </c>
      <c r="CP81" s="3">
        <f t="shared" si="112"/>
        <v>0</v>
      </c>
      <c r="CQ81" s="3">
        <f t="shared" si="113"/>
        <v>2.5</v>
      </c>
      <c r="CR81" s="3">
        <f t="shared" si="114"/>
        <v>9.75</v>
      </c>
      <c r="CT81" s="3">
        <f t="shared" si="115"/>
        <v>0</v>
      </c>
      <c r="CU81" s="3">
        <f t="shared" si="116"/>
        <v>0</v>
      </c>
      <c r="CV81" s="3">
        <f t="shared" si="117"/>
        <v>88.349254565433398</v>
      </c>
      <c r="CW81" s="5">
        <f t="shared" si="118"/>
        <v>400</v>
      </c>
      <c r="CX81" s="3">
        <f t="shared" si="119"/>
        <v>488.3492545654334</v>
      </c>
      <c r="CZ81" s="3">
        <f t="shared" si="120"/>
        <v>477.87848194809601</v>
      </c>
      <c r="DA81">
        <f t="shared" si="121"/>
        <v>77</v>
      </c>
    </row>
    <row r="82" spans="1:105" x14ac:dyDescent="0.2">
      <c r="A82">
        <v>78</v>
      </c>
      <c r="B82" t="s">
        <v>185</v>
      </c>
      <c r="C82" t="s">
        <v>186</v>
      </c>
      <c r="D82" t="s">
        <v>187</v>
      </c>
      <c r="E82">
        <v>77.565490047692094</v>
      </c>
      <c r="F82" s="1" t="s">
        <v>659</v>
      </c>
      <c r="G82">
        <v>477.56549004769198</v>
      </c>
      <c r="H82">
        <v>163766</v>
      </c>
      <c r="J82">
        <v>3170</v>
      </c>
      <c r="K82">
        <v>1524</v>
      </c>
      <c r="M82">
        <v>2750</v>
      </c>
      <c r="N82">
        <v>131015</v>
      </c>
      <c r="O82">
        <v>3523</v>
      </c>
      <c r="P82">
        <v>3060</v>
      </c>
      <c r="Q82">
        <v>3852</v>
      </c>
      <c r="R82">
        <v>14872</v>
      </c>
      <c r="U82" s="5">
        <f>IF(J82&lt;=Summary!B$3,J82,0)</f>
        <v>3170</v>
      </c>
      <c r="V82" s="5">
        <f>IF(K82&lt;=Summary!C$3,K82,0)</f>
        <v>1524</v>
      </c>
      <c r="W82" s="5">
        <f>IF(L82&lt;=Summary!D$3,L82,0)</f>
        <v>0</v>
      </c>
      <c r="X82" s="5">
        <f>IF(M82&lt;=Summary!E$3,M82,0)</f>
        <v>2750</v>
      </c>
      <c r="Y82" s="5">
        <f>IF(N82&lt;=Summary!F$3,N82,0)</f>
        <v>0</v>
      </c>
      <c r="Z82" s="5">
        <f>IF(O82&lt;=Summary!G$3,O82,0)</f>
        <v>3523</v>
      </c>
      <c r="AA82" s="5">
        <f>IF(P82&lt;=Summary!H$3,P82,0)</f>
        <v>3060</v>
      </c>
      <c r="AB82" s="5">
        <f>IF(Q82&lt;=Summary!I$3,Q82,0)</f>
        <v>3852</v>
      </c>
      <c r="AC82" s="5">
        <f>IF(R82&lt;=Summary!J$3,R82,0)</f>
        <v>0</v>
      </c>
      <c r="AD82" s="5">
        <f>IF(S82&lt;=Summary!K$3,S82,0)</f>
        <v>0</v>
      </c>
      <c r="AE82" s="3"/>
      <c r="AF82" s="5">
        <f t="shared" si="95"/>
        <v>177</v>
      </c>
      <c r="AG82" s="5">
        <f t="shared" si="96"/>
        <v>108</v>
      </c>
      <c r="AH82" s="5">
        <f t="shared" si="97"/>
        <v>0</v>
      </c>
      <c r="AI82" s="5">
        <f t="shared" si="98"/>
        <v>46</v>
      </c>
      <c r="AJ82" s="5">
        <f t="shared" si="99"/>
        <v>168</v>
      </c>
      <c r="AK82" s="5">
        <f t="shared" si="100"/>
        <v>87</v>
      </c>
      <c r="AL82" s="5">
        <f t="shared" si="101"/>
        <v>10</v>
      </c>
      <c r="AM82" s="5">
        <f t="shared" si="102"/>
        <v>37</v>
      </c>
      <c r="AN82" s="5">
        <f t="shared" si="103"/>
        <v>124</v>
      </c>
      <c r="AO82" s="5">
        <f t="shared" si="104"/>
        <v>0</v>
      </c>
      <c r="AP82" s="3"/>
      <c r="AQ82" s="3">
        <f>IF(AND(AF82&lt;=Summary!B$6,AF82&gt;0),25*(Summary!B$6+1-AF82)/Summary!B$6,0)</f>
        <v>0</v>
      </c>
      <c r="AR82" s="3">
        <f>IF(AND(AG82&lt;=Summary!C$6,AG82&gt;0),25*(Summary!C$6+1-AG82)/Summary!C$6,0)</f>
        <v>0</v>
      </c>
      <c r="AS82" s="3">
        <f>IF(AND(AH82&lt;=Summary!D$6,AH82&gt;0),25*(Summary!D$6+1-AH82)/Summary!D$6,0)</f>
        <v>0</v>
      </c>
      <c r="AT82" s="3">
        <f>IF(AND(AI82&lt;=Summary!E$6,AI82&gt;0),25*(Summary!E$6+1-AI82)/Summary!E$6,0)</f>
        <v>13.75</v>
      </c>
      <c r="AU82" s="3">
        <f>IF(AND(AJ82&lt;=Summary!F$6,AJ82&gt;0),25*(Summary!F$6+1-AJ82)/Summary!F$6,0)</f>
        <v>0</v>
      </c>
      <c r="AV82" s="3">
        <f>IF(AND(AK82&lt;=Summary!G$6,AK82&gt;0),25*(Summary!G$6+1-AK82)/Summary!G$6,0)</f>
        <v>3.5</v>
      </c>
      <c r="AW82" s="3">
        <f>IF(AND(AL82&lt;=Summary!H$6,AL82&gt;0),25*(Summary!H$6+1-AL82)/Summary!H$6,0)</f>
        <v>22.75</v>
      </c>
      <c r="AX82" s="3">
        <f>IF(AND(AM82&lt;=Summary!I$6,AM82&gt;0),25*(Summary!I$6+1-AM82)/Summary!I$6,0)</f>
        <v>16</v>
      </c>
      <c r="AY82" s="3">
        <f>IF(AND(AN82&lt;=Summary!J$6,AN82&gt;0),25*(Summary!J$6+1-AN82)/Summary!J$6,0)</f>
        <v>0</v>
      </c>
      <c r="AZ82" s="3">
        <f>IF(AND(AO82&lt;=Summary!K$6,AO82&gt;0),25*(Summary!K$6+1-AO82)/Summary!K$6,0)</f>
        <v>0</v>
      </c>
      <c r="BA82" s="3"/>
      <c r="BB82" s="3">
        <f>IF(AND(U82&gt;0,U82&lt;=Summary!B$9),12.5 + 12.5 * (U82 - Summary!B$9) / (Summary!B$7 - Summary!B$9),0)</f>
        <v>0</v>
      </c>
      <c r="BC82" s="3">
        <f>IF(AND(V82&gt;0,V82&lt;=Summary!C$9),12.5 + 12.5 * (V82 - Summary!C$9) / (Summary!C$7 - Summary!C$9),0)</f>
        <v>13.127974616604972</v>
      </c>
      <c r="BD82" s="3">
        <f>IF(AND(W82&gt;0,W82&lt;=Summary!D$9),12.5 + 12.5 * (W82 - Summary!D$9) / (Summary!D$7 - Summary!D$9),0)</f>
        <v>0</v>
      </c>
      <c r="BE82" s="3">
        <f>IF(AND(X82&gt;0,X82&lt;=Summary!E$9),12.5 + 12.5 * (X82 - Summary!E$9) / (Summary!E$7 - Summary!E$9),0)</f>
        <v>13.382825040128411</v>
      </c>
      <c r="BF82" s="3">
        <f>IF(AND(Y82&gt;0,Y82&lt;=Summary!F$9),12.5 + 12.5 * (Y82 - Summary!F$9) / (Summary!F$7 - Summary!F$9),0)</f>
        <v>0</v>
      </c>
      <c r="BG82" s="3">
        <f>IF(AND(Z82&gt;0,Z82&lt;=Summary!G$9),12.5 + 12.5 * (Z82 - Summary!G$9) / (Summary!G$7 - Summary!G$9),0)</f>
        <v>0</v>
      </c>
      <c r="BH82" s="3">
        <f>IF(AND(AA82&gt;0,AA82&lt;=Summary!H$9),12.5 + 12.5 * (AA82 - Summary!H$9) / (Summary!H$7 - Summary!H$9),0)</f>
        <v>16.717881182323676</v>
      </c>
      <c r="BI82" s="3">
        <f>IF(AND(AB82&gt;0,AB82&lt;=Summary!I$9),12.5 + 12.5 * (AB82 - Summary!I$9) / (Summary!I$7 - Summary!I$9),0)</f>
        <v>0</v>
      </c>
      <c r="BJ82" s="3">
        <f>IF(AND(AC82&gt;0,AC82&lt;=Summary!J$9),12.5 + 12.5 * (AC82 - Summary!J$9) / (Summary!J$7 - Summary!J$9),0)</f>
        <v>0</v>
      </c>
      <c r="BK82" s="3">
        <f>IF(AND(AD82&gt;0,AD82&lt;=Summary!K$9),12.5 + 12.5 * (AD82 - Summary!K$9) / (Summary!K$7 - Summary!K$9),0)</f>
        <v>0</v>
      </c>
      <c r="BL82" s="3"/>
      <c r="BM82" s="3">
        <f>IF(AND(U82&gt;0,U82&gt;Summary!B$9),12.5 - 12.5 * (U82 - Summary!B$9) / (Summary!B$3 - Summary!B$9),0)</f>
        <v>2.8636121470431544</v>
      </c>
      <c r="BN82" s="3">
        <f>IF(AND(V82&gt;0,V82&gt;Summary!C$9),12.5 - 12.5 * (V82 - Summary!C$9) / (Summary!C$3 - Summary!C$9),0)</f>
        <v>0</v>
      </c>
      <c r="BO82" s="3">
        <f>IF(AND(W82&gt;0,W82&gt;Summary!D$9),12.5 - 12.5 * (W82 - Summary!D$9) / (Summary!D$3 - Summary!D$9),0)</f>
        <v>0</v>
      </c>
      <c r="BP82" s="3">
        <f>IF(AND(X82&gt;0,X82&gt;Summary!E$9),12.5 - 12.5 * (X82 - Summary!E$9) / (Summary!E$3 - Summary!E$9),0)</f>
        <v>0</v>
      </c>
      <c r="BQ82" s="3">
        <f>IF(AND(Y82&gt;0,Y82&gt;Summary!F$9),12.5 - 12.5 * (Y82 - Summary!F$9) / (Summary!F$3 - Summary!F$9),0)</f>
        <v>0</v>
      </c>
      <c r="BR82" s="3">
        <f>IF(AND(Z82&gt;0,Z82&gt;Summary!G$9),12.5 - 12.5 * (Z82 - Summary!G$9) / (Summary!G$3 - Summary!G$9),0)</f>
        <v>7.2671823861945848</v>
      </c>
      <c r="BS82" s="3">
        <f>IF(AND(AA82&gt;0,AA82&gt;Summary!H$9),12.5 - 12.5 * (AA82 - Summary!H$9) / (Summary!H$3 - Summary!H$9),0)</f>
        <v>0</v>
      </c>
      <c r="BT82" s="3">
        <f>IF(AND(AB82&gt;0,AB82&gt;Summary!I$9),12.5 - 12.5 * (AB82 - Summary!I$9) / (Summary!I$3 - Summary!I$9),0)</f>
        <v>11.12708453133985</v>
      </c>
      <c r="BU82" s="3">
        <f>IF(AND(AC82&gt;0,AC82&gt;Summary!J$9),12.5 - 12.5 * (AC82 - Summary!J$9) / (Summary!J$3 - Summary!J$9),0)</f>
        <v>0</v>
      </c>
      <c r="BV82" s="3">
        <f>IF(AND(AD82&gt;0,AD82&gt;Summary!K$9),12.5 - 12.5 * (AD82 - Summary!K$9) / (Summary!K$3 - Summary!K$9),0)</f>
        <v>0</v>
      </c>
      <c r="BW82" s="3"/>
      <c r="BX82">
        <v>3523</v>
      </c>
      <c r="BY82">
        <v>3852</v>
      </c>
      <c r="BZ82">
        <v>1524</v>
      </c>
      <c r="CA82">
        <v>2750</v>
      </c>
      <c r="CB82">
        <v>131015</v>
      </c>
      <c r="CC82">
        <v>3060</v>
      </c>
      <c r="CD82">
        <v>3170</v>
      </c>
      <c r="CF82">
        <v>14872</v>
      </c>
      <c r="CI82" s="3">
        <f t="shared" si="105"/>
        <v>2.8636121470431544</v>
      </c>
      <c r="CJ82" s="3">
        <f t="shared" si="106"/>
        <v>13.127974616604972</v>
      </c>
      <c r="CK82" s="3">
        <f t="shared" si="107"/>
        <v>0</v>
      </c>
      <c r="CL82" s="3">
        <f t="shared" si="108"/>
        <v>27.132825040128409</v>
      </c>
      <c r="CM82" s="3">
        <f t="shared" si="109"/>
        <v>0</v>
      </c>
      <c r="CN82" s="3">
        <f t="shared" si="110"/>
        <v>10.767182386194584</v>
      </c>
      <c r="CO82" s="3">
        <f t="shared" si="111"/>
        <v>39.46788118232368</v>
      </c>
      <c r="CP82" s="3">
        <f t="shared" si="112"/>
        <v>27.12708453133985</v>
      </c>
      <c r="CQ82" s="3">
        <f t="shared" si="113"/>
        <v>0</v>
      </c>
      <c r="CR82" s="3">
        <f t="shared" si="114"/>
        <v>0</v>
      </c>
      <c r="CT82" s="3">
        <f t="shared" si="115"/>
        <v>0</v>
      </c>
      <c r="CU82" s="3">
        <f t="shared" si="116"/>
        <v>0</v>
      </c>
      <c r="CV82" s="3">
        <f t="shared" si="117"/>
        <v>120.48655990363466</v>
      </c>
      <c r="CW82" s="5">
        <f t="shared" si="118"/>
        <v>400</v>
      </c>
      <c r="CX82" s="3">
        <f t="shared" si="119"/>
        <v>520.48655990363466</v>
      </c>
      <c r="CZ82" s="3">
        <f t="shared" si="120"/>
        <v>477.56549004769198</v>
      </c>
      <c r="DA82">
        <f t="shared" si="121"/>
        <v>78</v>
      </c>
    </row>
    <row r="83" spans="1:105" x14ac:dyDescent="0.2">
      <c r="A83">
        <v>79</v>
      </c>
      <c r="B83" t="s">
        <v>188</v>
      </c>
      <c r="C83" t="s">
        <v>188</v>
      </c>
      <c r="D83" t="s">
        <v>29</v>
      </c>
      <c r="E83">
        <v>72.662492196109397</v>
      </c>
      <c r="F83" s="1" t="s">
        <v>649</v>
      </c>
      <c r="G83">
        <v>472.66249219610899</v>
      </c>
      <c r="H83">
        <v>69831</v>
      </c>
      <c r="J83">
        <v>1450</v>
      </c>
      <c r="K83">
        <v>1243</v>
      </c>
      <c r="L83">
        <v>5276</v>
      </c>
      <c r="M83">
        <v>3443</v>
      </c>
      <c r="N83">
        <v>7281</v>
      </c>
      <c r="O83">
        <v>3397</v>
      </c>
      <c r="P83">
        <v>17868</v>
      </c>
      <c r="Q83">
        <v>4667</v>
      </c>
      <c r="R83">
        <v>11366</v>
      </c>
      <c r="S83">
        <v>13840</v>
      </c>
      <c r="U83" s="5">
        <f>IF(J83&lt;=Summary!B$3,J83,0)</f>
        <v>1450</v>
      </c>
      <c r="V83" s="5">
        <f>IF(K83&lt;=Summary!C$3,K83,0)</f>
        <v>1243</v>
      </c>
      <c r="W83" s="5">
        <f>IF(L83&lt;=Summary!D$3,L83,0)</f>
        <v>0</v>
      </c>
      <c r="X83" s="5">
        <f>IF(M83&lt;=Summary!E$3,M83,0)</f>
        <v>3443</v>
      </c>
      <c r="Y83" s="5">
        <f>IF(N83&lt;=Summary!F$3,N83,0)</f>
        <v>0</v>
      </c>
      <c r="Z83" s="5">
        <f>IF(O83&lt;=Summary!G$3,O83,0)</f>
        <v>3397</v>
      </c>
      <c r="AA83" s="5">
        <f>IF(P83&lt;=Summary!H$3,P83,0)</f>
        <v>0</v>
      </c>
      <c r="AB83" s="5">
        <f>IF(Q83&lt;=Summary!I$3,Q83,0)</f>
        <v>4667</v>
      </c>
      <c r="AC83" s="5">
        <f>IF(R83&lt;=Summary!J$3,R83,0)</f>
        <v>0</v>
      </c>
      <c r="AD83" s="5">
        <f>IF(S83&lt;=Summary!K$3,S83,0)</f>
        <v>0</v>
      </c>
      <c r="AE83" s="3"/>
      <c r="AF83" s="5">
        <f t="shared" si="95"/>
        <v>77</v>
      </c>
      <c r="AG83" s="5">
        <f t="shared" si="96"/>
        <v>74</v>
      </c>
      <c r="AH83" s="5">
        <f t="shared" si="97"/>
        <v>118</v>
      </c>
      <c r="AI83" s="5">
        <f t="shared" si="98"/>
        <v>71</v>
      </c>
      <c r="AJ83" s="5">
        <f t="shared" si="99"/>
        <v>98</v>
      </c>
      <c r="AK83" s="5">
        <f t="shared" si="100"/>
        <v>80</v>
      </c>
      <c r="AL83" s="5">
        <f t="shared" si="101"/>
        <v>79</v>
      </c>
      <c r="AM83" s="5">
        <f t="shared" si="102"/>
        <v>54</v>
      </c>
      <c r="AN83" s="5">
        <f t="shared" si="103"/>
        <v>106</v>
      </c>
      <c r="AO83" s="5">
        <f t="shared" si="104"/>
        <v>59</v>
      </c>
      <c r="AP83" s="3"/>
      <c r="AQ83" s="3">
        <f>IF(AND(AF83&lt;=Summary!B$6,AF83&gt;0),25*(Summary!B$6+1-AF83)/Summary!B$6,0)</f>
        <v>6</v>
      </c>
      <c r="AR83" s="3">
        <f>IF(AND(AG83&lt;=Summary!C$6,AG83&gt;0),25*(Summary!C$6+1-AG83)/Summary!C$6,0)</f>
        <v>6.75</v>
      </c>
      <c r="AS83" s="3">
        <f>IF(AND(AH83&lt;=Summary!D$6,AH83&gt;0),25*(Summary!D$6+1-AH83)/Summary!D$6,0)</f>
        <v>0</v>
      </c>
      <c r="AT83" s="3">
        <f>IF(AND(AI83&lt;=Summary!E$6,AI83&gt;0),25*(Summary!E$6+1-AI83)/Summary!E$6,0)</f>
        <v>7.5</v>
      </c>
      <c r="AU83" s="3">
        <f>IF(AND(AJ83&lt;=Summary!F$6,AJ83&gt;0),25*(Summary!F$6+1-AJ83)/Summary!F$6,0)</f>
        <v>0.75</v>
      </c>
      <c r="AV83" s="3">
        <f>IF(AND(AK83&lt;=Summary!G$6,AK83&gt;0),25*(Summary!G$6+1-AK83)/Summary!G$6,0)</f>
        <v>5.25</v>
      </c>
      <c r="AW83" s="3">
        <f>IF(AND(AL83&lt;=Summary!H$6,AL83&gt;0),25*(Summary!H$6+1-AL83)/Summary!H$6,0)</f>
        <v>5.5</v>
      </c>
      <c r="AX83" s="3">
        <f>IF(AND(AM83&lt;=Summary!I$6,AM83&gt;0),25*(Summary!I$6+1-AM83)/Summary!I$6,0)</f>
        <v>11.75</v>
      </c>
      <c r="AY83" s="3">
        <f>IF(AND(AN83&lt;=Summary!J$6,AN83&gt;0),25*(Summary!J$6+1-AN83)/Summary!J$6,0)</f>
        <v>0</v>
      </c>
      <c r="AZ83" s="3">
        <f>IF(AND(AO83&lt;=Summary!K$6,AO83&gt;0),25*(Summary!K$6+1-AO83)/Summary!K$6,0)</f>
        <v>10.5</v>
      </c>
      <c r="BA83" s="3"/>
      <c r="BB83" s="3">
        <f>IF(AND(U83&gt;0,U83&lt;=Summary!B$9),12.5 + 12.5 * (U83 - Summary!B$9) / (Summary!B$7 - Summary!B$9),0)</f>
        <v>15.238764044943821</v>
      </c>
      <c r="BC83" s="3">
        <f>IF(AND(V83&gt;0,V83&lt;=Summary!C$9),12.5 + 12.5 * (V83 - Summary!C$9) / (Summary!C$7 - Summary!C$9),0)</f>
        <v>16.842940243257537</v>
      </c>
      <c r="BD83" s="3">
        <f>IF(AND(W83&gt;0,W83&lt;=Summary!D$9),12.5 + 12.5 * (W83 - Summary!D$9) / (Summary!D$7 - Summary!D$9),0)</f>
        <v>0</v>
      </c>
      <c r="BE83" s="3">
        <f>IF(AND(X83&gt;0,X83&lt;=Summary!E$9),12.5 + 12.5 * (X83 - Summary!E$9) / (Summary!E$7 - Summary!E$9),0)</f>
        <v>0</v>
      </c>
      <c r="BF83" s="3">
        <f>IF(AND(Y83&gt;0,Y83&lt;=Summary!F$9),12.5 + 12.5 * (Y83 - Summary!F$9) / (Summary!F$7 - Summary!F$9),0)</f>
        <v>0</v>
      </c>
      <c r="BG83" s="3">
        <f>IF(AND(Z83&gt;0,Z83&lt;=Summary!G$9),12.5 + 12.5 * (Z83 - Summary!G$9) / (Summary!G$7 - Summary!G$9),0)</f>
        <v>0</v>
      </c>
      <c r="BH83" s="3">
        <f>IF(AND(AA83&gt;0,AA83&lt;=Summary!H$9),12.5 + 12.5 * (AA83 - Summary!H$9) / (Summary!H$7 - Summary!H$9),0)</f>
        <v>0</v>
      </c>
      <c r="BI83" s="3">
        <f>IF(AND(AB83&gt;0,AB83&lt;=Summary!I$9),12.5 + 12.5 * (AB83 - Summary!I$9) / (Summary!I$7 - Summary!I$9),0)</f>
        <v>0</v>
      </c>
      <c r="BJ83" s="3">
        <f>IF(AND(AC83&gt;0,AC83&lt;=Summary!J$9),12.5 + 12.5 * (AC83 - Summary!J$9) / (Summary!J$7 - Summary!J$9),0)</f>
        <v>0</v>
      </c>
      <c r="BK83" s="3">
        <f>IF(AND(AD83&gt;0,AD83&lt;=Summary!K$9),12.5 + 12.5 * (AD83 - Summary!K$9) / (Summary!K$7 - Summary!K$9),0)</f>
        <v>0</v>
      </c>
      <c r="BL83" s="3"/>
      <c r="BM83" s="3">
        <f>IF(AND(U83&gt;0,U83&gt;Summary!B$9),12.5 - 12.5 * (U83 - Summary!B$9) / (Summary!B$3 - Summary!B$9),0)</f>
        <v>0</v>
      </c>
      <c r="BN83" s="3">
        <f>IF(AND(V83&gt;0,V83&gt;Summary!C$9),12.5 - 12.5 * (V83 - Summary!C$9) / (Summary!C$3 - Summary!C$9),0)</f>
        <v>0</v>
      </c>
      <c r="BO83" s="3">
        <f>IF(AND(W83&gt;0,W83&gt;Summary!D$9),12.5 - 12.5 * (W83 - Summary!D$9) / (Summary!D$3 - Summary!D$9),0)</f>
        <v>0</v>
      </c>
      <c r="BP83" s="3">
        <f>IF(AND(X83&gt;0,X83&gt;Summary!E$9),12.5 - 12.5 * (X83 - Summary!E$9) / (Summary!E$3 - Summary!E$9),0)</f>
        <v>8.1659456118665013</v>
      </c>
      <c r="BQ83" s="3">
        <f>IF(AND(Y83&gt;0,Y83&gt;Summary!F$9),12.5 - 12.5 * (Y83 - Summary!F$9) / (Summary!F$3 - Summary!F$9),0)</f>
        <v>0</v>
      </c>
      <c r="BR83" s="3">
        <f>IF(AND(Z83&gt;0,Z83&gt;Summary!G$9),12.5 - 12.5 * (Z83 - Summary!G$9) / (Summary!G$3 - Summary!G$9),0)</f>
        <v>8.2044034513537625</v>
      </c>
      <c r="BS83" s="3">
        <f>IF(AND(AA83&gt;0,AA83&gt;Summary!H$9),12.5 - 12.5 * (AA83 - Summary!H$9) / (Summary!H$3 - Summary!H$9),0)</f>
        <v>0</v>
      </c>
      <c r="BT83" s="3">
        <f>IF(AND(AB83&gt;0,AB83&gt;Summary!I$9),12.5 - 12.5 * (AB83 - Summary!I$9) / (Summary!I$3 - Summary!I$9),0)</f>
        <v>5.2688326624496833</v>
      </c>
      <c r="BU83" s="3">
        <f>IF(AND(AC83&gt;0,AC83&gt;Summary!J$9),12.5 - 12.5 * (AC83 - Summary!J$9) / (Summary!J$3 - Summary!J$9),0)</f>
        <v>0</v>
      </c>
      <c r="BV83" s="3">
        <f>IF(AND(AD83&gt;0,AD83&gt;Summary!K$9),12.5 - 12.5 * (AD83 - Summary!K$9) / (Summary!K$3 - Summary!K$9),0)</f>
        <v>0</v>
      </c>
      <c r="BW83" s="3"/>
      <c r="BX83">
        <v>3397</v>
      </c>
      <c r="BY83">
        <v>4667</v>
      </c>
      <c r="BZ83">
        <v>1243</v>
      </c>
      <c r="CA83">
        <v>3443</v>
      </c>
      <c r="CB83">
        <v>7281</v>
      </c>
      <c r="CC83">
        <v>17868</v>
      </c>
      <c r="CD83">
        <v>1450</v>
      </c>
      <c r="CE83">
        <v>5276</v>
      </c>
      <c r="CF83">
        <v>11366</v>
      </c>
      <c r="CG83">
        <v>13840</v>
      </c>
      <c r="CI83" s="3">
        <f t="shared" si="105"/>
        <v>21.238764044943821</v>
      </c>
      <c r="CJ83" s="3">
        <f t="shared" si="106"/>
        <v>23.592940243257537</v>
      </c>
      <c r="CK83" s="3">
        <f t="shared" si="107"/>
        <v>0</v>
      </c>
      <c r="CL83" s="3">
        <f t="shared" si="108"/>
        <v>15.665945611866501</v>
      </c>
      <c r="CM83" s="3">
        <f t="shared" si="109"/>
        <v>0.75</v>
      </c>
      <c r="CN83" s="3">
        <f t="shared" si="110"/>
        <v>13.454403451353762</v>
      </c>
      <c r="CO83" s="3">
        <f t="shared" si="111"/>
        <v>5.5</v>
      </c>
      <c r="CP83" s="3">
        <f t="shared" si="112"/>
        <v>17.018832662449682</v>
      </c>
      <c r="CQ83" s="3">
        <f t="shared" si="113"/>
        <v>0</v>
      </c>
      <c r="CR83" s="3">
        <f t="shared" si="114"/>
        <v>10.5</v>
      </c>
      <c r="CT83" s="3">
        <f t="shared" si="115"/>
        <v>0</v>
      </c>
      <c r="CU83" s="3">
        <f t="shared" si="116"/>
        <v>0</v>
      </c>
      <c r="CV83" s="3">
        <f t="shared" si="117"/>
        <v>107.72088601387131</v>
      </c>
      <c r="CW83" s="5">
        <f t="shared" si="118"/>
        <v>400</v>
      </c>
      <c r="CX83" s="3">
        <f t="shared" si="119"/>
        <v>507.72088601387134</v>
      </c>
      <c r="CZ83" s="3">
        <f t="shared" si="120"/>
        <v>472.66249219610899</v>
      </c>
      <c r="DA83">
        <f t="shared" si="121"/>
        <v>79</v>
      </c>
    </row>
    <row r="84" spans="1:105" x14ac:dyDescent="0.2">
      <c r="A84">
        <v>80</v>
      </c>
      <c r="B84" t="s">
        <v>189</v>
      </c>
      <c r="C84" t="s">
        <v>190</v>
      </c>
      <c r="D84" t="s">
        <v>18</v>
      </c>
      <c r="E84">
        <v>68.792167579247902</v>
      </c>
      <c r="F84" s="1" t="s">
        <v>656</v>
      </c>
      <c r="G84">
        <v>468.79216757924797</v>
      </c>
      <c r="H84">
        <v>172870</v>
      </c>
      <c r="J84">
        <v>2226</v>
      </c>
      <c r="K84">
        <v>1223</v>
      </c>
      <c r="L84">
        <v>4800</v>
      </c>
      <c r="M84">
        <v>4938</v>
      </c>
      <c r="N84">
        <v>11296</v>
      </c>
      <c r="O84">
        <v>2839</v>
      </c>
      <c r="P84">
        <v>6542</v>
      </c>
      <c r="Q84">
        <v>4557</v>
      </c>
      <c r="R84">
        <v>4159</v>
      </c>
      <c r="S84">
        <v>130290</v>
      </c>
      <c r="U84" s="5">
        <f>IF(J84&lt;=Summary!B$3,J84,0)</f>
        <v>2226</v>
      </c>
      <c r="V84" s="5">
        <f>IF(K84&lt;=Summary!C$3,K84,0)</f>
        <v>1223</v>
      </c>
      <c r="W84" s="5">
        <f>IF(L84&lt;=Summary!D$3,L84,0)</f>
        <v>0</v>
      </c>
      <c r="X84" s="5">
        <f>IF(M84&lt;=Summary!E$3,M84,0)</f>
        <v>0</v>
      </c>
      <c r="Y84" s="5">
        <f>IF(N84&lt;=Summary!F$3,N84,0)</f>
        <v>0</v>
      </c>
      <c r="Z84" s="5">
        <f>IF(O84&lt;=Summary!G$3,O84,0)</f>
        <v>2839</v>
      </c>
      <c r="AA84" s="5">
        <f>IF(P84&lt;=Summary!H$3,P84,0)</f>
        <v>0</v>
      </c>
      <c r="AB84" s="5">
        <f>IF(Q84&lt;=Summary!I$3,Q84,0)</f>
        <v>4557</v>
      </c>
      <c r="AC84" s="5">
        <f>IF(R84&lt;=Summary!J$3,R84,0)</f>
        <v>4159</v>
      </c>
      <c r="AD84" s="5">
        <f>IF(S84&lt;=Summary!K$3,S84,0)</f>
        <v>0</v>
      </c>
      <c r="AE84" s="3"/>
      <c r="AF84" s="5">
        <f t="shared" si="95"/>
        <v>132</v>
      </c>
      <c r="AG84" s="5">
        <f t="shared" si="96"/>
        <v>71</v>
      </c>
      <c r="AH84" s="5">
        <f t="shared" si="97"/>
        <v>109</v>
      </c>
      <c r="AI84" s="5">
        <f t="shared" si="98"/>
        <v>112</v>
      </c>
      <c r="AJ84" s="5">
        <f t="shared" si="99"/>
        <v>116</v>
      </c>
      <c r="AK84" s="5">
        <f t="shared" si="100"/>
        <v>60</v>
      </c>
      <c r="AL84" s="5">
        <f t="shared" si="101"/>
        <v>52</v>
      </c>
      <c r="AM84" s="5">
        <f t="shared" si="102"/>
        <v>51</v>
      </c>
      <c r="AN84" s="5">
        <f t="shared" si="103"/>
        <v>28</v>
      </c>
      <c r="AO84" s="5">
        <f t="shared" si="104"/>
        <v>108</v>
      </c>
      <c r="AP84" s="3"/>
      <c r="AQ84" s="3">
        <f>IF(AND(AF84&lt;=Summary!B$6,AF84&gt;0),25*(Summary!B$6+1-AF84)/Summary!B$6,0)</f>
        <v>0</v>
      </c>
      <c r="AR84" s="3">
        <f>IF(AND(AG84&lt;=Summary!C$6,AG84&gt;0),25*(Summary!C$6+1-AG84)/Summary!C$6,0)</f>
        <v>7.5</v>
      </c>
      <c r="AS84" s="3">
        <f>IF(AND(AH84&lt;=Summary!D$6,AH84&gt;0),25*(Summary!D$6+1-AH84)/Summary!D$6,0)</f>
        <v>0</v>
      </c>
      <c r="AT84" s="3">
        <f>IF(AND(AI84&lt;=Summary!E$6,AI84&gt;0),25*(Summary!E$6+1-AI84)/Summary!E$6,0)</f>
        <v>0</v>
      </c>
      <c r="AU84" s="3">
        <f>IF(AND(AJ84&lt;=Summary!F$6,AJ84&gt;0),25*(Summary!F$6+1-AJ84)/Summary!F$6,0)</f>
        <v>0</v>
      </c>
      <c r="AV84" s="3">
        <f>IF(AND(AK84&lt;=Summary!G$6,AK84&gt;0),25*(Summary!G$6+1-AK84)/Summary!G$6,0)</f>
        <v>10.25</v>
      </c>
      <c r="AW84" s="3">
        <f>IF(AND(AL84&lt;=Summary!H$6,AL84&gt;0),25*(Summary!H$6+1-AL84)/Summary!H$6,0)</f>
        <v>12.25</v>
      </c>
      <c r="AX84" s="3">
        <f>IF(AND(AM84&lt;=Summary!I$6,AM84&gt;0),25*(Summary!I$6+1-AM84)/Summary!I$6,0)</f>
        <v>12.5</v>
      </c>
      <c r="AY84" s="3">
        <f>IF(AND(AN84&lt;=Summary!J$6,AN84&gt;0),25*(Summary!J$6+1-AN84)/Summary!J$6,0)</f>
        <v>18.25</v>
      </c>
      <c r="AZ84" s="3">
        <f>IF(AND(AO84&lt;=Summary!K$6,AO84&gt;0),25*(Summary!K$6+1-AO84)/Summary!K$6,0)</f>
        <v>0</v>
      </c>
      <c r="BA84" s="3"/>
      <c r="BB84" s="3">
        <f>IF(AND(U84&gt;0,U84&lt;=Summary!B$9),12.5 + 12.5 * (U84 - Summary!B$9) / (Summary!B$7 - Summary!B$9),0)</f>
        <v>0</v>
      </c>
      <c r="BC84" s="3">
        <f>IF(AND(V84&gt;0,V84&lt;=Summary!C$9),12.5 + 12.5 * (V84 - Summary!C$9) / (Summary!C$7 - Summary!C$9),0)</f>
        <v>17.10735060814384</v>
      </c>
      <c r="BD84" s="3">
        <f>IF(AND(W84&gt;0,W84&lt;=Summary!D$9),12.5 + 12.5 * (W84 - Summary!D$9) / (Summary!D$7 - Summary!D$9),0)</f>
        <v>0</v>
      </c>
      <c r="BE84" s="3">
        <f>IF(AND(X84&gt;0,X84&lt;=Summary!E$9),12.5 + 12.5 * (X84 - Summary!E$9) / (Summary!E$7 - Summary!E$9),0)</f>
        <v>0</v>
      </c>
      <c r="BF84" s="3">
        <f>IF(AND(Y84&gt;0,Y84&lt;=Summary!F$9),12.5 + 12.5 * (Y84 - Summary!F$9) / (Summary!F$7 - Summary!F$9),0)</f>
        <v>0</v>
      </c>
      <c r="BG84" s="3">
        <f>IF(AND(Z84&gt;0,Z84&lt;=Summary!G$9),12.5 + 12.5 * (Z84 - Summary!G$9) / (Summary!G$7 - Summary!G$9),0)</f>
        <v>0</v>
      </c>
      <c r="BH84" s="3">
        <f>IF(AND(AA84&gt;0,AA84&lt;=Summary!H$9),12.5 + 12.5 * (AA84 - Summary!H$9) / (Summary!H$7 - Summary!H$9),0)</f>
        <v>0</v>
      </c>
      <c r="BI84" s="3">
        <f>IF(AND(AB84&gt;0,AB84&lt;=Summary!I$9),12.5 + 12.5 * (AB84 - Summary!I$9) / (Summary!I$7 - Summary!I$9),0)</f>
        <v>0</v>
      </c>
      <c r="BJ84" s="3">
        <f>IF(AND(AC84&gt;0,AC84&lt;=Summary!J$9),12.5 + 12.5 * (AC84 - Summary!J$9) / (Summary!J$7 - Summary!J$9),0)</f>
        <v>0</v>
      </c>
      <c r="BK84" s="3">
        <f>IF(AND(AD84&gt;0,AD84&lt;=Summary!K$9),12.5 + 12.5 * (AD84 - Summary!K$9) / (Summary!K$7 - Summary!K$9),0)</f>
        <v>0</v>
      </c>
      <c r="BL84" s="3"/>
      <c r="BM84" s="3">
        <f>IF(AND(U84&gt;0,U84&gt;Summary!B$9),12.5 - 12.5 * (U84 - Summary!B$9) / (Summary!B$3 - Summary!B$9),0)</f>
        <v>9.1502397442727759</v>
      </c>
      <c r="BN84" s="3">
        <f>IF(AND(V84&gt;0,V84&gt;Summary!C$9),12.5 - 12.5 * (V84 - Summary!C$9) / (Summary!C$3 - Summary!C$9),0)</f>
        <v>0</v>
      </c>
      <c r="BO84" s="3">
        <f>IF(AND(W84&gt;0,W84&gt;Summary!D$9),12.5 - 12.5 * (W84 - Summary!D$9) / (Summary!D$3 - Summary!D$9),0)</f>
        <v>0</v>
      </c>
      <c r="BP84" s="3">
        <f>IF(AND(X84&gt;0,X84&gt;Summary!E$9),12.5 - 12.5 * (X84 - Summary!E$9) / (Summary!E$3 - Summary!E$9),0)</f>
        <v>0</v>
      </c>
      <c r="BQ84" s="3">
        <f>IF(AND(Y84&gt;0,Y84&gt;Summary!F$9),12.5 - 12.5 * (Y84 - Summary!F$9) / (Summary!F$3 - Summary!F$9),0)</f>
        <v>0</v>
      </c>
      <c r="BR84" s="3">
        <f>IF(AND(Z84&gt;0,Z84&gt;Summary!G$9),12.5 - 12.5 * (Z84 - Summary!G$9) / (Summary!G$3 - Summary!G$9),0)</f>
        <v>12.354953882772984</v>
      </c>
      <c r="BS84" s="3">
        <f>IF(AND(AA84&gt;0,AA84&gt;Summary!H$9),12.5 - 12.5 * (AA84 - Summary!H$9) / (Summary!H$3 - Summary!H$9),0)</f>
        <v>0</v>
      </c>
      <c r="BT84" s="3">
        <f>IF(AND(AB84&gt;0,AB84&gt;Summary!I$9),12.5 - 12.5 * (AB84 - Summary!I$9) / (Summary!I$3 - Summary!I$9),0)</f>
        <v>6.0595169637722828</v>
      </c>
      <c r="BU84" s="3">
        <f>IF(AND(AC84&gt;0,AC84&gt;Summary!J$9),12.5 - 12.5 * (AC84 - Summary!J$9) / (Summary!J$3 - Summary!J$9),0)</f>
        <v>11.769726858877087</v>
      </c>
      <c r="BV84" s="3">
        <f>IF(AND(AD84&gt;0,AD84&gt;Summary!K$9),12.5 - 12.5 * (AD84 - Summary!K$9) / (Summary!K$3 - Summary!K$9),0)</f>
        <v>0</v>
      </c>
      <c r="BW84" s="3"/>
      <c r="BX84">
        <v>2839</v>
      </c>
      <c r="BY84">
        <v>4557</v>
      </c>
      <c r="BZ84">
        <v>1223</v>
      </c>
      <c r="CA84">
        <v>4938</v>
      </c>
      <c r="CB84">
        <v>11296</v>
      </c>
      <c r="CC84">
        <v>6542</v>
      </c>
      <c r="CD84">
        <v>2226</v>
      </c>
      <c r="CE84">
        <v>4800</v>
      </c>
      <c r="CF84">
        <v>4159</v>
      </c>
      <c r="CG84">
        <v>130290</v>
      </c>
      <c r="CI84" s="3">
        <f t="shared" si="105"/>
        <v>9.1502397442727759</v>
      </c>
      <c r="CJ84" s="3">
        <f t="shared" si="106"/>
        <v>24.60735060814384</v>
      </c>
      <c r="CK84" s="3">
        <f t="shared" si="107"/>
        <v>0</v>
      </c>
      <c r="CL84" s="3">
        <f t="shared" si="108"/>
        <v>0</v>
      </c>
      <c r="CM84" s="3">
        <f t="shared" si="109"/>
        <v>0</v>
      </c>
      <c r="CN84" s="3">
        <f t="shared" si="110"/>
        <v>22.604953882772982</v>
      </c>
      <c r="CO84" s="3">
        <f t="shared" si="111"/>
        <v>12.25</v>
      </c>
      <c r="CP84" s="3">
        <f t="shared" si="112"/>
        <v>18.559516963772282</v>
      </c>
      <c r="CQ84" s="3">
        <f t="shared" si="113"/>
        <v>30.019726858877085</v>
      </c>
      <c r="CR84" s="3">
        <f t="shared" si="114"/>
        <v>0</v>
      </c>
      <c r="CT84" s="3">
        <f t="shared" si="115"/>
        <v>0</v>
      </c>
      <c r="CU84" s="3">
        <f t="shared" si="116"/>
        <v>0</v>
      </c>
      <c r="CV84" s="3">
        <f t="shared" si="117"/>
        <v>117.19178805783898</v>
      </c>
      <c r="CW84" s="5">
        <f t="shared" si="118"/>
        <v>400</v>
      </c>
      <c r="CX84" s="3">
        <f t="shared" si="119"/>
        <v>517.19178805783895</v>
      </c>
      <c r="CZ84" s="3">
        <f t="shared" si="120"/>
        <v>468.79216757924797</v>
      </c>
      <c r="DA84">
        <f t="shared" si="121"/>
        <v>80</v>
      </c>
    </row>
    <row r="85" spans="1:105" x14ac:dyDescent="0.2">
      <c r="A85">
        <v>81</v>
      </c>
      <c r="B85" t="s">
        <v>191</v>
      </c>
      <c r="C85" t="s">
        <v>192</v>
      </c>
      <c r="D85" t="s">
        <v>67</v>
      </c>
      <c r="E85">
        <v>67.740097196150899</v>
      </c>
      <c r="F85" s="1" t="s">
        <v>656</v>
      </c>
      <c r="G85">
        <v>467.740097196151</v>
      </c>
      <c r="H85">
        <v>59061</v>
      </c>
      <c r="J85">
        <v>1978</v>
      </c>
      <c r="K85">
        <v>1567</v>
      </c>
      <c r="L85">
        <v>3930</v>
      </c>
      <c r="M85">
        <v>2566</v>
      </c>
      <c r="N85">
        <v>5504</v>
      </c>
      <c r="O85">
        <v>4083</v>
      </c>
      <c r="P85">
        <v>6073</v>
      </c>
      <c r="Q85">
        <v>5995</v>
      </c>
      <c r="R85">
        <v>6632</v>
      </c>
      <c r="S85">
        <v>20733</v>
      </c>
      <c r="U85" s="5">
        <f>IF(J85&lt;=Summary!B$3,J85,0)</f>
        <v>1978</v>
      </c>
      <c r="V85" s="5">
        <f>IF(K85&lt;=Summary!C$3,K85,0)</f>
        <v>1567</v>
      </c>
      <c r="W85" s="5">
        <f>IF(L85&lt;=Summary!D$3,L85,0)</f>
        <v>0</v>
      </c>
      <c r="X85" s="5">
        <f>IF(M85&lt;=Summary!E$3,M85,0)</f>
        <v>2566</v>
      </c>
      <c r="Y85" s="5">
        <f>IF(N85&lt;=Summary!F$3,N85,0)</f>
        <v>0</v>
      </c>
      <c r="Z85" s="5">
        <f>IF(O85&lt;=Summary!G$3,O85,0)</f>
        <v>4083</v>
      </c>
      <c r="AA85" s="5">
        <f>IF(P85&lt;=Summary!H$3,P85,0)</f>
        <v>0</v>
      </c>
      <c r="AB85" s="5">
        <f>IF(Q85&lt;=Summary!I$3,Q85,0)</f>
        <v>0</v>
      </c>
      <c r="AC85" s="5">
        <f>IF(R85&lt;=Summary!J$3,R85,0)</f>
        <v>0</v>
      </c>
      <c r="AD85" s="5">
        <f>IF(S85&lt;=Summary!K$3,S85,0)</f>
        <v>0</v>
      </c>
      <c r="AE85" s="3"/>
      <c r="AF85" s="5">
        <f t="shared" si="95"/>
        <v>118</v>
      </c>
      <c r="AG85" s="5">
        <f t="shared" si="96"/>
        <v>117</v>
      </c>
      <c r="AH85" s="5">
        <f t="shared" si="97"/>
        <v>92</v>
      </c>
      <c r="AI85" s="5">
        <f t="shared" si="98"/>
        <v>42</v>
      </c>
      <c r="AJ85" s="5">
        <f t="shared" si="99"/>
        <v>71</v>
      </c>
      <c r="AK85" s="5">
        <f t="shared" si="100"/>
        <v>103</v>
      </c>
      <c r="AL85" s="5">
        <f t="shared" si="101"/>
        <v>46</v>
      </c>
      <c r="AM85" s="5">
        <f t="shared" si="102"/>
        <v>72</v>
      </c>
      <c r="AN85" s="5">
        <f t="shared" si="103"/>
        <v>67</v>
      </c>
      <c r="AO85" s="5">
        <f t="shared" si="104"/>
        <v>70</v>
      </c>
      <c r="AP85" s="3"/>
      <c r="AQ85" s="3">
        <f>IF(AND(AF85&lt;=Summary!B$6,AF85&gt;0),25*(Summary!B$6+1-AF85)/Summary!B$6,0)</f>
        <v>0</v>
      </c>
      <c r="AR85" s="3">
        <f>IF(AND(AG85&lt;=Summary!C$6,AG85&gt;0),25*(Summary!C$6+1-AG85)/Summary!C$6,0)</f>
        <v>0</v>
      </c>
      <c r="AS85" s="3">
        <f>IF(AND(AH85&lt;=Summary!D$6,AH85&gt;0),25*(Summary!D$6+1-AH85)/Summary!D$6,0)</f>
        <v>2.25</v>
      </c>
      <c r="AT85" s="3">
        <f>IF(AND(AI85&lt;=Summary!E$6,AI85&gt;0),25*(Summary!E$6+1-AI85)/Summary!E$6,0)</f>
        <v>14.75</v>
      </c>
      <c r="AU85" s="3">
        <f>IF(AND(AJ85&lt;=Summary!F$6,AJ85&gt;0),25*(Summary!F$6+1-AJ85)/Summary!F$6,0)</f>
        <v>7.5</v>
      </c>
      <c r="AV85" s="3">
        <f>IF(AND(AK85&lt;=Summary!G$6,AK85&gt;0),25*(Summary!G$6+1-AK85)/Summary!G$6,0)</f>
        <v>0</v>
      </c>
      <c r="AW85" s="3">
        <f>IF(AND(AL85&lt;=Summary!H$6,AL85&gt;0),25*(Summary!H$6+1-AL85)/Summary!H$6,0)</f>
        <v>13.75</v>
      </c>
      <c r="AX85" s="3">
        <f>IF(AND(AM85&lt;=Summary!I$6,AM85&gt;0),25*(Summary!I$6+1-AM85)/Summary!I$6,0)</f>
        <v>7.25</v>
      </c>
      <c r="AY85" s="3">
        <f>IF(AND(AN85&lt;=Summary!J$6,AN85&gt;0),25*(Summary!J$6+1-AN85)/Summary!J$6,0)</f>
        <v>8.5</v>
      </c>
      <c r="AZ85" s="3">
        <f>IF(AND(AO85&lt;=Summary!K$6,AO85&gt;0),25*(Summary!K$6+1-AO85)/Summary!K$6,0)</f>
        <v>7.75</v>
      </c>
      <c r="BA85" s="3"/>
      <c r="BB85" s="3">
        <f>IF(AND(U85&gt;0,U85&lt;=Summary!B$9),12.5 + 12.5 * (U85 - Summary!B$9) / (Summary!B$7 - Summary!B$9),0)</f>
        <v>0</v>
      </c>
      <c r="BC85" s="3">
        <f>IF(AND(V85&gt;0,V85&lt;=Summary!C$9),12.5 + 12.5 * (V85 - Summary!C$9) / (Summary!C$7 - Summary!C$9),0)</f>
        <v>12.559492332099419</v>
      </c>
      <c r="BD85" s="3">
        <f>IF(AND(W85&gt;0,W85&lt;=Summary!D$9),12.5 + 12.5 * (W85 - Summary!D$9) / (Summary!D$7 - Summary!D$9),0)</f>
        <v>0</v>
      </c>
      <c r="BE85" s="3">
        <f>IF(AND(X85&gt;0,X85&lt;=Summary!E$9),12.5 + 12.5 * (X85 - Summary!E$9) / (Summary!E$7 - Summary!E$9),0)</f>
        <v>14.613429641519529</v>
      </c>
      <c r="BF85" s="3">
        <f>IF(AND(Y85&gt;0,Y85&lt;=Summary!F$9),12.5 + 12.5 * (Y85 - Summary!F$9) / (Summary!F$7 - Summary!F$9),0)</f>
        <v>0</v>
      </c>
      <c r="BG85" s="3">
        <f>IF(AND(Z85&gt;0,Z85&lt;=Summary!G$9),12.5 + 12.5 * (Z85 - Summary!G$9) / (Summary!G$7 - Summary!G$9),0)</f>
        <v>0</v>
      </c>
      <c r="BH85" s="3">
        <f>IF(AND(AA85&gt;0,AA85&lt;=Summary!H$9),12.5 + 12.5 * (AA85 - Summary!H$9) / (Summary!H$7 - Summary!H$9),0)</f>
        <v>0</v>
      </c>
      <c r="BI85" s="3">
        <f>IF(AND(AB85&gt;0,AB85&lt;=Summary!I$9),12.5 + 12.5 * (AB85 - Summary!I$9) / (Summary!I$7 - Summary!I$9),0)</f>
        <v>0</v>
      </c>
      <c r="BJ85" s="3">
        <f>IF(AND(AC85&gt;0,AC85&lt;=Summary!J$9),12.5 + 12.5 * (AC85 - Summary!J$9) / (Summary!J$7 - Summary!J$9),0)</f>
        <v>0</v>
      </c>
      <c r="BK85" s="3">
        <f>IF(AND(AD85&gt;0,AD85&lt;=Summary!K$9),12.5 + 12.5 * (AD85 - Summary!K$9) / (Summary!K$7 - Summary!K$9),0)</f>
        <v>0</v>
      </c>
      <c r="BL85" s="3"/>
      <c r="BM85" s="3">
        <f>IF(AND(U85&gt;0,U85&gt;Summary!B$9),12.5 - 12.5 * (U85 - Summary!B$9) / (Summary!B$3 - Summary!B$9),0)</f>
        <v>10.801811401172083</v>
      </c>
      <c r="BN85" s="3">
        <f>IF(AND(V85&gt;0,V85&gt;Summary!C$9),12.5 - 12.5 * (V85 - Summary!C$9) / (Summary!C$3 - Summary!C$9),0)</f>
        <v>0</v>
      </c>
      <c r="BO85" s="3">
        <f>IF(AND(W85&gt;0,W85&gt;Summary!D$9),12.5 - 12.5 * (W85 - Summary!D$9) / (Summary!D$3 - Summary!D$9),0)</f>
        <v>0</v>
      </c>
      <c r="BP85" s="3">
        <f>IF(AND(X85&gt;0,X85&gt;Summary!E$9),12.5 - 12.5 * (X85 - Summary!E$9) / (Summary!E$3 - Summary!E$9),0)</f>
        <v>0</v>
      </c>
      <c r="BQ85" s="3">
        <f>IF(AND(Y85&gt;0,Y85&gt;Summary!F$9),12.5 - 12.5 * (Y85 - Summary!F$9) / (Summary!F$3 - Summary!F$9),0)</f>
        <v>0</v>
      </c>
      <c r="BR85" s="3">
        <f>IF(AND(Z85&gt;0,Z85&gt;Summary!G$9),12.5 - 12.5 * (Z85 - Summary!G$9) / (Summary!G$3 - Summary!G$9),0)</f>
        <v>3.1017554299315684</v>
      </c>
      <c r="BS85" s="3">
        <f>IF(AND(AA85&gt;0,AA85&gt;Summary!H$9),12.5 - 12.5 * (AA85 - Summary!H$9) / (Summary!H$3 - Summary!H$9),0)</f>
        <v>0</v>
      </c>
      <c r="BT85" s="3">
        <f>IF(AND(AB85&gt;0,AB85&gt;Summary!I$9),12.5 - 12.5 * (AB85 - Summary!I$9) / (Summary!I$3 - Summary!I$9),0)</f>
        <v>0</v>
      </c>
      <c r="BU85" s="3">
        <f>IF(AND(AC85&gt;0,AC85&gt;Summary!J$9),12.5 - 12.5 * (AC85 - Summary!J$9) / (Summary!J$3 - Summary!J$9),0)</f>
        <v>0</v>
      </c>
      <c r="BV85" s="3">
        <f>IF(AND(AD85&gt;0,AD85&gt;Summary!K$9),12.5 - 12.5 * (AD85 - Summary!K$9) / (Summary!K$3 - Summary!K$9),0)</f>
        <v>0</v>
      </c>
      <c r="BW85" s="3"/>
      <c r="BX85">
        <v>4083</v>
      </c>
      <c r="BY85">
        <v>5995</v>
      </c>
      <c r="BZ85">
        <v>1567</v>
      </c>
      <c r="CA85">
        <v>2566</v>
      </c>
      <c r="CB85">
        <v>5504</v>
      </c>
      <c r="CC85">
        <v>6073</v>
      </c>
      <c r="CD85">
        <v>1978</v>
      </c>
      <c r="CE85">
        <v>3930</v>
      </c>
      <c r="CF85">
        <v>6632</v>
      </c>
      <c r="CG85">
        <v>20733</v>
      </c>
      <c r="CI85" s="3">
        <f t="shared" si="105"/>
        <v>10.801811401172083</v>
      </c>
      <c r="CJ85" s="3">
        <f t="shared" si="106"/>
        <v>12.559492332099419</v>
      </c>
      <c r="CK85" s="3">
        <f t="shared" si="107"/>
        <v>2.25</v>
      </c>
      <c r="CL85" s="3">
        <f t="shared" si="108"/>
        <v>29.363429641519531</v>
      </c>
      <c r="CM85" s="3">
        <f t="shared" si="109"/>
        <v>7.5</v>
      </c>
      <c r="CN85" s="3">
        <f t="shared" si="110"/>
        <v>3.1017554299315684</v>
      </c>
      <c r="CO85" s="3">
        <f t="shared" si="111"/>
        <v>13.75</v>
      </c>
      <c r="CP85" s="3">
        <f t="shared" si="112"/>
        <v>7.25</v>
      </c>
      <c r="CQ85" s="3">
        <f t="shared" si="113"/>
        <v>8.5</v>
      </c>
      <c r="CR85" s="3">
        <f t="shared" si="114"/>
        <v>7.75</v>
      </c>
      <c r="CT85" s="3">
        <f t="shared" si="115"/>
        <v>2.25</v>
      </c>
      <c r="CU85" s="3">
        <f t="shared" si="116"/>
        <v>3.1017554299315684</v>
      </c>
      <c r="CV85" s="3">
        <f t="shared" si="117"/>
        <v>97.474733374791029</v>
      </c>
      <c r="CW85" s="5">
        <f t="shared" si="118"/>
        <v>400</v>
      </c>
      <c r="CX85" s="3">
        <f t="shared" si="119"/>
        <v>497.47473337479101</v>
      </c>
      <c r="CZ85" s="3">
        <f t="shared" si="120"/>
        <v>467.740097196151</v>
      </c>
      <c r="DA85">
        <f t="shared" si="121"/>
        <v>81</v>
      </c>
    </row>
    <row r="86" spans="1:105" x14ac:dyDescent="0.2">
      <c r="A86">
        <v>82</v>
      </c>
      <c r="B86" t="s">
        <v>193</v>
      </c>
      <c r="C86" t="s">
        <v>194</v>
      </c>
      <c r="D86" t="s">
        <v>195</v>
      </c>
      <c r="E86">
        <v>65.759962869542207</v>
      </c>
      <c r="F86" s="1" t="s">
        <v>656</v>
      </c>
      <c r="G86">
        <v>465.75996286954199</v>
      </c>
      <c r="H86">
        <v>128813</v>
      </c>
      <c r="J86">
        <v>1360</v>
      </c>
      <c r="K86">
        <v>1373</v>
      </c>
      <c r="L86">
        <v>5624</v>
      </c>
      <c r="M86">
        <v>9384</v>
      </c>
      <c r="N86">
        <v>4851</v>
      </c>
      <c r="O86">
        <v>3484</v>
      </c>
      <c r="P86">
        <v>14724</v>
      </c>
      <c r="Q86">
        <v>14901</v>
      </c>
      <c r="R86">
        <v>11809</v>
      </c>
      <c r="S86">
        <v>61303</v>
      </c>
      <c r="U86" s="5">
        <f>IF(J86&lt;=Summary!B$3,J86,0)</f>
        <v>1360</v>
      </c>
      <c r="V86" s="5">
        <f>IF(K86&lt;=Summary!C$3,K86,0)</f>
        <v>1373</v>
      </c>
      <c r="W86" s="5">
        <f>IF(L86&lt;=Summary!D$3,L86,0)</f>
        <v>0</v>
      </c>
      <c r="X86" s="5">
        <f>IF(M86&lt;=Summary!E$3,M86,0)</f>
        <v>0</v>
      </c>
      <c r="Y86" s="5">
        <f>IF(N86&lt;=Summary!F$3,N86,0)</f>
        <v>0</v>
      </c>
      <c r="Z86" s="5">
        <f>IF(O86&lt;=Summary!G$3,O86,0)</f>
        <v>3484</v>
      </c>
      <c r="AA86" s="5">
        <f>IF(P86&lt;=Summary!H$3,P86,0)</f>
        <v>0</v>
      </c>
      <c r="AB86" s="5">
        <f>IF(Q86&lt;=Summary!I$3,Q86,0)</f>
        <v>0</v>
      </c>
      <c r="AC86" s="5">
        <f>IF(R86&lt;=Summary!J$3,R86,0)</f>
        <v>0</v>
      </c>
      <c r="AD86" s="5">
        <f>IF(S86&lt;=Summary!K$3,S86,0)</f>
        <v>0</v>
      </c>
      <c r="AE86" s="3"/>
      <c r="AF86" s="5">
        <f t="shared" si="95"/>
        <v>67</v>
      </c>
      <c r="AG86" s="5">
        <f t="shared" si="96"/>
        <v>92</v>
      </c>
      <c r="AH86" s="5">
        <f t="shared" si="97"/>
        <v>130</v>
      </c>
      <c r="AI86" s="5">
        <f t="shared" si="98"/>
        <v>149</v>
      </c>
      <c r="AJ86" s="5">
        <f t="shared" si="99"/>
        <v>63</v>
      </c>
      <c r="AK86" s="5">
        <f t="shared" si="100"/>
        <v>84</v>
      </c>
      <c r="AL86" s="5">
        <f t="shared" si="101"/>
        <v>76</v>
      </c>
      <c r="AM86" s="5">
        <f t="shared" si="102"/>
        <v>112</v>
      </c>
      <c r="AN86" s="5">
        <f t="shared" si="103"/>
        <v>107</v>
      </c>
      <c r="AO86" s="5">
        <f t="shared" si="104"/>
        <v>86</v>
      </c>
      <c r="AP86" s="3"/>
      <c r="AQ86" s="3">
        <f>IF(AND(AF86&lt;=Summary!B$6,AF86&gt;0),25*(Summary!B$6+1-AF86)/Summary!B$6,0)</f>
        <v>8.5</v>
      </c>
      <c r="AR86" s="3">
        <f>IF(AND(AG86&lt;=Summary!C$6,AG86&gt;0),25*(Summary!C$6+1-AG86)/Summary!C$6,0)</f>
        <v>2.25</v>
      </c>
      <c r="AS86" s="3">
        <f>IF(AND(AH86&lt;=Summary!D$6,AH86&gt;0),25*(Summary!D$6+1-AH86)/Summary!D$6,0)</f>
        <v>0</v>
      </c>
      <c r="AT86" s="3">
        <f>IF(AND(AI86&lt;=Summary!E$6,AI86&gt;0),25*(Summary!E$6+1-AI86)/Summary!E$6,0)</f>
        <v>0</v>
      </c>
      <c r="AU86" s="3">
        <f>IF(AND(AJ86&lt;=Summary!F$6,AJ86&gt;0),25*(Summary!F$6+1-AJ86)/Summary!F$6,0)</f>
        <v>9.5</v>
      </c>
      <c r="AV86" s="3">
        <f>IF(AND(AK86&lt;=Summary!G$6,AK86&gt;0),25*(Summary!G$6+1-AK86)/Summary!G$6,0)</f>
        <v>4.25</v>
      </c>
      <c r="AW86" s="3">
        <f>IF(AND(AL86&lt;=Summary!H$6,AL86&gt;0),25*(Summary!H$6+1-AL86)/Summary!H$6,0)</f>
        <v>6.25</v>
      </c>
      <c r="AX86" s="3">
        <f>IF(AND(AM86&lt;=Summary!I$6,AM86&gt;0),25*(Summary!I$6+1-AM86)/Summary!I$6,0)</f>
        <v>0</v>
      </c>
      <c r="AY86" s="3">
        <f>IF(AND(AN86&lt;=Summary!J$6,AN86&gt;0),25*(Summary!J$6+1-AN86)/Summary!J$6,0)</f>
        <v>0</v>
      </c>
      <c r="AZ86" s="3">
        <f>IF(AND(AO86&lt;=Summary!K$6,AO86&gt;0),25*(Summary!K$6+1-AO86)/Summary!K$6,0)</f>
        <v>3.75</v>
      </c>
      <c r="BA86" s="3"/>
      <c r="BB86" s="3">
        <f>IF(AND(U86&gt;0,U86&lt;=Summary!B$9),12.5 + 12.5 * (U86 - Summary!B$9) / (Summary!B$7 - Summary!B$9),0)</f>
        <v>16.141653290529696</v>
      </c>
      <c r="BC86" s="3">
        <f>IF(AND(V86&gt;0,V86&lt;=Summary!C$9),12.5 + 12.5 * (V86 - Summary!C$9) / (Summary!C$7 - Summary!C$9),0)</f>
        <v>15.124272871496563</v>
      </c>
      <c r="BD86" s="3">
        <f>IF(AND(W86&gt;0,W86&lt;=Summary!D$9),12.5 + 12.5 * (W86 - Summary!D$9) / (Summary!D$7 - Summary!D$9),0)</f>
        <v>0</v>
      </c>
      <c r="BE86" s="3">
        <f>IF(AND(X86&gt;0,X86&lt;=Summary!E$9),12.5 + 12.5 * (X86 - Summary!E$9) / (Summary!E$7 - Summary!E$9),0)</f>
        <v>0</v>
      </c>
      <c r="BF86" s="3">
        <f>IF(AND(Y86&gt;0,Y86&lt;=Summary!F$9),12.5 + 12.5 * (Y86 - Summary!F$9) / (Summary!F$7 - Summary!F$9),0)</f>
        <v>0</v>
      </c>
      <c r="BG86" s="3">
        <f>IF(AND(Z86&gt;0,Z86&lt;=Summary!G$9),12.5 + 12.5 * (Z86 - Summary!G$9) / (Summary!G$7 - Summary!G$9),0)</f>
        <v>0</v>
      </c>
      <c r="BH86" s="3">
        <f>IF(AND(AA86&gt;0,AA86&lt;=Summary!H$9),12.5 + 12.5 * (AA86 - Summary!H$9) / (Summary!H$7 - Summary!H$9),0)</f>
        <v>0</v>
      </c>
      <c r="BI86" s="3">
        <f>IF(AND(AB86&gt;0,AB86&lt;=Summary!I$9),12.5 + 12.5 * (AB86 - Summary!I$9) / (Summary!I$7 - Summary!I$9),0)</f>
        <v>0</v>
      </c>
      <c r="BJ86" s="3">
        <f>IF(AND(AC86&gt;0,AC86&lt;=Summary!J$9),12.5 + 12.5 * (AC86 - Summary!J$9) / (Summary!J$7 - Summary!J$9),0)</f>
        <v>0</v>
      </c>
      <c r="BK86" s="3">
        <f>IF(AND(AD86&gt;0,AD86&lt;=Summary!K$9),12.5 + 12.5 * (AD86 - Summary!K$9) / (Summary!K$7 - Summary!K$9),0)</f>
        <v>0</v>
      </c>
      <c r="BL86" s="3"/>
      <c r="BM86" s="3">
        <f>IF(AND(U86&gt;0,U86&gt;Summary!B$9),12.5 - 12.5 * (U86 - Summary!B$9) / (Summary!B$3 - Summary!B$9),0)</f>
        <v>0</v>
      </c>
      <c r="BN86" s="3">
        <f>IF(AND(V86&gt;0,V86&gt;Summary!C$9),12.5 - 12.5 * (V86 - Summary!C$9) / (Summary!C$3 - Summary!C$9),0)</f>
        <v>0</v>
      </c>
      <c r="BO86" s="3">
        <f>IF(AND(W86&gt;0,W86&gt;Summary!D$9),12.5 - 12.5 * (W86 - Summary!D$9) / (Summary!D$3 - Summary!D$9),0)</f>
        <v>0</v>
      </c>
      <c r="BP86" s="3">
        <f>IF(AND(X86&gt;0,X86&gt;Summary!E$9),12.5 - 12.5 * (X86 - Summary!E$9) / (Summary!E$3 - Summary!E$9),0)</f>
        <v>0</v>
      </c>
      <c r="BQ86" s="3">
        <f>IF(AND(Y86&gt;0,Y86&gt;Summary!F$9),12.5 - 12.5 * (Y86 - Summary!F$9) / (Summary!F$3 - Summary!F$9),0)</f>
        <v>0</v>
      </c>
      <c r="BR86" s="3">
        <f>IF(AND(Z86&gt;0,Z86&gt;Summary!G$9),12.5 - 12.5 * (Z86 - Summary!G$9) / (Summary!G$3 - Summary!G$9),0)</f>
        <v>7.5572746206486165</v>
      </c>
      <c r="BS86" s="3">
        <f>IF(AND(AA86&gt;0,AA86&gt;Summary!H$9),12.5 - 12.5 * (AA86 - Summary!H$9) / (Summary!H$3 - Summary!H$9),0)</f>
        <v>0</v>
      </c>
      <c r="BT86" s="3">
        <f>IF(AND(AB86&gt;0,AB86&gt;Summary!I$9),12.5 - 12.5 * (AB86 - Summary!I$9) / (Summary!I$3 - Summary!I$9),0)</f>
        <v>0</v>
      </c>
      <c r="BU86" s="3">
        <f>IF(AND(AC86&gt;0,AC86&gt;Summary!J$9),12.5 - 12.5 * (AC86 - Summary!J$9) / (Summary!J$3 - Summary!J$9),0)</f>
        <v>0</v>
      </c>
      <c r="BV86" s="3">
        <f>IF(AND(AD86&gt;0,AD86&gt;Summary!K$9),12.5 - 12.5 * (AD86 - Summary!K$9) / (Summary!K$3 - Summary!K$9),0)</f>
        <v>0</v>
      </c>
      <c r="BW86" s="3"/>
      <c r="BX86">
        <v>3484</v>
      </c>
      <c r="BY86">
        <v>14901</v>
      </c>
      <c r="BZ86">
        <v>1373</v>
      </c>
      <c r="CA86">
        <v>9384</v>
      </c>
      <c r="CB86">
        <v>4851</v>
      </c>
      <c r="CC86">
        <v>14724</v>
      </c>
      <c r="CD86">
        <v>1360</v>
      </c>
      <c r="CE86">
        <v>5624</v>
      </c>
      <c r="CF86">
        <v>11809</v>
      </c>
      <c r="CG86">
        <v>61303</v>
      </c>
      <c r="CI86" s="3">
        <f t="shared" si="105"/>
        <v>24.641653290529696</v>
      </c>
      <c r="CJ86" s="3">
        <f t="shared" si="106"/>
        <v>17.374272871496565</v>
      </c>
      <c r="CK86" s="3">
        <f t="shared" si="107"/>
        <v>0</v>
      </c>
      <c r="CL86" s="3">
        <f t="shared" si="108"/>
        <v>0</v>
      </c>
      <c r="CM86" s="3">
        <f t="shared" si="109"/>
        <v>9.5</v>
      </c>
      <c r="CN86" s="3">
        <f t="shared" si="110"/>
        <v>11.807274620648617</v>
      </c>
      <c r="CO86" s="3">
        <f t="shared" si="111"/>
        <v>6.25</v>
      </c>
      <c r="CP86" s="3">
        <f t="shared" si="112"/>
        <v>0</v>
      </c>
      <c r="CQ86" s="3">
        <f t="shared" si="113"/>
        <v>0</v>
      </c>
      <c r="CR86" s="3">
        <f t="shared" si="114"/>
        <v>3.75</v>
      </c>
      <c r="CT86" s="3">
        <f t="shared" si="115"/>
        <v>0</v>
      </c>
      <c r="CU86" s="3">
        <f t="shared" si="116"/>
        <v>0</v>
      </c>
      <c r="CV86" s="3">
        <f t="shared" si="117"/>
        <v>73.323200782674874</v>
      </c>
      <c r="CW86" s="5">
        <f t="shared" si="118"/>
        <v>400</v>
      </c>
      <c r="CX86" s="3">
        <f t="shared" si="119"/>
        <v>473.32320078267486</v>
      </c>
      <c r="CZ86" s="3">
        <f t="shared" si="120"/>
        <v>465.75996286954199</v>
      </c>
      <c r="DA86">
        <f t="shared" si="121"/>
        <v>82</v>
      </c>
    </row>
    <row r="87" spans="1:105" x14ac:dyDescent="0.2">
      <c r="A87">
        <v>83</v>
      </c>
      <c r="B87" t="s">
        <v>196</v>
      </c>
      <c r="C87" t="s">
        <v>196</v>
      </c>
      <c r="D87" t="s">
        <v>32</v>
      </c>
      <c r="E87">
        <v>65.722340517063898</v>
      </c>
      <c r="F87" s="1" t="s">
        <v>655</v>
      </c>
      <c r="G87">
        <v>465.722340517063</v>
      </c>
      <c r="H87">
        <v>31205</v>
      </c>
      <c r="J87">
        <v>1485</v>
      </c>
      <c r="K87">
        <v>1261</v>
      </c>
      <c r="L87">
        <v>4043</v>
      </c>
      <c r="M87">
        <v>5279</v>
      </c>
      <c r="N87">
        <v>3547</v>
      </c>
      <c r="O87">
        <v>5002</v>
      </c>
      <c r="Q87">
        <v>3836</v>
      </c>
      <c r="R87">
        <v>6752</v>
      </c>
      <c r="U87" s="5">
        <f>IF(J87&lt;=Summary!B$3,J87,0)</f>
        <v>1485</v>
      </c>
      <c r="V87" s="5">
        <f>IF(K87&lt;=Summary!C$3,K87,0)</f>
        <v>1261</v>
      </c>
      <c r="W87" s="5">
        <f>IF(L87&lt;=Summary!D$3,L87,0)</f>
        <v>0</v>
      </c>
      <c r="X87" s="5">
        <f>IF(M87&lt;=Summary!E$3,M87,0)</f>
        <v>0</v>
      </c>
      <c r="Y87" s="5">
        <f>IF(N87&lt;=Summary!F$3,N87,0)</f>
        <v>3547</v>
      </c>
      <c r="Z87" s="5">
        <f>IF(O87&lt;=Summary!G$3,O87,0)</f>
        <v>0</v>
      </c>
      <c r="AA87" s="5">
        <f>IF(P87&lt;=Summary!H$3,P87,0)</f>
        <v>0</v>
      </c>
      <c r="AB87" s="5">
        <f>IF(Q87&lt;=Summary!I$3,Q87,0)</f>
        <v>3836</v>
      </c>
      <c r="AC87" s="5">
        <f>IF(R87&lt;=Summary!J$3,R87,0)</f>
        <v>0</v>
      </c>
      <c r="AD87" s="5">
        <f>IF(S87&lt;=Summary!K$3,S87,0)</f>
        <v>0</v>
      </c>
      <c r="AE87" s="3"/>
      <c r="AF87" s="5">
        <f t="shared" si="95"/>
        <v>78</v>
      </c>
      <c r="AG87" s="5">
        <f t="shared" si="96"/>
        <v>80</v>
      </c>
      <c r="AH87" s="5">
        <f t="shared" si="97"/>
        <v>94</v>
      </c>
      <c r="AI87" s="5">
        <f t="shared" si="98"/>
        <v>118</v>
      </c>
      <c r="AJ87" s="5">
        <f t="shared" si="99"/>
        <v>38</v>
      </c>
      <c r="AK87" s="5">
        <f t="shared" si="100"/>
        <v>124</v>
      </c>
      <c r="AL87" s="5">
        <f t="shared" si="101"/>
        <v>0</v>
      </c>
      <c r="AM87" s="5">
        <f t="shared" si="102"/>
        <v>36</v>
      </c>
      <c r="AN87" s="5">
        <f t="shared" si="103"/>
        <v>68</v>
      </c>
      <c r="AO87" s="5">
        <f t="shared" si="104"/>
        <v>0</v>
      </c>
      <c r="AP87" s="3"/>
      <c r="AQ87" s="3">
        <f>IF(AND(AF87&lt;=Summary!B$6,AF87&gt;0),25*(Summary!B$6+1-AF87)/Summary!B$6,0)</f>
        <v>5.75</v>
      </c>
      <c r="AR87" s="3">
        <f>IF(AND(AG87&lt;=Summary!C$6,AG87&gt;0),25*(Summary!C$6+1-AG87)/Summary!C$6,0)</f>
        <v>5.25</v>
      </c>
      <c r="AS87" s="3">
        <f>IF(AND(AH87&lt;=Summary!D$6,AH87&gt;0),25*(Summary!D$6+1-AH87)/Summary!D$6,0)</f>
        <v>1.75</v>
      </c>
      <c r="AT87" s="3">
        <f>IF(AND(AI87&lt;=Summary!E$6,AI87&gt;0),25*(Summary!E$6+1-AI87)/Summary!E$6,0)</f>
        <v>0</v>
      </c>
      <c r="AU87" s="3">
        <f>IF(AND(AJ87&lt;=Summary!F$6,AJ87&gt;0),25*(Summary!F$6+1-AJ87)/Summary!F$6,0)</f>
        <v>15.75</v>
      </c>
      <c r="AV87" s="3">
        <f>IF(AND(AK87&lt;=Summary!G$6,AK87&gt;0),25*(Summary!G$6+1-AK87)/Summary!G$6,0)</f>
        <v>0</v>
      </c>
      <c r="AW87" s="3">
        <f>IF(AND(AL87&lt;=Summary!H$6,AL87&gt;0),25*(Summary!H$6+1-AL87)/Summary!H$6,0)</f>
        <v>0</v>
      </c>
      <c r="AX87" s="3">
        <f>IF(AND(AM87&lt;=Summary!I$6,AM87&gt;0),25*(Summary!I$6+1-AM87)/Summary!I$6,0)</f>
        <v>16.25</v>
      </c>
      <c r="AY87" s="3">
        <f>IF(AND(AN87&lt;=Summary!J$6,AN87&gt;0),25*(Summary!J$6+1-AN87)/Summary!J$6,0)</f>
        <v>8.25</v>
      </c>
      <c r="AZ87" s="3">
        <f>IF(AND(AO87&lt;=Summary!K$6,AO87&gt;0),25*(Summary!K$6+1-AO87)/Summary!K$6,0)</f>
        <v>0</v>
      </c>
      <c r="BA87" s="3"/>
      <c r="BB87" s="3">
        <f>IF(AND(U87&gt;0,U87&lt;=Summary!B$9),12.5 + 12.5 * (U87 - Summary!B$9) / (Summary!B$7 - Summary!B$9),0)</f>
        <v>14.887640449438202</v>
      </c>
      <c r="BC87" s="3">
        <f>IF(AND(V87&gt;0,V87&lt;=Summary!C$9),12.5 + 12.5 * (V87 - Summary!C$9) / (Summary!C$7 - Summary!C$9),0)</f>
        <v>16.604970914859862</v>
      </c>
      <c r="BD87" s="3">
        <f>IF(AND(W87&gt;0,W87&lt;=Summary!D$9),12.5 + 12.5 * (W87 - Summary!D$9) / (Summary!D$7 - Summary!D$9),0)</f>
        <v>0</v>
      </c>
      <c r="BE87" s="3">
        <f>IF(AND(X87&gt;0,X87&lt;=Summary!E$9),12.5 + 12.5 * (X87 - Summary!E$9) / (Summary!E$7 - Summary!E$9),0)</f>
        <v>0</v>
      </c>
      <c r="BF87" s="3">
        <f>IF(AND(Y87&gt;0,Y87&lt;=Summary!F$9),12.5 + 12.5 * (Y87 - Summary!F$9) / (Summary!F$7 - Summary!F$9),0)</f>
        <v>0</v>
      </c>
      <c r="BG87" s="3">
        <f>IF(AND(Z87&gt;0,Z87&lt;=Summary!G$9),12.5 + 12.5 * (Z87 - Summary!G$9) / (Summary!G$7 - Summary!G$9),0)</f>
        <v>0</v>
      </c>
      <c r="BH87" s="3">
        <f>IF(AND(AA87&gt;0,AA87&lt;=Summary!H$9),12.5 + 12.5 * (AA87 - Summary!H$9) / (Summary!H$7 - Summary!H$9),0)</f>
        <v>0</v>
      </c>
      <c r="BI87" s="3">
        <f>IF(AND(AB87&gt;0,AB87&lt;=Summary!I$9),12.5 + 12.5 * (AB87 - Summary!I$9) / (Summary!I$7 - Summary!I$9),0)</f>
        <v>0</v>
      </c>
      <c r="BJ87" s="3">
        <f>IF(AND(AC87&gt;0,AC87&lt;=Summary!J$9),12.5 + 12.5 * (AC87 - Summary!J$9) / (Summary!J$7 - Summary!J$9),0)</f>
        <v>0</v>
      </c>
      <c r="BK87" s="3">
        <f>IF(AND(AD87&gt;0,AD87&lt;=Summary!K$9),12.5 + 12.5 * (AD87 - Summary!K$9) / (Summary!K$7 - Summary!K$9),0)</f>
        <v>0</v>
      </c>
      <c r="BL87" s="3"/>
      <c r="BM87" s="3">
        <f>IF(AND(U87&gt;0,U87&gt;Summary!B$9),12.5 - 12.5 * (U87 - Summary!B$9) / (Summary!B$3 - Summary!B$9),0)</f>
        <v>0</v>
      </c>
      <c r="BN87" s="3">
        <f>IF(AND(V87&gt;0,V87&gt;Summary!C$9),12.5 - 12.5 * (V87 - Summary!C$9) / (Summary!C$3 - Summary!C$9),0)</f>
        <v>0</v>
      </c>
      <c r="BO87" s="3">
        <f>IF(AND(W87&gt;0,W87&gt;Summary!D$9),12.5 - 12.5 * (W87 - Summary!D$9) / (Summary!D$3 - Summary!D$9),0)</f>
        <v>0</v>
      </c>
      <c r="BP87" s="3">
        <f>IF(AND(X87&gt;0,X87&gt;Summary!E$9),12.5 - 12.5 * (X87 - Summary!E$9) / (Summary!E$3 - Summary!E$9),0)</f>
        <v>0</v>
      </c>
      <c r="BQ87" s="3">
        <f>IF(AND(Y87&gt;0,Y87&gt;Summary!F$9),12.5 - 12.5 * (Y87 - Summary!F$9) / (Summary!F$3 - Summary!F$9),0)</f>
        <v>7.9205452127659575</v>
      </c>
      <c r="BR87" s="3">
        <f>IF(AND(Z87&gt;0,Z87&gt;Summary!G$9),12.5 - 12.5 * (Z87 - Summary!G$9) / (Summary!G$3 - Summary!G$9),0)</f>
        <v>0</v>
      </c>
      <c r="BS87" s="3">
        <f>IF(AND(AA87&gt;0,AA87&gt;Summary!H$9),12.5 - 12.5 * (AA87 - Summary!H$9) / (Summary!H$3 - Summary!H$9),0)</f>
        <v>0</v>
      </c>
      <c r="BT87" s="3">
        <f>IF(AND(AB87&gt;0,AB87&gt;Summary!I$9),12.5 - 12.5 * (AB87 - Summary!I$9) / (Summary!I$3 - Summary!I$9),0)</f>
        <v>11.242093156986774</v>
      </c>
      <c r="BU87" s="3">
        <f>IF(AND(AC87&gt;0,AC87&gt;Summary!J$9),12.5 - 12.5 * (AC87 - Summary!J$9) / (Summary!J$3 - Summary!J$9),0)</f>
        <v>0</v>
      </c>
      <c r="BV87" s="3">
        <f>IF(AND(AD87&gt;0,AD87&gt;Summary!K$9),12.5 - 12.5 * (AD87 - Summary!K$9) / (Summary!K$3 - Summary!K$9),0)</f>
        <v>0</v>
      </c>
      <c r="BW87" s="3"/>
      <c r="BX87">
        <v>5002</v>
      </c>
      <c r="BY87">
        <v>3836</v>
      </c>
      <c r="BZ87">
        <v>1261</v>
      </c>
      <c r="CA87">
        <v>5279</v>
      </c>
      <c r="CB87">
        <v>3547</v>
      </c>
      <c r="CD87">
        <v>1485</v>
      </c>
      <c r="CE87">
        <v>4043</v>
      </c>
      <c r="CF87">
        <v>6752</v>
      </c>
      <c r="CI87" s="3">
        <f t="shared" si="105"/>
        <v>20.637640449438202</v>
      </c>
      <c r="CJ87" s="3">
        <f t="shared" si="106"/>
        <v>21.854970914859862</v>
      </c>
      <c r="CK87" s="3">
        <f t="shared" si="107"/>
        <v>1.75</v>
      </c>
      <c r="CL87" s="3">
        <f t="shared" si="108"/>
        <v>0</v>
      </c>
      <c r="CM87" s="3">
        <f t="shared" si="109"/>
        <v>23.670545212765958</v>
      </c>
      <c r="CN87" s="3">
        <f t="shared" si="110"/>
        <v>0</v>
      </c>
      <c r="CO87" s="3">
        <f t="shared" si="111"/>
        <v>0</v>
      </c>
      <c r="CP87" s="3">
        <f t="shared" si="112"/>
        <v>27.492093156986776</v>
      </c>
      <c r="CQ87" s="3">
        <f t="shared" si="113"/>
        <v>8.25</v>
      </c>
      <c r="CR87" s="3">
        <f t="shared" si="114"/>
        <v>0</v>
      </c>
      <c r="CT87" s="3">
        <f t="shared" si="115"/>
        <v>0</v>
      </c>
      <c r="CU87" s="3">
        <f t="shared" si="116"/>
        <v>0</v>
      </c>
      <c r="CV87" s="3">
        <f t="shared" si="117"/>
        <v>103.65524973405081</v>
      </c>
      <c r="CW87" s="5">
        <f t="shared" si="118"/>
        <v>400</v>
      </c>
      <c r="CX87" s="3">
        <f t="shared" si="119"/>
        <v>503.65524973405081</v>
      </c>
      <c r="CZ87" s="3">
        <f t="shared" si="120"/>
        <v>465.722340517063</v>
      </c>
      <c r="DA87">
        <f t="shared" si="121"/>
        <v>83</v>
      </c>
    </row>
    <row r="88" spans="1:105" x14ac:dyDescent="0.2">
      <c r="A88">
        <v>84</v>
      </c>
      <c r="B88" t="s">
        <v>197</v>
      </c>
      <c r="C88" t="s">
        <v>198</v>
      </c>
      <c r="D88" t="s">
        <v>199</v>
      </c>
      <c r="E88">
        <v>65.713644878679105</v>
      </c>
      <c r="F88" s="1" t="s">
        <v>660</v>
      </c>
      <c r="G88">
        <v>465.71364487867902</v>
      </c>
      <c r="H88">
        <v>49715</v>
      </c>
      <c r="J88">
        <v>1272</v>
      </c>
      <c r="K88">
        <v>1357</v>
      </c>
      <c r="L88">
        <v>5307</v>
      </c>
      <c r="M88">
        <v>4190</v>
      </c>
      <c r="N88">
        <v>4172</v>
      </c>
      <c r="O88">
        <v>3664</v>
      </c>
      <c r="P88">
        <v>6140</v>
      </c>
      <c r="Q88">
        <v>7783</v>
      </c>
      <c r="R88">
        <v>6521</v>
      </c>
      <c r="S88">
        <v>9309</v>
      </c>
      <c r="U88" s="5">
        <f>IF(J88&lt;=Summary!B$3,J88,0)</f>
        <v>1272</v>
      </c>
      <c r="V88" s="5">
        <f>IF(K88&lt;=Summary!C$3,K88,0)</f>
        <v>1357</v>
      </c>
      <c r="W88" s="5">
        <f>IF(L88&lt;=Summary!D$3,L88,0)</f>
        <v>0</v>
      </c>
      <c r="X88" s="5">
        <f>IF(M88&lt;=Summary!E$3,M88,0)</f>
        <v>4190</v>
      </c>
      <c r="Y88" s="5">
        <f>IF(N88&lt;=Summary!F$3,N88,0)</f>
        <v>4172</v>
      </c>
      <c r="Z88" s="5">
        <f>IF(O88&lt;=Summary!G$3,O88,0)</f>
        <v>3664</v>
      </c>
      <c r="AA88" s="5">
        <f>IF(P88&lt;=Summary!H$3,P88,0)</f>
        <v>0</v>
      </c>
      <c r="AB88" s="5">
        <f>IF(Q88&lt;=Summary!I$3,Q88,0)</f>
        <v>0</v>
      </c>
      <c r="AC88" s="5">
        <f>IF(R88&lt;=Summary!J$3,R88,0)</f>
        <v>0</v>
      </c>
      <c r="AD88" s="5">
        <f>IF(S88&lt;=Summary!K$3,S88,0)</f>
        <v>0</v>
      </c>
      <c r="AE88" s="3"/>
      <c r="AF88" s="5">
        <f t="shared" si="95"/>
        <v>55</v>
      </c>
      <c r="AG88" s="5">
        <f t="shared" si="96"/>
        <v>91</v>
      </c>
      <c r="AH88" s="5">
        <f t="shared" si="97"/>
        <v>119</v>
      </c>
      <c r="AI88" s="5">
        <f t="shared" si="98"/>
        <v>91</v>
      </c>
      <c r="AJ88" s="5">
        <f t="shared" si="99"/>
        <v>49</v>
      </c>
      <c r="AK88" s="5">
        <f t="shared" si="100"/>
        <v>91</v>
      </c>
      <c r="AL88" s="5">
        <f t="shared" si="101"/>
        <v>48</v>
      </c>
      <c r="AM88" s="5">
        <f t="shared" si="102"/>
        <v>84</v>
      </c>
      <c r="AN88" s="5">
        <f t="shared" si="103"/>
        <v>64</v>
      </c>
      <c r="AO88" s="5">
        <f t="shared" si="104"/>
        <v>39</v>
      </c>
      <c r="AP88" s="3"/>
      <c r="AQ88" s="3">
        <f>IF(AND(AF88&lt;=Summary!B$6,AF88&gt;0),25*(Summary!B$6+1-AF88)/Summary!B$6,0)</f>
        <v>11.5</v>
      </c>
      <c r="AR88" s="3">
        <f>IF(AND(AG88&lt;=Summary!C$6,AG88&gt;0),25*(Summary!C$6+1-AG88)/Summary!C$6,0)</f>
        <v>2.5</v>
      </c>
      <c r="AS88" s="3">
        <f>IF(AND(AH88&lt;=Summary!D$6,AH88&gt;0),25*(Summary!D$6+1-AH88)/Summary!D$6,0)</f>
        <v>0</v>
      </c>
      <c r="AT88" s="3">
        <f>IF(AND(AI88&lt;=Summary!E$6,AI88&gt;0),25*(Summary!E$6+1-AI88)/Summary!E$6,0)</f>
        <v>2.5</v>
      </c>
      <c r="AU88" s="3">
        <f>IF(AND(AJ88&lt;=Summary!F$6,AJ88&gt;0),25*(Summary!F$6+1-AJ88)/Summary!F$6,0)</f>
        <v>13</v>
      </c>
      <c r="AV88" s="3">
        <f>IF(AND(AK88&lt;=Summary!G$6,AK88&gt;0),25*(Summary!G$6+1-AK88)/Summary!G$6,0)</f>
        <v>2.5</v>
      </c>
      <c r="AW88" s="3">
        <f>IF(AND(AL88&lt;=Summary!H$6,AL88&gt;0),25*(Summary!H$6+1-AL88)/Summary!H$6,0)</f>
        <v>13.25</v>
      </c>
      <c r="AX88" s="3">
        <f>IF(AND(AM88&lt;=Summary!I$6,AM88&gt;0),25*(Summary!I$6+1-AM88)/Summary!I$6,0)</f>
        <v>4.25</v>
      </c>
      <c r="AY88" s="3">
        <f>IF(AND(AN88&lt;=Summary!J$6,AN88&gt;0),25*(Summary!J$6+1-AN88)/Summary!J$6,0)</f>
        <v>9.25</v>
      </c>
      <c r="AZ88" s="3">
        <f>IF(AND(AO88&lt;=Summary!K$6,AO88&gt;0),25*(Summary!K$6+1-AO88)/Summary!K$6,0)</f>
        <v>15.5</v>
      </c>
      <c r="BA88" s="3"/>
      <c r="BB88" s="3">
        <f>IF(AND(U88&gt;0,U88&lt;=Summary!B$9),12.5 + 12.5 * (U88 - Summary!B$9) / (Summary!B$7 - Summary!B$9),0)</f>
        <v>17.024478330658106</v>
      </c>
      <c r="BC88" s="3">
        <f>IF(AND(V88&gt;0,V88&lt;=Summary!C$9),12.5 + 12.5 * (V88 - Summary!C$9) / (Summary!C$7 - Summary!C$9),0)</f>
        <v>15.335801163405606</v>
      </c>
      <c r="BD88" s="3">
        <f>IF(AND(W88&gt;0,W88&lt;=Summary!D$9),12.5 + 12.5 * (W88 - Summary!D$9) / (Summary!D$7 - Summary!D$9),0)</f>
        <v>0</v>
      </c>
      <c r="BE88" s="3">
        <f>IF(AND(X88&gt;0,X88&lt;=Summary!E$9),12.5 + 12.5 * (X88 - Summary!E$9) / (Summary!E$7 - Summary!E$9),0)</f>
        <v>0</v>
      </c>
      <c r="BF88" s="3">
        <f>IF(AND(Y88&gt;0,Y88&lt;=Summary!F$9),12.5 + 12.5 * (Y88 - Summary!F$9) / (Summary!F$7 - Summary!F$9),0)</f>
        <v>0</v>
      </c>
      <c r="BG88" s="3">
        <f>IF(AND(Z88&gt;0,Z88&lt;=Summary!G$9),12.5 + 12.5 * (Z88 - Summary!G$9) / (Summary!G$7 - Summary!G$9),0)</f>
        <v>0</v>
      </c>
      <c r="BH88" s="3">
        <f>IF(AND(AA88&gt;0,AA88&lt;=Summary!H$9),12.5 + 12.5 * (AA88 - Summary!H$9) / (Summary!H$7 - Summary!H$9),0)</f>
        <v>0</v>
      </c>
      <c r="BI88" s="3">
        <f>IF(AND(AB88&gt;0,AB88&lt;=Summary!I$9),12.5 + 12.5 * (AB88 - Summary!I$9) / (Summary!I$7 - Summary!I$9),0)</f>
        <v>0</v>
      </c>
      <c r="BJ88" s="3">
        <f>IF(AND(AC88&gt;0,AC88&lt;=Summary!J$9),12.5 + 12.5 * (AC88 - Summary!J$9) / (Summary!J$7 - Summary!J$9),0)</f>
        <v>0</v>
      </c>
      <c r="BK88" s="3">
        <f>IF(AND(AD88&gt;0,AD88&lt;=Summary!K$9),12.5 + 12.5 * (AD88 - Summary!K$9) / (Summary!K$7 - Summary!K$9),0)</f>
        <v>0</v>
      </c>
      <c r="BL88" s="3"/>
      <c r="BM88" s="3">
        <f>IF(AND(U88&gt;0,U88&gt;Summary!B$9),12.5 - 12.5 * (U88 - Summary!B$9) / (Summary!B$3 - Summary!B$9),0)</f>
        <v>0</v>
      </c>
      <c r="BN88" s="3">
        <f>IF(AND(V88&gt;0,V88&gt;Summary!C$9),12.5 - 12.5 * (V88 - Summary!C$9) / (Summary!C$3 - Summary!C$9),0)</f>
        <v>0</v>
      </c>
      <c r="BO88" s="3">
        <f>IF(AND(W88&gt;0,W88&gt;Summary!D$9),12.5 - 12.5 * (W88 - Summary!D$9) / (Summary!D$3 - Summary!D$9),0)</f>
        <v>0</v>
      </c>
      <c r="BP88" s="3">
        <f>IF(AND(X88&gt;0,X88&gt;Summary!E$9),12.5 - 12.5 * (X88 - Summary!E$9) / (Summary!E$3 - Summary!E$9),0)</f>
        <v>2.3949320148331275</v>
      </c>
      <c r="BQ88" s="3">
        <f>IF(AND(Y88&gt;0,Y88&gt;Summary!F$9),12.5 - 12.5 * (Y88 - Summary!F$9) / (Summary!F$3 - Summary!F$9),0)</f>
        <v>2.7260638297872344</v>
      </c>
      <c r="BR88" s="3">
        <f>IF(AND(Z88&gt;0,Z88&gt;Summary!G$9),12.5 - 12.5 * (Z88 - Summary!G$9) / (Summary!G$3 - Summary!G$9),0)</f>
        <v>6.2183873847069329</v>
      </c>
      <c r="BS88" s="3">
        <f>IF(AND(AA88&gt;0,AA88&gt;Summary!H$9),12.5 - 12.5 * (AA88 - Summary!H$9) / (Summary!H$3 - Summary!H$9),0)</f>
        <v>0</v>
      </c>
      <c r="BT88" s="3">
        <f>IF(AND(AB88&gt;0,AB88&gt;Summary!I$9),12.5 - 12.5 * (AB88 - Summary!I$9) / (Summary!I$3 - Summary!I$9),0)</f>
        <v>0</v>
      </c>
      <c r="BU88" s="3">
        <f>IF(AND(AC88&gt;0,AC88&gt;Summary!J$9),12.5 - 12.5 * (AC88 - Summary!J$9) / (Summary!J$3 - Summary!J$9),0)</f>
        <v>0</v>
      </c>
      <c r="BV88" s="3">
        <f>IF(AND(AD88&gt;0,AD88&gt;Summary!K$9),12.5 - 12.5 * (AD88 - Summary!K$9) / (Summary!K$3 - Summary!K$9),0)</f>
        <v>0</v>
      </c>
      <c r="BW88" s="3"/>
      <c r="BX88">
        <v>3664</v>
      </c>
      <c r="BY88">
        <v>7783</v>
      </c>
      <c r="BZ88">
        <v>1357</v>
      </c>
      <c r="CA88">
        <v>4190</v>
      </c>
      <c r="CB88">
        <v>4172</v>
      </c>
      <c r="CC88">
        <v>6140</v>
      </c>
      <c r="CD88">
        <v>1272</v>
      </c>
      <c r="CE88">
        <v>5307</v>
      </c>
      <c r="CF88">
        <v>6521</v>
      </c>
      <c r="CG88">
        <v>9309</v>
      </c>
      <c r="CI88" s="3">
        <f t="shared" si="105"/>
        <v>28.524478330658106</v>
      </c>
      <c r="CJ88" s="3">
        <f t="shared" si="106"/>
        <v>17.835801163405606</v>
      </c>
      <c r="CK88" s="3">
        <f t="shared" si="107"/>
        <v>0</v>
      </c>
      <c r="CL88" s="3">
        <f t="shared" si="108"/>
        <v>4.8949320148331275</v>
      </c>
      <c r="CM88" s="3">
        <f t="shared" si="109"/>
        <v>15.726063829787234</v>
      </c>
      <c r="CN88" s="3">
        <f t="shared" si="110"/>
        <v>8.7183873847069329</v>
      </c>
      <c r="CO88" s="3">
        <f t="shared" si="111"/>
        <v>13.25</v>
      </c>
      <c r="CP88" s="3">
        <f t="shared" si="112"/>
        <v>4.25</v>
      </c>
      <c r="CQ88" s="3">
        <f t="shared" si="113"/>
        <v>9.25</v>
      </c>
      <c r="CR88" s="3">
        <f t="shared" si="114"/>
        <v>15.5</v>
      </c>
      <c r="CT88" s="3">
        <f t="shared" si="115"/>
        <v>0</v>
      </c>
      <c r="CU88" s="3">
        <f t="shared" si="116"/>
        <v>4.25</v>
      </c>
      <c r="CV88" s="3">
        <f t="shared" si="117"/>
        <v>113.699662723391</v>
      </c>
      <c r="CW88" s="5">
        <f t="shared" si="118"/>
        <v>400</v>
      </c>
      <c r="CX88" s="3">
        <f t="shared" si="119"/>
        <v>513.69966272339104</v>
      </c>
      <c r="CZ88" s="3">
        <f t="shared" si="120"/>
        <v>465.71364487867902</v>
      </c>
      <c r="DA88">
        <f t="shared" si="121"/>
        <v>84</v>
      </c>
    </row>
    <row r="89" spans="1:105" x14ac:dyDescent="0.2">
      <c r="A89">
        <v>85</v>
      </c>
      <c r="B89" t="s">
        <v>200</v>
      </c>
      <c r="C89" t="s">
        <v>201</v>
      </c>
      <c r="D89" t="s">
        <v>18</v>
      </c>
      <c r="E89">
        <v>65.358320596618597</v>
      </c>
      <c r="F89" s="1" t="s">
        <v>661</v>
      </c>
      <c r="G89">
        <v>465.358320596618</v>
      </c>
      <c r="H89">
        <v>372065</v>
      </c>
      <c r="J89">
        <v>2753</v>
      </c>
      <c r="K89">
        <v>1498</v>
      </c>
      <c r="L89">
        <v>179128</v>
      </c>
      <c r="M89">
        <v>2270</v>
      </c>
      <c r="N89">
        <v>6058</v>
      </c>
      <c r="O89">
        <v>4661</v>
      </c>
      <c r="P89">
        <v>79728</v>
      </c>
      <c r="R89">
        <v>12993</v>
      </c>
      <c r="S89">
        <v>82976</v>
      </c>
      <c r="U89" s="5">
        <f>IF(J89&lt;=Summary!B$3,J89,0)</f>
        <v>2753</v>
      </c>
      <c r="V89" s="5">
        <f>IF(K89&lt;=Summary!C$3,K89,0)</f>
        <v>1498</v>
      </c>
      <c r="W89" s="5">
        <f>IF(L89&lt;=Summary!D$3,L89,0)</f>
        <v>0</v>
      </c>
      <c r="X89" s="5">
        <f>IF(M89&lt;=Summary!E$3,M89,0)</f>
        <v>2270</v>
      </c>
      <c r="Y89" s="5">
        <f>IF(N89&lt;=Summary!F$3,N89,0)</f>
        <v>0</v>
      </c>
      <c r="Z89" s="5">
        <f>IF(O89&lt;=Summary!G$3,O89,0)</f>
        <v>0</v>
      </c>
      <c r="AA89" s="5">
        <f>IF(P89&lt;=Summary!H$3,P89,0)</f>
        <v>0</v>
      </c>
      <c r="AB89" s="5">
        <f>IF(Q89&lt;=Summary!I$3,Q89,0)</f>
        <v>0</v>
      </c>
      <c r="AC89" s="5">
        <f>IF(R89&lt;=Summary!J$3,R89,0)</f>
        <v>0</v>
      </c>
      <c r="AD89" s="5">
        <f>IF(S89&lt;=Summary!K$3,S89,0)</f>
        <v>0</v>
      </c>
      <c r="AE89" s="3"/>
      <c r="AF89" s="5">
        <f t="shared" si="95"/>
        <v>164</v>
      </c>
      <c r="AG89" s="5">
        <f t="shared" si="96"/>
        <v>105</v>
      </c>
      <c r="AH89" s="5">
        <f t="shared" si="97"/>
        <v>205</v>
      </c>
      <c r="AI89" s="5">
        <f t="shared" si="98"/>
        <v>31</v>
      </c>
      <c r="AJ89" s="5">
        <f t="shared" si="99"/>
        <v>79</v>
      </c>
      <c r="AK89" s="5">
        <f t="shared" si="100"/>
        <v>120</v>
      </c>
      <c r="AL89" s="5">
        <f t="shared" si="101"/>
        <v>99</v>
      </c>
      <c r="AM89" s="5">
        <f t="shared" si="102"/>
        <v>0</v>
      </c>
      <c r="AN89" s="5">
        <f t="shared" si="103"/>
        <v>114</v>
      </c>
      <c r="AO89" s="5">
        <f t="shared" si="104"/>
        <v>96</v>
      </c>
      <c r="AP89" s="3"/>
      <c r="AQ89" s="3">
        <f>IF(AND(AF89&lt;=Summary!B$6,AF89&gt;0),25*(Summary!B$6+1-AF89)/Summary!B$6,0)</f>
        <v>0</v>
      </c>
      <c r="AR89" s="3">
        <f>IF(AND(AG89&lt;=Summary!C$6,AG89&gt;0),25*(Summary!C$6+1-AG89)/Summary!C$6,0)</f>
        <v>0</v>
      </c>
      <c r="AS89" s="3">
        <f>IF(AND(AH89&lt;=Summary!D$6,AH89&gt;0),25*(Summary!D$6+1-AH89)/Summary!D$6,0)</f>
        <v>0</v>
      </c>
      <c r="AT89" s="3">
        <f>IF(AND(AI89&lt;=Summary!E$6,AI89&gt;0),25*(Summary!E$6+1-AI89)/Summary!E$6,0)</f>
        <v>17.5</v>
      </c>
      <c r="AU89" s="3">
        <f>IF(AND(AJ89&lt;=Summary!F$6,AJ89&gt;0),25*(Summary!F$6+1-AJ89)/Summary!F$6,0)</f>
        <v>5.5</v>
      </c>
      <c r="AV89" s="3">
        <f>IF(AND(AK89&lt;=Summary!G$6,AK89&gt;0),25*(Summary!G$6+1-AK89)/Summary!G$6,0)</f>
        <v>0</v>
      </c>
      <c r="AW89" s="3">
        <f>IF(AND(AL89&lt;=Summary!H$6,AL89&gt;0),25*(Summary!H$6+1-AL89)/Summary!H$6,0)</f>
        <v>0.5</v>
      </c>
      <c r="AX89" s="3">
        <f>IF(AND(AM89&lt;=Summary!I$6,AM89&gt;0),25*(Summary!I$6+1-AM89)/Summary!I$6,0)</f>
        <v>0</v>
      </c>
      <c r="AY89" s="3">
        <f>IF(AND(AN89&lt;=Summary!J$6,AN89&gt;0),25*(Summary!J$6+1-AN89)/Summary!J$6,0)</f>
        <v>0</v>
      </c>
      <c r="AZ89" s="3">
        <f>IF(AND(AO89&lt;=Summary!K$6,AO89&gt;0),25*(Summary!K$6+1-AO89)/Summary!K$6,0)</f>
        <v>1.25</v>
      </c>
      <c r="BA89" s="3"/>
      <c r="BB89" s="3">
        <f>IF(AND(U89&gt;0,U89&lt;=Summary!B$9),12.5 + 12.5 * (U89 - Summary!B$9) / (Summary!B$7 - Summary!B$9),0)</f>
        <v>0</v>
      </c>
      <c r="BC89" s="3">
        <f>IF(AND(V89&gt;0,V89&lt;=Summary!C$9),12.5 + 12.5 * (V89 - Summary!C$9) / (Summary!C$7 - Summary!C$9),0)</f>
        <v>13.471708090957165</v>
      </c>
      <c r="BD89" s="3">
        <f>IF(AND(W89&gt;0,W89&lt;=Summary!D$9),12.5 + 12.5 * (W89 - Summary!D$9) / (Summary!D$7 - Summary!D$9),0)</f>
        <v>0</v>
      </c>
      <c r="BE89" s="3">
        <f>IF(AND(X89&gt;0,X89&lt;=Summary!E$9),12.5 + 12.5 * (X89 - Summary!E$9) / (Summary!E$7 - Summary!E$9),0)</f>
        <v>16.593097913322634</v>
      </c>
      <c r="BF89" s="3">
        <f>IF(AND(Y89&gt;0,Y89&lt;=Summary!F$9),12.5 + 12.5 * (Y89 - Summary!F$9) / (Summary!F$7 - Summary!F$9),0)</f>
        <v>0</v>
      </c>
      <c r="BG89" s="3">
        <f>IF(AND(Z89&gt;0,Z89&lt;=Summary!G$9),12.5 + 12.5 * (Z89 - Summary!G$9) / (Summary!G$7 - Summary!G$9),0)</f>
        <v>0</v>
      </c>
      <c r="BH89" s="3">
        <f>IF(AND(AA89&gt;0,AA89&lt;=Summary!H$9),12.5 + 12.5 * (AA89 - Summary!H$9) / (Summary!H$7 - Summary!H$9),0)</f>
        <v>0</v>
      </c>
      <c r="BI89" s="3">
        <f>IF(AND(AB89&gt;0,AB89&lt;=Summary!I$9),12.5 + 12.5 * (AB89 - Summary!I$9) / (Summary!I$7 - Summary!I$9),0)</f>
        <v>0</v>
      </c>
      <c r="BJ89" s="3">
        <f>IF(AND(AC89&gt;0,AC89&lt;=Summary!J$9),12.5 + 12.5 * (AC89 - Summary!J$9) / (Summary!J$7 - Summary!J$9),0)</f>
        <v>0</v>
      </c>
      <c r="BK89" s="3">
        <f>IF(AND(AD89&gt;0,AD89&lt;=Summary!K$9),12.5 + 12.5 * (AD89 - Summary!K$9) / (Summary!K$7 - Summary!K$9),0)</f>
        <v>0</v>
      </c>
      <c r="BL89" s="3"/>
      <c r="BM89" s="3">
        <f>IF(AND(U89&gt;0,U89&gt;Summary!B$9),12.5 - 12.5 * (U89 - Summary!B$9) / (Summary!B$3 - Summary!B$9),0)</f>
        <v>5.6406499733617474</v>
      </c>
      <c r="BN89" s="3">
        <f>IF(AND(V89&gt;0,V89&gt;Summary!C$9),12.5 - 12.5 * (V89 - Summary!C$9) / (Summary!C$3 - Summary!C$9),0)</f>
        <v>0</v>
      </c>
      <c r="BO89" s="3">
        <f>IF(AND(W89&gt;0,W89&gt;Summary!D$9),12.5 - 12.5 * (W89 - Summary!D$9) / (Summary!D$3 - Summary!D$9),0)</f>
        <v>0</v>
      </c>
      <c r="BP89" s="3">
        <f>IF(AND(X89&gt;0,X89&gt;Summary!E$9),12.5 - 12.5 * (X89 - Summary!E$9) / (Summary!E$3 - Summary!E$9),0)</f>
        <v>0</v>
      </c>
      <c r="BQ89" s="3">
        <f>IF(AND(Y89&gt;0,Y89&gt;Summary!F$9),12.5 - 12.5 * (Y89 - Summary!F$9) / (Summary!F$3 - Summary!F$9),0)</f>
        <v>0</v>
      </c>
      <c r="BR89" s="3">
        <f>IF(AND(Z89&gt;0,Z89&gt;Summary!G$9),12.5 - 12.5 * (Z89 - Summary!G$9) / (Summary!G$3 - Summary!G$9),0)</f>
        <v>0</v>
      </c>
      <c r="BS89" s="3">
        <f>IF(AND(AA89&gt;0,AA89&gt;Summary!H$9),12.5 - 12.5 * (AA89 - Summary!H$9) / (Summary!H$3 - Summary!H$9),0)</f>
        <v>0</v>
      </c>
      <c r="BT89" s="3">
        <f>IF(AND(AB89&gt;0,AB89&gt;Summary!I$9),12.5 - 12.5 * (AB89 - Summary!I$9) / (Summary!I$3 - Summary!I$9),0)</f>
        <v>0</v>
      </c>
      <c r="BU89" s="3">
        <f>IF(AND(AC89&gt;0,AC89&gt;Summary!J$9),12.5 - 12.5 * (AC89 - Summary!J$9) / (Summary!J$3 - Summary!J$9),0)</f>
        <v>0</v>
      </c>
      <c r="BV89" s="3">
        <f>IF(AND(AD89&gt;0,AD89&gt;Summary!K$9),12.5 - 12.5 * (AD89 - Summary!K$9) / (Summary!K$3 - Summary!K$9),0)</f>
        <v>0</v>
      </c>
      <c r="BW89" s="3"/>
      <c r="BX89">
        <v>4661</v>
      </c>
      <c r="BZ89">
        <v>1498</v>
      </c>
      <c r="CA89">
        <v>2270</v>
      </c>
      <c r="CB89">
        <v>6058</v>
      </c>
      <c r="CC89">
        <v>79728</v>
      </c>
      <c r="CD89">
        <v>2753</v>
      </c>
      <c r="CE89">
        <v>179128</v>
      </c>
      <c r="CF89">
        <v>12993</v>
      </c>
      <c r="CG89">
        <v>82976</v>
      </c>
      <c r="CI89" s="3">
        <f t="shared" si="105"/>
        <v>5.6406499733617474</v>
      </c>
      <c r="CJ89" s="3">
        <f t="shared" si="106"/>
        <v>13.471708090957165</v>
      </c>
      <c r="CK89" s="3">
        <f t="shared" si="107"/>
        <v>0</v>
      </c>
      <c r="CL89" s="3">
        <f t="shared" si="108"/>
        <v>34.093097913322637</v>
      </c>
      <c r="CM89" s="3">
        <f t="shared" si="109"/>
        <v>5.5</v>
      </c>
      <c r="CN89" s="3">
        <f t="shared" si="110"/>
        <v>0</v>
      </c>
      <c r="CO89" s="3">
        <f t="shared" si="111"/>
        <v>0.5</v>
      </c>
      <c r="CP89" s="3">
        <f t="shared" si="112"/>
        <v>0</v>
      </c>
      <c r="CQ89" s="3">
        <f t="shared" si="113"/>
        <v>0</v>
      </c>
      <c r="CR89" s="3">
        <f t="shared" si="114"/>
        <v>1.25</v>
      </c>
      <c r="CT89" s="3">
        <f t="shared" si="115"/>
        <v>0</v>
      </c>
      <c r="CU89" s="3">
        <f t="shared" si="116"/>
        <v>0</v>
      </c>
      <c r="CV89" s="3">
        <f t="shared" si="117"/>
        <v>60.455455977641549</v>
      </c>
      <c r="CW89" s="5">
        <f t="shared" si="118"/>
        <v>400</v>
      </c>
      <c r="CX89" s="3">
        <f t="shared" si="119"/>
        <v>460.45545597764158</v>
      </c>
      <c r="CZ89" s="3">
        <f t="shared" si="120"/>
        <v>465.358320596618</v>
      </c>
      <c r="DA89">
        <f t="shared" si="121"/>
        <v>85</v>
      </c>
    </row>
    <row r="90" spans="1:105" x14ac:dyDescent="0.2">
      <c r="A90">
        <v>86</v>
      </c>
      <c r="B90" t="s">
        <v>202</v>
      </c>
      <c r="C90" t="s">
        <v>203</v>
      </c>
      <c r="D90" t="s">
        <v>118</v>
      </c>
      <c r="E90">
        <v>64.2255656802609</v>
      </c>
      <c r="F90" s="1" t="s">
        <v>656</v>
      </c>
      <c r="G90">
        <v>464.22556568025999</v>
      </c>
      <c r="H90">
        <v>78783</v>
      </c>
      <c r="J90">
        <v>2281</v>
      </c>
      <c r="K90">
        <v>1833</v>
      </c>
      <c r="L90">
        <v>9865</v>
      </c>
      <c r="M90">
        <v>3604</v>
      </c>
      <c r="N90">
        <v>5234</v>
      </c>
      <c r="O90">
        <v>2447</v>
      </c>
      <c r="P90">
        <v>8572</v>
      </c>
      <c r="Q90">
        <v>17569</v>
      </c>
      <c r="R90">
        <v>14650</v>
      </c>
      <c r="S90">
        <v>12728</v>
      </c>
      <c r="U90" s="5">
        <f>IF(J90&lt;=Summary!B$3,J90,0)</f>
        <v>2281</v>
      </c>
      <c r="V90" s="5">
        <f>IF(K90&lt;=Summary!C$3,K90,0)</f>
        <v>1833</v>
      </c>
      <c r="W90" s="5">
        <f>IF(L90&lt;=Summary!D$3,L90,0)</f>
        <v>0</v>
      </c>
      <c r="X90" s="5">
        <f>IF(M90&lt;=Summary!E$3,M90,0)</f>
        <v>3604</v>
      </c>
      <c r="Y90" s="5">
        <f>IF(N90&lt;=Summary!F$3,N90,0)</f>
        <v>0</v>
      </c>
      <c r="Z90" s="5">
        <f>IF(O90&lt;=Summary!G$3,O90,0)</f>
        <v>2447</v>
      </c>
      <c r="AA90" s="5">
        <f>IF(P90&lt;=Summary!H$3,P90,0)</f>
        <v>0</v>
      </c>
      <c r="AB90" s="5">
        <f>IF(Q90&lt;=Summary!I$3,Q90,0)</f>
        <v>0</v>
      </c>
      <c r="AC90" s="5">
        <f>IF(R90&lt;=Summary!J$3,R90,0)</f>
        <v>0</v>
      </c>
      <c r="AD90" s="5">
        <f>IF(S90&lt;=Summary!K$3,S90,0)</f>
        <v>0</v>
      </c>
      <c r="AE90" s="3"/>
      <c r="AF90" s="5">
        <f t="shared" si="95"/>
        <v>139</v>
      </c>
      <c r="AG90" s="5">
        <f t="shared" si="96"/>
        <v>148</v>
      </c>
      <c r="AH90" s="5">
        <f t="shared" si="97"/>
        <v>160</v>
      </c>
      <c r="AI90" s="5">
        <f t="shared" si="98"/>
        <v>76</v>
      </c>
      <c r="AJ90" s="5">
        <f t="shared" si="99"/>
        <v>64</v>
      </c>
      <c r="AK90" s="5">
        <f t="shared" si="100"/>
        <v>37</v>
      </c>
      <c r="AL90" s="5">
        <f t="shared" si="101"/>
        <v>60</v>
      </c>
      <c r="AM90" s="5">
        <f t="shared" si="102"/>
        <v>120</v>
      </c>
      <c r="AN90" s="5">
        <f t="shared" si="103"/>
        <v>123</v>
      </c>
      <c r="AO90" s="5">
        <f t="shared" si="104"/>
        <v>53</v>
      </c>
      <c r="AP90" s="3"/>
      <c r="AQ90" s="3">
        <f>IF(AND(AF90&lt;=Summary!B$6,AF90&gt;0),25*(Summary!B$6+1-AF90)/Summary!B$6,0)</f>
        <v>0</v>
      </c>
      <c r="AR90" s="3">
        <f>IF(AND(AG90&lt;=Summary!C$6,AG90&gt;0),25*(Summary!C$6+1-AG90)/Summary!C$6,0)</f>
        <v>0</v>
      </c>
      <c r="AS90" s="3">
        <f>IF(AND(AH90&lt;=Summary!D$6,AH90&gt;0),25*(Summary!D$6+1-AH90)/Summary!D$6,0)</f>
        <v>0</v>
      </c>
      <c r="AT90" s="3">
        <f>IF(AND(AI90&lt;=Summary!E$6,AI90&gt;0),25*(Summary!E$6+1-AI90)/Summary!E$6,0)</f>
        <v>6.25</v>
      </c>
      <c r="AU90" s="3">
        <f>IF(AND(AJ90&lt;=Summary!F$6,AJ90&gt;0),25*(Summary!F$6+1-AJ90)/Summary!F$6,0)</f>
        <v>9.25</v>
      </c>
      <c r="AV90" s="3">
        <f>IF(AND(AK90&lt;=Summary!G$6,AK90&gt;0),25*(Summary!G$6+1-AK90)/Summary!G$6,0)</f>
        <v>16</v>
      </c>
      <c r="AW90" s="3">
        <f>IF(AND(AL90&lt;=Summary!H$6,AL90&gt;0),25*(Summary!H$6+1-AL90)/Summary!H$6,0)</f>
        <v>10.25</v>
      </c>
      <c r="AX90" s="3">
        <f>IF(AND(AM90&lt;=Summary!I$6,AM90&gt;0),25*(Summary!I$6+1-AM90)/Summary!I$6,0)</f>
        <v>0</v>
      </c>
      <c r="AY90" s="3">
        <f>IF(AND(AN90&lt;=Summary!J$6,AN90&gt;0),25*(Summary!J$6+1-AN90)/Summary!J$6,0)</f>
        <v>0</v>
      </c>
      <c r="AZ90" s="3">
        <f>IF(AND(AO90&lt;=Summary!K$6,AO90&gt;0),25*(Summary!K$6+1-AO90)/Summary!K$6,0)</f>
        <v>12</v>
      </c>
      <c r="BA90" s="3"/>
      <c r="BB90" s="3">
        <f>IF(AND(U90&gt;0,U90&lt;=Summary!B$9),12.5 + 12.5 * (U90 - Summary!B$9) / (Summary!B$7 - Summary!B$9),0)</f>
        <v>0</v>
      </c>
      <c r="BC90" s="3">
        <f>IF(AND(V90&gt;0,V90&lt;=Summary!C$9),12.5 + 12.5 * (V90 - Summary!C$9) / (Summary!C$7 - Summary!C$9),0)</f>
        <v>0</v>
      </c>
      <c r="BD90" s="3">
        <f>IF(AND(W90&gt;0,W90&lt;=Summary!D$9),12.5 + 12.5 * (W90 - Summary!D$9) / (Summary!D$7 - Summary!D$9),0)</f>
        <v>0</v>
      </c>
      <c r="BE90" s="3">
        <f>IF(AND(X90&gt;0,X90&lt;=Summary!E$9),12.5 + 12.5 * (X90 - Summary!E$9) / (Summary!E$7 - Summary!E$9),0)</f>
        <v>0</v>
      </c>
      <c r="BF90" s="3">
        <f>IF(AND(Y90&gt;0,Y90&lt;=Summary!F$9),12.5 + 12.5 * (Y90 - Summary!F$9) / (Summary!F$7 - Summary!F$9),0)</f>
        <v>0</v>
      </c>
      <c r="BG90" s="3">
        <f>IF(AND(Z90&gt;0,Z90&lt;=Summary!G$9),12.5 + 12.5 * (Z90 - Summary!G$9) / (Summary!G$7 - Summary!G$9),0)</f>
        <v>15.243004418262149</v>
      </c>
      <c r="BH90" s="3">
        <f>IF(AND(AA90&gt;0,AA90&lt;=Summary!H$9),12.5 + 12.5 * (AA90 - Summary!H$9) / (Summary!H$7 - Summary!H$9),0)</f>
        <v>0</v>
      </c>
      <c r="BI90" s="3">
        <f>IF(AND(AB90&gt;0,AB90&lt;=Summary!I$9),12.5 + 12.5 * (AB90 - Summary!I$9) / (Summary!I$7 - Summary!I$9),0)</f>
        <v>0</v>
      </c>
      <c r="BJ90" s="3">
        <f>IF(AND(AC90&gt;0,AC90&lt;=Summary!J$9),12.5 + 12.5 * (AC90 - Summary!J$9) / (Summary!J$7 - Summary!J$9),0)</f>
        <v>0</v>
      </c>
      <c r="BK90" s="3">
        <f>IF(AND(AD90&gt;0,AD90&lt;=Summary!K$9),12.5 + 12.5 * (AD90 - Summary!K$9) / (Summary!K$7 - Summary!K$9),0)</f>
        <v>0</v>
      </c>
      <c r="BL90" s="3"/>
      <c r="BM90" s="3">
        <f>IF(AND(U90&gt;0,U90&gt;Summary!B$9),12.5 - 12.5 * (U90 - Summary!B$9) / (Summary!B$3 - Summary!B$9),0)</f>
        <v>8.7839637719765591</v>
      </c>
      <c r="BN90" s="3">
        <f>IF(AND(V90&gt;0,V90&gt;Summary!C$9),12.5 - 12.5 * (V90 - Summary!C$9) / (Summary!C$3 - Summary!C$9),0)</f>
        <v>10.88858762632487</v>
      </c>
      <c r="BO90" s="3">
        <f>IF(AND(W90&gt;0,W90&gt;Summary!D$9),12.5 - 12.5 * (W90 - Summary!D$9) / (Summary!D$3 - Summary!D$9),0)</f>
        <v>0</v>
      </c>
      <c r="BP90" s="3">
        <f>IF(AND(X90&gt;0,X90&gt;Summary!E$9),12.5 - 12.5 * (X90 - Summary!E$9) / (Summary!E$3 - Summary!E$9),0)</f>
        <v>6.9221260815822001</v>
      </c>
      <c r="BQ90" s="3">
        <f>IF(AND(Y90&gt;0,Y90&gt;Summary!F$9),12.5 - 12.5 * (Y90 - Summary!F$9) / (Summary!F$3 - Summary!F$9),0)</f>
        <v>0</v>
      </c>
      <c r="BR90" s="3">
        <f>IF(AND(Z90&gt;0,Z90&gt;Summary!G$9),12.5 - 12.5 * (Z90 - Summary!G$9) / (Summary!G$3 - Summary!G$9),0)</f>
        <v>0</v>
      </c>
      <c r="BS90" s="3">
        <f>IF(AND(AA90&gt;0,AA90&gt;Summary!H$9),12.5 - 12.5 * (AA90 - Summary!H$9) / (Summary!H$3 - Summary!H$9),0)</f>
        <v>0</v>
      </c>
      <c r="BT90" s="3">
        <f>IF(AND(AB90&gt;0,AB90&gt;Summary!I$9),12.5 - 12.5 * (AB90 - Summary!I$9) / (Summary!I$3 - Summary!I$9),0)</f>
        <v>0</v>
      </c>
      <c r="BU90" s="3">
        <f>IF(AND(AC90&gt;0,AC90&gt;Summary!J$9),12.5 - 12.5 * (AC90 - Summary!J$9) / (Summary!J$3 - Summary!J$9),0)</f>
        <v>0</v>
      </c>
      <c r="BV90" s="3">
        <f>IF(AND(AD90&gt;0,AD90&gt;Summary!K$9),12.5 - 12.5 * (AD90 - Summary!K$9) / (Summary!K$3 - Summary!K$9),0)</f>
        <v>0</v>
      </c>
      <c r="BW90" s="3"/>
      <c r="BX90">
        <v>2447</v>
      </c>
      <c r="BY90">
        <v>17569</v>
      </c>
      <c r="BZ90">
        <v>1833</v>
      </c>
      <c r="CA90">
        <v>3604</v>
      </c>
      <c r="CB90">
        <v>5234</v>
      </c>
      <c r="CC90">
        <v>8572</v>
      </c>
      <c r="CD90">
        <v>2281</v>
      </c>
      <c r="CE90">
        <v>9865</v>
      </c>
      <c r="CF90">
        <v>14650</v>
      </c>
      <c r="CG90">
        <v>12728</v>
      </c>
      <c r="CI90" s="3">
        <f t="shared" si="105"/>
        <v>8.7839637719765591</v>
      </c>
      <c r="CJ90" s="3">
        <f t="shared" si="106"/>
        <v>10.88858762632487</v>
      </c>
      <c r="CK90" s="3">
        <f t="shared" si="107"/>
        <v>0</v>
      </c>
      <c r="CL90" s="3">
        <f t="shared" si="108"/>
        <v>13.172126081582199</v>
      </c>
      <c r="CM90" s="3">
        <f t="shared" si="109"/>
        <v>9.25</v>
      </c>
      <c r="CN90" s="3">
        <f t="shared" si="110"/>
        <v>31.243004418262149</v>
      </c>
      <c r="CO90" s="3">
        <f t="shared" si="111"/>
        <v>10.25</v>
      </c>
      <c r="CP90" s="3">
        <f t="shared" si="112"/>
        <v>0</v>
      </c>
      <c r="CQ90" s="3">
        <f t="shared" si="113"/>
        <v>0</v>
      </c>
      <c r="CR90" s="3">
        <f t="shared" si="114"/>
        <v>12</v>
      </c>
      <c r="CT90" s="3">
        <f t="shared" si="115"/>
        <v>0</v>
      </c>
      <c r="CU90" s="3">
        <f t="shared" si="116"/>
        <v>0</v>
      </c>
      <c r="CV90" s="3">
        <f t="shared" si="117"/>
        <v>95.587681898145775</v>
      </c>
      <c r="CW90" s="5">
        <f t="shared" si="118"/>
        <v>400</v>
      </c>
      <c r="CX90" s="3">
        <f t="shared" si="119"/>
        <v>495.58768189814577</v>
      </c>
      <c r="CZ90" s="3">
        <f t="shared" si="120"/>
        <v>464.22556568025999</v>
      </c>
      <c r="DA90">
        <f t="shared" si="121"/>
        <v>86</v>
      </c>
    </row>
    <row r="91" spans="1:105" x14ac:dyDescent="0.2">
      <c r="A91">
        <v>87</v>
      </c>
      <c r="B91" t="s">
        <v>204</v>
      </c>
      <c r="C91" t="s">
        <v>205</v>
      </c>
      <c r="D91" t="s">
        <v>22</v>
      </c>
      <c r="E91">
        <v>64.176135287820799</v>
      </c>
      <c r="F91" s="1" t="s">
        <v>656</v>
      </c>
      <c r="G91">
        <v>464.17613528781999</v>
      </c>
      <c r="H91">
        <v>95841</v>
      </c>
      <c r="J91">
        <v>4849</v>
      </c>
      <c r="K91">
        <v>1618</v>
      </c>
      <c r="L91">
        <v>2679</v>
      </c>
      <c r="M91">
        <v>4461</v>
      </c>
      <c r="N91">
        <v>56991</v>
      </c>
      <c r="O91">
        <v>2657</v>
      </c>
      <c r="P91">
        <v>6727</v>
      </c>
      <c r="Q91">
        <v>4078</v>
      </c>
      <c r="R91">
        <v>4276</v>
      </c>
      <c r="S91">
        <v>7505</v>
      </c>
      <c r="U91" s="5">
        <f>IF(J91&lt;=Summary!B$3,J91,0)</f>
        <v>0</v>
      </c>
      <c r="V91" s="5">
        <f>IF(K91&lt;=Summary!C$3,K91,0)</f>
        <v>1618</v>
      </c>
      <c r="W91" s="5">
        <f>IF(L91&lt;=Summary!D$3,L91,0)</f>
        <v>2679</v>
      </c>
      <c r="X91" s="5">
        <f>IF(M91&lt;=Summary!E$3,M91,0)</f>
        <v>4461</v>
      </c>
      <c r="Y91" s="5">
        <f>IF(N91&lt;=Summary!F$3,N91,0)</f>
        <v>0</v>
      </c>
      <c r="Z91" s="5">
        <f>IF(O91&lt;=Summary!G$3,O91,0)</f>
        <v>2657</v>
      </c>
      <c r="AA91" s="5">
        <f>IF(P91&lt;=Summary!H$3,P91,0)</f>
        <v>0</v>
      </c>
      <c r="AB91" s="5">
        <f>IF(Q91&lt;=Summary!I$3,Q91,0)</f>
        <v>4078</v>
      </c>
      <c r="AC91" s="5">
        <f>IF(R91&lt;=Summary!J$3,R91,0)</f>
        <v>4276</v>
      </c>
      <c r="AD91" s="5">
        <f>IF(S91&lt;=Summary!K$3,S91,0)</f>
        <v>0</v>
      </c>
      <c r="AE91" s="3"/>
      <c r="AF91" s="5">
        <f t="shared" si="95"/>
        <v>206</v>
      </c>
      <c r="AG91" s="5">
        <f t="shared" si="96"/>
        <v>123</v>
      </c>
      <c r="AH91" s="5">
        <f t="shared" si="97"/>
        <v>57</v>
      </c>
      <c r="AI91" s="5">
        <f t="shared" si="98"/>
        <v>100</v>
      </c>
      <c r="AJ91" s="5">
        <f t="shared" si="99"/>
        <v>151</v>
      </c>
      <c r="AK91" s="5">
        <f t="shared" si="100"/>
        <v>50</v>
      </c>
      <c r="AL91" s="5">
        <f t="shared" si="101"/>
        <v>53</v>
      </c>
      <c r="AM91" s="5">
        <f t="shared" si="102"/>
        <v>42</v>
      </c>
      <c r="AN91" s="5">
        <f t="shared" si="103"/>
        <v>33</v>
      </c>
      <c r="AO91" s="5">
        <f t="shared" si="104"/>
        <v>33</v>
      </c>
      <c r="AP91" s="3"/>
      <c r="AQ91" s="3">
        <f>IF(AND(AF91&lt;=Summary!B$6,AF91&gt;0),25*(Summary!B$6+1-AF91)/Summary!B$6,0)</f>
        <v>0</v>
      </c>
      <c r="AR91" s="3">
        <f>IF(AND(AG91&lt;=Summary!C$6,AG91&gt;0),25*(Summary!C$6+1-AG91)/Summary!C$6,0)</f>
        <v>0</v>
      </c>
      <c r="AS91" s="3">
        <f>IF(AND(AH91&lt;=Summary!D$6,AH91&gt;0),25*(Summary!D$6+1-AH91)/Summary!D$6,0)</f>
        <v>11</v>
      </c>
      <c r="AT91" s="3">
        <f>IF(AND(AI91&lt;=Summary!E$6,AI91&gt;0),25*(Summary!E$6+1-AI91)/Summary!E$6,0)</f>
        <v>0.25</v>
      </c>
      <c r="AU91" s="3">
        <f>IF(AND(AJ91&lt;=Summary!F$6,AJ91&gt;0),25*(Summary!F$6+1-AJ91)/Summary!F$6,0)</f>
        <v>0</v>
      </c>
      <c r="AV91" s="3">
        <f>IF(AND(AK91&lt;=Summary!G$6,AK91&gt;0),25*(Summary!G$6+1-AK91)/Summary!G$6,0)</f>
        <v>12.75</v>
      </c>
      <c r="AW91" s="3">
        <f>IF(AND(AL91&lt;=Summary!H$6,AL91&gt;0),25*(Summary!H$6+1-AL91)/Summary!H$6,0)</f>
        <v>12</v>
      </c>
      <c r="AX91" s="3">
        <f>IF(AND(AM91&lt;=Summary!I$6,AM91&gt;0),25*(Summary!I$6+1-AM91)/Summary!I$6,0)</f>
        <v>14.75</v>
      </c>
      <c r="AY91" s="3">
        <f>IF(AND(AN91&lt;=Summary!J$6,AN91&gt;0),25*(Summary!J$6+1-AN91)/Summary!J$6,0)</f>
        <v>17</v>
      </c>
      <c r="AZ91" s="3">
        <f>IF(AND(AO91&lt;=Summary!K$6,AO91&gt;0),25*(Summary!K$6+1-AO91)/Summary!K$6,0)</f>
        <v>17</v>
      </c>
      <c r="BA91" s="3"/>
      <c r="BB91" s="3">
        <f>IF(AND(U91&gt;0,U91&lt;=Summary!B$9),12.5 + 12.5 * (U91 - Summary!B$9) / (Summary!B$7 - Summary!B$9),0)</f>
        <v>0</v>
      </c>
      <c r="BC91" s="3">
        <f>IF(AND(V91&gt;0,V91&lt;=Summary!C$9),12.5 + 12.5 * (V91 - Summary!C$9) / (Summary!C$7 - Summary!C$9),0)</f>
        <v>0</v>
      </c>
      <c r="BD91" s="3">
        <f>IF(AND(W91&gt;0,W91&lt;=Summary!D$9),12.5 + 12.5 * (W91 - Summary!D$9) / (Summary!D$7 - Summary!D$9),0)</f>
        <v>0</v>
      </c>
      <c r="BE91" s="3">
        <f>IF(AND(X91&gt;0,X91&lt;=Summary!E$9),12.5 + 12.5 * (X91 - Summary!E$9) / (Summary!E$7 - Summary!E$9),0)</f>
        <v>0</v>
      </c>
      <c r="BF91" s="3">
        <f>IF(AND(Y91&gt;0,Y91&lt;=Summary!F$9),12.5 + 12.5 * (Y91 - Summary!F$9) / (Summary!F$7 - Summary!F$9),0)</f>
        <v>0</v>
      </c>
      <c r="BG91" s="3">
        <f>IF(AND(Z91&gt;0,Z91&lt;=Summary!G$9),12.5 + 12.5 * (Z91 - Summary!G$9) / (Summary!G$7 - Summary!G$9),0)</f>
        <v>13.69661266568483</v>
      </c>
      <c r="BH91" s="3">
        <f>IF(AND(AA91&gt;0,AA91&lt;=Summary!H$9),12.5 + 12.5 * (AA91 - Summary!H$9) / (Summary!H$7 - Summary!H$9),0)</f>
        <v>0</v>
      </c>
      <c r="BI91" s="3">
        <f>IF(AND(AB91&gt;0,AB91&lt;=Summary!I$9),12.5 + 12.5 * (AB91 - Summary!I$9) / (Summary!I$7 - Summary!I$9),0)</f>
        <v>0</v>
      </c>
      <c r="BJ91" s="3">
        <f>IF(AND(AC91&gt;0,AC91&lt;=Summary!J$9),12.5 + 12.5 * (AC91 - Summary!J$9) / (Summary!J$7 - Summary!J$9),0)</f>
        <v>0</v>
      </c>
      <c r="BK91" s="3">
        <f>IF(AND(AD91&gt;0,AD91&lt;=Summary!K$9),12.5 + 12.5 * (AD91 - Summary!K$9) / (Summary!K$7 - Summary!K$9),0)</f>
        <v>0</v>
      </c>
      <c r="BL91" s="3"/>
      <c r="BM91" s="3">
        <f>IF(AND(U91&gt;0,U91&gt;Summary!B$9),12.5 - 12.5 * (U91 - Summary!B$9) / (Summary!B$3 - Summary!B$9),0)</f>
        <v>0</v>
      </c>
      <c r="BN91" s="3">
        <f>IF(AND(V91&gt;0,V91&gt;Summary!C$9),12.5 - 12.5 * (V91 - Summary!C$9) / (Summary!C$3 - Summary!C$9),0)</f>
        <v>12.213458220359872</v>
      </c>
      <c r="BO91" s="3">
        <f>IF(AND(W91&gt;0,W91&gt;Summary!D$9),12.5 - 12.5 * (W91 - Summary!D$9) / (Summary!D$3 - Summary!D$9),0)</f>
        <v>8.9002705836876697</v>
      </c>
      <c r="BP91" s="3">
        <f>IF(AND(X91&gt;0,X91&gt;Summary!E$9),12.5 - 12.5 * (X91 - Summary!E$9) / (Summary!E$3 - Summary!E$9),0)</f>
        <v>0.30129789864029632</v>
      </c>
      <c r="BQ91" s="3">
        <f>IF(AND(Y91&gt;0,Y91&gt;Summary!F$9),12.5 - 12.5 * (Y91 - Summary!F$9) / (Summary!F$3 - Summary!F$9),0)</f>
        <v>0</v>
      </c>
      <c r="BR91" s="3">
        <f>IF(AND(Z91&gt;0,Z91&gt;Summary!G$9),12.5 - 12.5 * (Z91 - Summary!G$9) / (Summary!G$3 - Summary!G$9),0)</f>
        <v>0</v>
      </c>
      <c r="BS91" s="3">
        <f>IF(AND(AA91&gt;0,AA91&gt;Summary!H$9),12.5 - 12.5 * (AA91 - Summary!H$9) / (Summary!H$3 - Summary!H$9),0)</f>
        <v>0</v>
      </c>
      <c r="BT91" s="3">
        <f>IF(AND(AB91&gt;0,AB91&gt;Summary!I$9),12.5 - 12.5 * (AB91 - Summary!I$9) / (Summary!I$3 - Summary!I$9),0)</f>
        <v>9.5025876940770555</v>
      </c>
      <c r="BU91" s="3">
        <f>IF(AND(AC91&gt;0,AC91&gt;Summary!J$9),12.5 - 12.5 * (AC91 - Summary!J$9) / (Summary!J$3 - Summary!J$9),0)</f>
        <v>10.660091047040972</v>
      </c>
      <c r="BV91" s="3">
        <f>IF(AND(AD91&gt;0,AD91&gt;Summary!K$9),12.5 - 12.5 * (AD91 - Summary!K$9) / (Summary!K$3 - Summary!K$9),0)</f>
        <v>0</v>
      </c>
      <c r="BW91" s="3"/>
      <c r="BX91">
        <v>2657</v>
      </c>
      <c r="BY91">
        <v>4078</v>
      </c>
      <c r="BZ91">
        <v>1618</v>
      </c>
      <c r="CA91">
        <v>4461</v>
      </c>
      <c r="CB91">
        <v>56991</v>
      </c>
      <c r="CC91">
        <v>6727</v>
      </c>
      <c r="CD91">
        <v>4849</v>
      </c>
      <c r="CE91">
        <v>2679</v>
      </c>
      <c r="CF91">
        <v>4276</v>
      </c>
      <c r="CG91">
        <v>7505</v>
      </c>
      <c r="CI91" s="3">
        <f t="shared" si="105"/>
        <v>0</v>
      </c>
      <c r="CJ91" s="3">
        <f t="shared" si="106"/>
        <v>12.213458220359872</v>
      </c>
      <c r="CK91" s="3">
        <f t="shared" si="107"/>
        <v>19.900270583687671</v>
      </c>
      <c r="CL91" s="3">
        <f t="shared" si="108"/>
        <v>0.55129789864029632</v>
      </c>
      <c r="CM91" s="3">
        <f t="shared" si="109"/>
        <v>0</v>
      </c>
      <c r="CN91" s="3">
        <f t="shared" si="110"/>
        <v>26.446612665684832</v>
      </c>
      <c r="CO91" s="3">
        <f t="shared" si="111"/>
        <v>12</v>
      </c>
      <c r="CP91" s="3">
        <f t="shared" si="112"/>
        <v>24.252587694077057</v>
      </c>
      <c r="CQ91" s="3">
        <f t="shared" si="113"/>
        <v>27.660091047040972</v>
      </c>
      <c r="CR91" s="3">
        <f t="shared" si="114"/>
        <v>17</v>
      </c>
      <c r="CT91" s="3">
        <f t="shared" si="115"/>
        <v>0</v>
      </c>
      <c r="CU91" s="3">
        <f t="shared" si="116"/>
        <v>0</v>
      </c>
      <c r="CV91" s="3">
        <f t="shared" si="117"/>
        <v>140.02431810949068</v>
      </c>
      <c r="CW91" s="5">
        <f t="shared" si="118"/>
        <v>400</v>
      </c>
      <c r="CX91" s="3">
        <f t="shared" si="119"/>
        <v>540.02431810949065</v>
      </c>
      <c r="CZ91" s="3">
        <f t="shared" si="120"/>
        <v>464.17613528781999</v>
      </c>
      <c r="DA91">
        <f t="shared" si="121"/>
        <v>87</v>
      </c>
    </row>
    <row r="92" spans="1:105" x14ac:dyDescent="0.2">
      <c r="A92">
        <v>88</v>
      </c>
      <c r="B92" t="s">
        <v>206</v>
      </c>
      <c r="C92" t="s">
        <v>207</v>
      </c>
      <c r="D92" t="s">
        <v>15</v>
      </c>
      <c r="E92">
        <v>64.157953392770494</v>
      </c>
      <c r="F92" s="1" t="s">
        <v>656</v>
      </c>
      <c r="G92">
        <v>464.15795339277003</v>
      </c>
      <c r="H92">
        <v>363039</v>
      </c>
      <c r="J92">
        <v>1640</v>
      </c>
      <c r="K92">
        <v>1173</v>
      </c>
      <c r="L92">
        <v>182084</v>
      </c>
      <c r="M92">
        <v>3961</v>
      </c>
      <c r="N92">
        <v>6692</v>
      </c>
      <c r="O92">
        <v>3593</v>
      </c>
      <c r="P92">
        <v>73056</v>
      </c>
      <c r="Q92">
        <v>10649</v>
      </c>
      <c r="R92">
        <v>5184</v>
      </c>
      <c r="S92">
        <v>75007</v>
      </c>
      <c r="U92" s="5">
        <f>IF(J92&lt;=Summary!B$3,J92,0)</f>
        <v>1640</v>
      </c>
      <c r="V92" s="5">
        <f>IF(K92&lt;=Summary!C$3,K92,0)</f>
        <v>1173</v>
      </c>
      <c r="W92" s="5">
        <f>IF(L92&lt;=Summary!D$3,L92,0)</f>
        <v>0</v>
      </c>
      <c r="X92" s="5">
        <f>IF(M92&lt;=Summary!E$3,M92,0)</f>
        <v>3961</v>
      </c>
      <c r="Y92" s="5">
        <f>IF(N92&lt;=Summary!F$3,N92,0)</f>
        <v>0</v>
      </c>
      <c r="Z92" s="5">
        <f>IF(O92&lt;=Summary!G$3,O92,0)</f>
        <v>3593</v>
      </c>
      <c r="AA92" s="5">
        <f>IF(P92&lt;=Summary!H$3,P92,0)</f>
        <v>0</v>
      </c>
      <c r="AB92" s="5">
        <f>IF(Q92&lt;=Summary!I$3,Q92,0)</f>
        <v>0</v>
      </c>
      <c r="AC92" s="5">
        <f>IF(R92&lt;=Summary!J$3,R92,0)</f>
        <v>5184</v>
      </c>
      <c r="AD92" s="5">
        <f>IF(S92&lt;=Summary!K$3,S92,0)</f>
        <v>0</v>
      </c>
      <c r="AE92" s="3"/>
      <c r="AF92" s="5">
        <f t="shared" si="95"/>
        <v>88</v>
      </c>
      <c r="AG92" s="5">
        <f t="shared" si="96"/>
        <v>57</v>
      </c>
      <c r="AH92" s="5">
        <f t="shared" si="97"/>
        <v>207</v>
      </c>
      <c r="AI92" s="5">
        <f t="shared" si="98"/>
        <v>87</v>
      </c>
      <c r="AJ92" s="5">
        <f t="shared" si="99"/>
        <v>91</v>
      </c>
      <c r="AK92" s="5">
        <f t="shared" si="100"/>
        <v>88</v>
      </c>
      <c r="AL92" s="5">
        <f t="shared" si="101"/>
        <v>94</v>
      </c>
      <c r="AM92" s="5">
        <f t="shared" si="102"/>
        <v>101</v>
      </c>
      <c r="AN92" s="5">
        <f t="shared" si="103"/>
        <v>49</v>
      </c>
      <c r="AO92" s="5">
        <f t="shared" si="104"/>
        <v>93</v>
      </c>
      <c r="AP92" s="3"/>
      <c r="AQ92" s="3">
        <f>IF(AND(AF92&lt;=Summary!B$6,AF92&gt;0),25*(Summary!B$6+1-AF92)/Summary!B$6,0)</f>
        <v>3.25</v>
      </c>
      <c r="AR92" s="3">
        <f>IF(AND(AG92&lt;=Summary!C$6,AG92&gt;0),25*(Summary!C$6+1-AG92)/Summary!C$6,0)</f>
        <v>11</v>
      </c>
      <c r="AS92" s="3">
        <f>IF(AND(AH92&lt;=Summary!D$6,AH92&gt;0),25*(Summary!D$6+1-AH92)/Summary!D$6,0)</f>
        <v>0</v>
      </c>
      <c r="AT92" s="3">
        <f>IF(AND(AI92&lt;=Summary!E$6,AI92&gt;0),25*(Summary!E$6+1-AI92)/Summary!E$6,0)</f>
        <v>3.5</v>
      </c>
      <c r="AU92" s="3">
        <f>IF(AND(AJ92&lt;=Summary!F$6,AJ92&gt;0),25*(Summary!F$6+1-AJ92)/Summary!F$6,0)</f>
        <v>2.5</v>
      </c>
      <c r="AV92" s="3">
        <f>IF(AND(AK92&lt;=Summary!G$6,AK92&gt;0),25*(Summary!G$6+1-AK92)/Summary!G$6,0)</f>
        <v>3.25</v>
      </c>
      <c r="AW92" s="3">
        <f>IF(AND(AL92&lt;=Summary!H$6,AL92&gt;0),25*(Summary!H$6+1-AL92)/Summary!H$6,0)</f>
        <v>1.75</v>
      </c>
      <c r="AX92" s="3">
        <f>IF(AND(AM92&lt;=Summary!I$6,AM92&gt;0),25*(Summary!I$6+1-AM92)/Summary!I$6,0)</f>
        <v>0</v>
      </c>
      <c r="AY92" s="3">
        <f>IF(AND(AN92&lt;=Summary!J$6,AN92&gt;0),25*(Summary!J$6+1-AN92)/Summary!J$6,0)</f>
        <v>13</v>
      </c>
      <c r="AZ92" s="3">
        <f>IF(AND(AO92&lt;=Summary!K$6,AO92&gt;0),25*(Summary!K$6+1-AO92)/Summary!K$6,0)</f>
        <v>2</v>
      </c>
      <c r="BA92" s="3"/>
      <c r="BB92" s="3">
        <f>IF(AND(U92&gt;0,U92&lt;=Summary!B$9),12.5 + 12.5 * (U92 - Summary!B$9) / (Summary!B$7 - Summary!B$9),0)</f>
        <v>13.332664526484752</v>
      </c>
      <c r="BC92" s="3">
        <f>IF(AND(V92&gt;0,V92&lt;=Summary!C$9),12.5 + 12.5 * (V92 - Summary!C$9) / (Summary!C$7 - Summary!C$9),0)</f>
        <v>17.768376520359599</v>
      </c>
      <c r="BD92" s="3">
        <f>IF(AND(W92&gt;0,W92&lt;=Summary!D$9),12.5 + 12.5 * (W92 - Summary!D$9) / (Summary!D$7 - Summary!D$9),0)</f>
        <v>0</v>
      </c>
      <c r="BE92" s="3">
        <f>IF(AND(X92&gt;0,X92&lt;=Summary!E$9),12.5 + 12.5 * (X92 - Summary!E$9) / (Summary!E$7 - Summary!E$9),0)</f>
        <v>0</v>
      </c>
      <c r="BF92" s="3">
        <f>IF(AND(Y92&gt;0,Y92&lt;=Summary!F$9),12.5 + 12.5 * (Y92 - Summary!F$9) / (Summary!F$7 - Summary!F$9),0)</f>
        <v>0</v>
      </c>
      <c r="BG92" s="3">
        <f>IF(AND(Z92&gt;0,Z92&lt;=Summary!G$9),12.5 + 12.5 * (Z92 - Summary!G$9) / (Summary!G$7 - Summary!G$9),0)</f>
        <v>0</v>
      </c>
      <c r="BH92" s="3">
        <f>IF(AND(AA92&gt;0,AA92&lt;=Summary!H$9),12.5 + 12.5 * (AA92 - Summary!H$9) / (Summary!H$7 - Summary!H$9),0)</f>
        <v>0</v>
      </c>
      <c r="BI92" s="3">
        <f>IF(AND(AB92&gt;0,AB92&lt;=Summary!I$9),12.5 + 12.5 * (AB92 - Summary!I$9) / (Summary!I$7 - Summary!I$9),0)</f>
        <v>0</v>
      </c>
      <c r="BJ92" s="3">
        <f>IF(AND(AC92&gt;0,AC92&lt;=Summary!J$9),12.5 + 12.5 * (AC92 - Summary!J$9) / (Summary!J$7 - Summary!J$9),0)</f>
        <v>0</v>
      </c>
      <c r="BK92" s="3">
        <f>IF(AND(AD92&gt;0,AD92&lt;=Summary!K$9),12.5 + 12.5 * (AD92 - Summary!K$9) / (Summary!K$7 - Summary!K$9),0)</f>
        <v>0</v>
      </c>
      <c r="BL92" s="3"/>
      <c r="BM92" s="3">
        <f>IF(AND(U92&gt;0,U92&gt;Summary!B$9),12.5 - 12.5 * (U92 - Summary!B$9) / (Summary!B$3 - Summary!B$9),0)</f>
        <v>0</v>
      </c>
      <c r="BN92" s="3">
        <f>IF(AND(V92&gt;0,V92&gt;Summary!C$9),12.5 - 12.5 * (V92 - Summary!C$9) / (Summary!C$3 - Summary!C$9),0)</f>
        <v>0</v>
      </c>
      <c r="BO92" s="3">
        <f>IF(AND(W92&gt;0,W92&gt;Summary!D$9),12.5 - 12.5 * (W92 - Summary!D$9) / (Summary!D$3 - Summary!D$9),0)</f>
        <v>0</v>
      </c>
      <c r="BP92" s="3">
        <f>IF(AND(X92&gt;0,X92&gt;Summary!E$9),12.5 - 12.5 * (X92 - Summary!E$9) / (Summary!E$3 - Summary!E$9),0)</f>
        <v>4.1640914709517922</v>
      </c>
      <c r="BQ92" s="3">
        <f>IF(AND(Y92&gt;0,Y92&gt;Summary!F$9),12.5 - 12.5 * (Y92 - Summary!F$9) / (Summary!F$3 - Summary!F$9),0)</f>
        <v>0</v>
      </c>
      <c r="BR92" s="3">
        <f>IF(AND(Z92&gt;0,Z92&gt;Summary!G$9),12.5 - 12.5 * (Z92 - Summary!G$9) / (Summary!G$3 - Summary!G$9),0)</f>
        <v>6.7465040166617074</v>
      </c>
      <c r="BS92" s="3">
        <f>IF(AND(AA92&gt;0,AA92&gt;Summary!H$9),12.5 - 12.5 * (AA92 - Summary!H$9) / (Summary!H$3 - Summary!H$9),0)</f>
        <v>0</v>
      </c>
      <c r="BT92" s="3">
        <f>IF(AND(AB92&gt;0,AB92&gt;Summary!I$9),12.5 - 12.5 * (AB92 - Summary!I$9) / (Summary!I$3 - Summary!I$9),0)</f>
        <v>0</v>
      </c>
      <c r="BU92" s="3">
        <f>IF(AND(AC92&gt;0,AC92&gt;Summary!J$9),12.5 - 12.5 * (AC92 - Summary!J$9) / (Summary!J$3 - Summary!J$9),0)</f>
        <v>2.0485584218512898</v>
      </c>
      <c r="BV92" s="3">
        <f>IF(AND(AD92&gt;0,AD92&gt;Summary!K$9),12.5 - 12.5 * (AD92 - Summary!K$9) / (Summary!K$3 - Summary!K$9),0)</f>
        <v>0</v>
      </c>
      <c r="BW92" s="3"/>
      <c r="BX92">
        <v>3593</v>
      </c>
      <c r="BY92">
        <v>10649</v>
      </c>
      <c r="BZ92">
        <v>1173</v>
      </c>
      <c r="CA92">
        <v>3961</v>
      </c>
      <c r="CB92">
        <v>6692</v>
      </c>
      <c r="CC92">
        <v>73056</v>
      </c>
      <c r="CD92">
        <v>1640</v>
      </c>
      <c r="CE92">
        <v>182084</v>
      </c>
      <c r="CF92">
        <v>5184</v>
      </c>
      <c r="CG92">
        <v>75007</v>
      </c>
      <c r="CI92" s="3">
        <f t="shared" si="105"/>
        <v>16.582664526484752</v>
      </c>
      <c r="CJ92" s="3">
        <f t="shared" si="106"/>
        <v>28.768376520359599</v>
      </c>
      <c r="CK92" s="3">
        <f t="shared" si="107"/>
        <v>0</v>
      </c>
      <c r="CL92" s="3">
        <f t="shared" si="108"/>
        <v>7.6640914709517922</v>
      </c>
      <c r="CM92" s="3">
        <f t="shared" si="109"/>
        <v>2.5</v>
      </c>
      <c r="CN92" s="3">
        <f t="shared" si="110"/>
        <v>9.9965040166617065</v>
      </c>
      <c r="CO92" s="3">
        <f t="shared" si="111"/>
        <v>1.75</v>
      </c>
      <c r="CP92" s="3">
        <f t="shared" si="112"/>
        <v>0</v>
      </c>
      <c r="CQ92" s="3">
        <f t="shared" si="113"/>
        <v>15.04855842185129</v>
      </c>
      <c r="CR92" s="3">
        <f t="shared" si="114"/>
        <v>2</v>
      </c>
      <c r="CT92" s="3">
        <f t="shared" si="115"/>
        <v>0</v>
      </c>
      <c r="CU92" s="3">
        <f t="shared" si="116"/>
        <v>0</v>
      </c>
      <c r="CV92" s="3">
        <f t="shared" si="117"/>
        <v>84.310194956309147</v>
      </c>
      <c r="CW92" s="5">
        <f t="shared" si="118"/>
        <v>400</v>
      </c>
      <c r="CX92" s="3">
        <f t="shared" si="119"/>
        <v>484.31019495630915</v>
      </c>
      <c r="CZ92" s="3">
        <f t="shared" si="120"/>
        <v>464.15795339277003</v>
      </c>
      <c r="DA92">
        <f t="shared" si="121"/>
        <v>88</v>
      </c>
    </row>
    <row r="93" spans="1:105" x14ac:dyDescent="0.2">
      <c r="A93">
        <v>89</v>
      </c>
      <c r="B93" t="s">
        <v>208</v>
      </c>
      <c r="C93" t="s">
        <v>209</v>
      </c>
      <c r="D93" t="s">
        <v>29</v>
      </c>
      <c r="E93">
        <v>63.422981481181502</v>
      </c>
      <c r="F93" s="1" t="s">
        <v>662</v>
      </c>
      <c r="G93">
        <v>463.42298148118101</v>
      </c>
      <c r="H93">
        <v>638855</v>
      </c>
      <c r="J93">
        <v>2403</v>
      </c>
      <c r="K93">
        <v>1930</v>
      </c>
      <c r="L93">
        <v>310311</v>
      </c>
      <c r="M93">
        <v>2183</v>
      </c>
      <c r="O93">
        <v>96602</v>
      </c>
      <c r="P93">
        <v>35174</v>
      </c>
      <c r="Q93">
        <v>5131</v>
      </c>
      <c r="R93">
        <v>185121</v>
      </c>
      <c r="U93" s="5">
        <f>IF(J93&lt;=Summary!B$3,J93,0)</f>
        <v>2403</v>
      </c>
      <c r="V93" s="5">
        <f>IF(K93&lt;=Summary!C$3,K93,0)</f>
        <v>1930</v>
      </c>
      <c r="W93" s="5">
        <f>IF(L93&lt;=Summary!D$3,L93,0)</f>
        <v>0</v>
      </c>
      <c r="X93" s="5">
        <f>IF(M93&lt;=Summary!E$3,M93,0)</f>
        <v>2183</v>
      </c>
      <c r="Y93" s="5">
        <f>IF(N93&lt;=Summary!F$3,N93,0)</f>
        <v>0</v>
      </c>
      <c r="Z93" s="5">
        <f>IF(O93&lt;=Summary!G$3,O93,0)</f>
        <v>0</v>
      </c>
      <c r="AA93" s="5">
        <f>IF(P93&lt;=Summary!H$3,P93,0)</f>
        <v>0</v>
      </c>
      <c r="AB93" s="5">
        <f>IF(Q93&lt;=Summary!I$3,Q93,0)</f>
        <v>5131</v>
      </c>
      <c r="AC93" s="5">
        <f>IF(R93&lt;=Summary!J$3,R93,0)</f>
        <v>0</v>
      </c>
      <c r="AD93" s="5">
        <f>IF(S93&lt;=Summary!K$3,S93,0)</f>
        <v>0</v>
      </c>
      <c r="AE93" s="3"/>
      <c r="AF93" s="5">
        <f t="shared" si="95"/>
        <v>151</v>
      </c>
      <c r="AG93" s="5">
        <f t="shared" si="96"/>
        <v>154</v>
      </c>
      <c r="AH93" s="5">
        <f t="shared" si="97"/>
        <v>214</v>
      </c>
      <c r="AI93" s="5">
        <f t="shared" si="98"/>
        <v>26</v>
      </c>
      <c r="AJ93" s="5">
        <f t="shared" si="99"/>
        <v>0</v>
      </c>
      <c r="AK93" s="5">
        <f t="shared" si="100"/>
        <v>190</v>
      </c>
      <c r="AL93" s="5">
        <f t="shared" si="101"/>
        <v>87</v>
      </c>
      <c r="AM93" s="5">
        <f t="shared" si="102"/>
        <v>59</v>
      </c>
      <c r="AN93" s="5">
        <f t="shared" si="103"/>
        <v>166</v>
      </c>
      <c r="AO93" s="5">
        <f t="shared" si="104"/>
        <v>0</v>
      </c>
      <c r="AP93" s="3"/>
      <c r="AQ93" s="3">
        <f>IF(AND(AF93&lt;=Summary!B$6,AF93&gt;0),25*(Summary!B$6+1-AF93)/Summary!B$6,0)</f>
        <v>0</v>
      </c>
      <c r="AR93" s="3">
        <f>IF(AND(AG93&lt;=Summary!C$6,AG93&gt;0),25*(Summary!C$6+1-AG93)/Summary!C$6,0)</f>
        <v>0</v>
      </c>
      <c r="AS93" s="3">
        <f>IF(AND(AH93&lt;=Summary!D$6,AH93&gt;0),25*(Summary!D$6+1-AH93)/Summary!D$6,0)</f>
        <v>0</v>
      </c>
      <c r="AT93" s="3">
        <f>IF(AND(AI93&lt;=Summary!E$6,AI93&gt;0),25*(Summary!E$6+1-AI93)/Summary!E$6,0)</f>
        <v>18.75</v>
      </c>
      <c r="AU93" s="3">
        <f>IF(AND(AJ93&lt;=Summary!F$6,AJ93&gt;0),25*(Summary!F$6+1-AJ93)/Summary!F$6,0)</f>
        <v>0</v>
      </c>
      <c r="AV93" s="3">
        <f>IF(AND(AK93&lt;=Summary!G$6,AK93&gt;0),25*(Summary!G$6+1-AK93)/Summary!G$6,0)</f>
        <v>0</v>
      </c>
      <c r="AW93" s="3">
        <f>IF(AND(AL93&lt;=Summary!H$6,AL93&gt;0),25*(Summary!H$6+1-AL93)/Summary!H$6,0)</f>
        <v>3.5</v>
      </c>
      <c r="AX93" s="3">
        <f>IF(AND(AM93&lt;=Summary!I$6,AM93&gt;0),25*(Summary!I$6+1-AM93)/Summary!I$6,0)</f>
        <v>10.5</v>
      </c>
      <c r="AY93" s="3">
        <f>IF(AND(AN93&lt;=Summary!J$6,AN93&gt;0),25*(Summary!J$6+1-AN93)/Summary!J$6,0)</f>
        <v>0</v>
      </c>
      <c r="AZ93" s="3">
        <f>IF(AND(AO93&lt;=Summary!K$6,AO93&gt;0),25*(Summary!K$6+1-AO93)/Summary!K$6,0)</f>
        <v>0</v>
      </c>
      <c r="BA93" s="3"/>
      <c r="BB93" s="3">
        <f>IF(AND(U93&gt;0,U93&lt;=Summary!B$9),12.5 + 12.5 * (U93 - Summary!B$9) / (Summary!B$7 - Summary!B$9),0)</f>
        <v>0</v>
      </c>
      <c r="BC93" s="3">
        <f>IF(AND(V93&gt;0,V93&lt;=Summary!C$9),12.5 + 12.5 * (V93 - Summary!C$9) / (Summary!C$7 - Summary!C$9),0)</f>
        <v>0</v>
      </c>
      <c r="BD93" s="3">
        <f>IF(AND(W93&gt;0,W93&lt;=Summary!D$9),12.5 + 12.5 * (W93 - Summary!D$9) / (Summary!D$7 - Summary!D$9),0)</f>
        <v>0</v>
      </c>
      <c r="BE93" s="3">
        <f>IF(AND(X93&gt;0,X93&lt;=Summary!E$9),12.5 + 12.5 * (X93 - Summary!E$9) / (Summary!E$7 - Summary!E$9),0)</f>
        <v>17.174959871589085</v>
      </c>
      <c r="BF93" s="3">
        <f>IF(AND(Y93&gt;0,Y93&lt;=Summary!F$9),12.5 + 12.5 * (Y93 - Summary!F$9) / (Summary!F$7 - Summary!F$9),0)</f>
        <v>0</v>
      </c>
      <c r="BG93" s="3">
        <f>IF(AND(Z93&gt;0,Z93&lt;=Summary!G$9),12.5 + 12.5 * (Z93 - Summary!G$9) / (Summary!G$7 - Summary!G$9),0)</f>
        <v>0</v>
      </c>
      <c r="BH93" s="3">
        <f>IF(AND(AA93&gt;0,AA93&lt;=Summary!H$9),12.5 + 12.5 * (AA93 - Summary!H$9) / (Summary!H$7 - Summary!H$9),0)</f>
        <v>0</v>
      </c>
      <c r="BI93" s="3">
        <f>IF(AND(AB93&gt;0,AB93&lt;=Summary!I$9),12.5 + 12.5 * (AB93 - Summary!I$9) / (Summary!I$7 - Summary!I$9),0)</f>
        <v>0</v>
      </c>
      <c r="BJ93" s="3">
        <f>IF(AND(AC93&gt;0,AC93&lt;=Summary!J$9),12.5 + 12.5 * (AC93 - Summary!J$9) / (Summary!J$7 - Summary!J$9),0)</f>
        <v>0</v>
      </c>
      <c r="BK93" s="3">
        <f>IF(AND(AD93&gt;0,AD93&lt;=Summary!K$9),12.5 + 12.5 * (AD93 - Summary!K$9) / (Summary!K$7 - Summary!K$9),0)</f>
        <v>0</v>
      </c>
      <c r="BL93" s="3"/>
      <c r="BM93" s="3">
        <f>IF(AND(U93&gt;0,U93&gt;Summary!B$9),12.5 - 12.5 * (U93 - Summary!B$9) / (Summary!B$3 - Summary!B$9),0)</f>
        <v>7.9714970697922221</v>
      </c>
      <c r="BN93" s="3">
        <f>IF(AND(V93&gt;0,V93&gt;Summary!C$9),12.5 - 12.5 * (V93 - Summary!C$9) / (Summary!C$3 - Summary!C$9),0)</f>
        <v>10.290855311806753</v>
      </c>
      <c r="BO93" s="3">
        <f>IF(AND(W93&gt;0,W93&gt;Summary!D$9),12.5 - 12.5 * (W93 - Summary!D$9) / (Summary!D$3 - Summary!D$9),0)</f>
        <v>0</v>
      </c>
      <c r="BP93" s="3">
        <f>IF(AND(X93&gt;0,X93&gt;Summary!E$9),12.5 - 12.5 * (X93 - Summary!E$9) / (Summary!E$3 - Summary!E$9),0)</f>
        <v>0</v>
      </c>
      <c r="BQ93" s="3">
        <f>IF(AND(Y93&gt;0,Y93&gt;Summary!F$9),12.5 - 12.5 * (Y93 - Summary!F$9) / (Summary!F$3 - Summary!F$9),0)</f>
        <v>0</v>
      </c>
      <c r="BR93" s="3">
        <f>IF(AND(Z93&gt;0,Z93&gt;Summary!G$9),12.5 - 12.5 * (Z93 - Summary!G$9) / (Summary!G$3 - Summary!G$9),0)</f>
        <v>0</v>
      </c>
      <c r="BS93" s="3">
        <f>IF(AND(AA93&gt;0,AA93&gt;Summary!H$9),12.5 - 12.5 * (AA93 - Summary!H$9) / (Summary!H$3 - Summary!H$9),0)</f>
        <v>0</v>
      </c>
      <c r="BT93" s="3">
        <f>IF(AND(AB93&gt;0,AB93&gt;Summary!I$9),12.5 - 12.5 * (AB93 - Summary!I$9) / (Summary!I$3 - Summary!I$9),0)</f>
        <v>1.9335825186889011</v>
      </c>
      <c r="BU93" s="3">
        <f>IF(AND(AC93&gt;0,AC93&gt;Summary!J$9),12.5 - 12.5 * (AC93 - Summary!J$9) / (Summary!J$3 - Summary!J$9),0)</f>
        <v>0</v>
      </c>
      <c r="BV93" s="3">
        <f>IF(AND(AD93&gt;0,AD93&gt;Summary!K$9),12.5 - 12.5 * (AD93 - Summary!K$9) / (Summary!K$3 - Summary!K$9),0)</f>
        <v>0</v>
      </c>
      <c r="BW93" s="3"/>
      <c r="BX93">
        <v>96602</v>
      </c>
      <c r="BY93">
        <v>5131</v>
      </c>
      <c r="BZ93">
        <v>1930</v>
      </c>
      <c r="CA93">
        <v>2183</v>
      </c>
      <c r="CC93">
        <v>35174</v>
      </c>
      <c r="CD93">
        <v>2403</v>
      </c>
      <c r="CE93">
        <v>310311</v>
      </c>
      <c r="CF93">
        <v>185121</v>
      </c>
      <c r="CI93" s="3">
        <f t="shared" si="105"/>
        <v>7.9714970697922221</v>
      </c>
      <c r="CJ93" s="3">
        <f t="shared" si="106"/>
        <v>10.290855311806753</v>
      </c>
      <c r="CK93" s="3">
        <f t="shared" si="107"/>
        <v>0</v>
      </c>
      <c r="CL93" s="3">
        <f t="shared" si="108"/>
        <v>35.924959871589081</v>
      </c>
      <c r="CM93" s="3">
        <f t="shared" si="109"/>
        <v>0</v>
      </c>
      <c r="CN93" s="3">
        <f t="shared" si="110"/>
        <v>0</v>
      </c>
      <c r="CO93" s="3">
        <f t="shared" si="111"/>
        <v>3.5</v>
      </c>
      <c r="CP93" s="3">
        <f t="shared" si="112"/>
        <v>12.433582518688901</v>
      </c>
      <c r="CQ93" s="3">
        <f t="shared" si="113"/>
        <v>0</v>
      </c>
      <c r="CR93" s="3">
        <f t="shared" si="114"/>
        <v>0</v>
      </c>
      <c r="CT93" s="3">
        <f t="shared" si="115"/>
        <v>0</v>
      </c>
      <c r="CU93" s="3">
        <f t="shared" si="116"/>
        <v>0</v>
      </c>
      <c r="CV93" s="3">
        <f t="shared" si="117"/>
        <v>70.120894771876948</v>
      </c>
      <c r="CW93" s="5">
        <f t="shared" si="118"/>
        <v>400</v>
      </c>
      <c r="CX93" s="3">
        <f t="shared" si="119"/>
        <v>470.12089477187692</v>
      </c>
      <c r="CZ93" s="3">
        <f t="shared" si="120"/>
        <v>463.42298148118101</v>
      </c>
      <c r="DA93">
        <f t="shared" si="121"/>
        <v>89</v>
      </c>
    </row>
    <row r="94" spans="1:105" x14ac:dyDescent="0.2">
      <c r="A94">
        <v>90</v>
      </c>
      <c r="B94" t="s">
        <v>210</v>
      </c>
      <c r="C94" t="s">
        <v>211</v>
      </c>
      <c r="D94" t="s">
        <v>87</v>
      </c>
      <c r="E94">
        <v>58.764103504600797</v>
      </c>
      <c r="F94" s="1" t="s">
        <v>656</v>
      </c>
      <c r="G94">
        <v>458.76410350459997</v>
      </c>
      <c r="H94">
        <v>476015</v>
      </c>
      <c r="J94">
        <v>2260</v>
      </c>
      <c r="K94">
        <v>1642</v>
      </c>
      <c r="L94">
        <v>10415</v>
      </c>
      <c r="M94">
        <v>20690</v>
      </c>
      <c r="N94">
        <v>364761</v>
      </c>
      <c r="O94">
        <v>2812</v>
      </c>
      <c r="P94">
        <v>7345</v>
      </c>
      <c r="Q94">
        <v>7415</v>
      </c>
      <c r="R94">
        <v>6376</v>
      </c>
      <c r="S94">
        <v>52299</v>
      </c>
      <c r="U94" s="5">
        <f>IF(J94&lt;=Summary!B$3,J94,0)</f>
        <v>2260</v>
      </c>
      <c r="V94" s="5">
        <f>IF(K94&lt;=Summary!C$3,K94,0)</f>
        <v>1642</v>
      </c>
      <c r="W94" s="5">
        <f>IF(L94&lt;=Summary!D$3,L94,0)</f>
        <v>0</v>
      </c>
      <c r="X94" s="5">
        <f>IF(M94&lt;=Summary!E$3,M94,0)</f>
        <v>0</v>
      </c>
      <c r="Y94" s="5">
        <f>IF(N94&lt;=Summary!F$3,N94,0)</f>
        <v>0</v>
      </c>
      <c r="Z94" s="5">
        <f>IF(O94&lt;=Summary!G$3,O94,0)</f>
        <v>2812</v>
      </c>
      <c r="AA94" s="5">
        <f>IF(P94&lt;=Summary!H$3,P94,0)</f>
        <v>0</v>
      </c>
      <c r="AB94" s="5">
        <f>IF(Q94&lt;=Summary!I$3,Q94,0)</f>
        <v>0</v>
      </c>
      <c r="AC94" s="5">
        <f>IF(R94&lt;=Summary!J$3,R94,0)</f>
        <v>0</v>
      </c>
      <c r="AD94" s="5">
        <f>IF(S94&lt;=Summary!K$3,S94,0)</f>
        <v>0</v>
      </c>
      <c r="AE94" s="3"/>
      <c r="AF94" s="5">
        <f t="shared" si="95"/>
        <v>136</v>
      </c>
      <c r="AG94" s="5">
        <f t="shared" si="96"/>
        <v>127</v>
      </c>
      <c r="AH94" s="5">
        <f t="shared" si="97"/>
        <v>162</v>
      </c>
      <c r="AI94" s="5">
        <f t="shared" si="98"/>
        <v>174</v>
      </c>
      <c r="AJ94" s="5">
        <f t="shared" si="99"/>
        <v>177</v>
      </c>
      <c r="AK94" s="5">
        <f t="shared" si="100"/>
        <v>56</v>
      </c>
      <c r="AL94" s="5">
        <f t="shared" si="101"/>
        <v>57</v>
      </c>
      <c r="AM94" s="5">
        <f t="shared" si="102"/>
        <v>83</v>
      </c>
      <c r="AN94" s="5">
        <f t="shared" si="103"/>
        <v>61</v>
      </c>
      <c r="AO94" s="5">
        <f t="shared" si="104"/>
        <v>81</v>
      </c>
      <c r="AP94" s="3"/>
      <c r="AQ94" s="3">
        <f>IF(AND(AF94&lt;=Summary!B$6,AF94&gt;0),25*(Summary!B$6+1-AF94)/Summary!B$6,0)</f>
        <v>0</v>
      </c>
      <c r="AR94" s="3">
        <f>IF(AND(AG94&lt;=Summary!C$6,AG94&gt;0),25*(Summary!C$6+1-AG94)/Summary!C$6,0)</f>
        <v>0</v>
      </c>
      <c r="AS94" s="3">
        <f>IF(AND(AH94&lt;=Summary!D$6,AH94&gt;0),25*(Summary!D$6+1-AH94)/Summary!D$6,0)</f>
        <v>0</v>
      </c>
      <c r="AT94" s="3">
        <f>IF(AND(AI94&lt;=Summary!E$6,AI94&gt;0),25*(Summary!E$6+1-AI94)/Summary!E$6,0)</f>
        <v>0</v>
      </c>
      <c r="AU94" s="3">
        <f>IF(AND(AJ94&lt;=Summary!F$6,AJ94&gt;0),25*(Summary!F$6+1-AJ94)/Summary!F$6,0)</f>
        <v>0</v>
      </c>
      <c r="AV94" s="3">
        <f>IF(AND(AK94&lt;=Summary!G$6,AK94&gt;0),25*(Summary!G$6+1-AK94)/Summary!G$6,0)</f>
        <v>11.25</v>
      </c>
      <c r="AW94" s="3">
        <f>IF(AND(AL94&lt;=Summary!H$6,AL94&gt;0),25*(Summary!H$6+1-AL94)/Summary!H$6,0)</f>
        <v>11</v>
      </c>
      <c r="AX94" s="3">
        <f>IF(AND(AM94&lt;=Summary!I$6,AM94&gt;0),25*(Summary!I$6+1-AM94)/Summary!I$6,0)</f>
        <v>4.5</v>
      </c>
      <c r="AY94" s="3">
        <f>IF(AND(AN94&lt;=Summary!J$6,AN94&gt;0),25*(Summary!J$6+1-AN94)/Summary!J$6,0)</f>
        <v>10</v>
      </c>
      <c r="AZ94" s="3">
        <f>IF(AND(AO94&lt;=Summary!K$6,AO94&gt;0),25*(Summary!K$6+1-AO94)/Summary!K$6,0)</f>
        <v>5</v>
      </c>
      <c r="BA94" s="3"/>
      <c r="BB94" s="3">
        <f>IF(AND(U94&gt;0,U94&lt;=Summary!B$9),12.5 + 12.5 * (U94 - Summary!B$9) / (Summary!B$7 - Summary!B$9),0)</f>
        <v>0</v>
      </c>
      <c r="BC94" s="3">
        <f>IF(AND(V94&gt;0,V94&lt;=Summary!C$9),12.5 + 12.5 * (V94 - Summary!C$9) / (Summary!C$7 - Summary!C$9),0)</f>
        <v>0</v>
      </c>
      <c r="BD94" s="3">
        <f>IF(AND(W94&gt;0,W94&lt;=Summary!D$9),12.5 + 12.5 * (W94 - Summary!D$9) / (Summary!D$7 - Summary!D$9),0)</f>
        <v>0</v>
      </c>
      <c r="BE94" s="3">
        <f>IF(AND(X94&gt;0,X94&lt;=Summary!E$9),12.5 + 12.5 * (X94 - Summary!E$9) / (Summary!E$7 - Summary!E$9),0)</f>
        <v>0</v>
      </c>
      <c r="BF94" s="3">
        <f>IF(AND(Y94&gt;0,Y94&lt;=Summary!F$9),12.5 + 12.5 * (Y94 - Summary!F$9) / (Summary!F$7 - Summary!F$9),0)</f>
        <v>0</v>
      </c>
      <c r="BG94" s="3">
        <f>IF(AND(Z94&gt;0,Z94&lt;=Summary!G$9),12.5 + 12.5 * (Z94 - Summary!G$9) / (Summary!G$7 - Summary!G$9),0)</f>
        <v>12.555228276877761</v>
      </c>
      <c r="BH94" s="3">
        <f>IF(AND(AA94&gt;0,AA94&lt;=Summary!H$9),12.5 + 12.5 * (AA94 - Summary!H$9) / (Summary!H$7 - Summary!H$9),0)</f>
        <v>0</v>
      </c>
      <c r="BI94" s="3">
        <f>IF(AND(AB94&gt;0,AB94&lt;=Summary!I$9),12.5 + 12.5 * (AB94 - Summary!I$9) / (Summary!I$7 - Summary!I$9),0)</f>
        <v>0</v>
      </c>
      <c r="BJ94" s="3">
        <f>IF(AND(AC94&gt;0,AC94&lt;=Summary!J$9),12.5 + 12.5 * (AC94 - Summary!J$9) / (Summary!J$7 - Summary!J$9),0)</f>
        <v>0</v>
      </c>
      <c r="BK94" s="3">
        <f>IF(AND(AD94&gt;0,AD94&lt;=Summary!K$9),12.5 + 12.5 * (AD94 - Summary!K$9) / (Summary!K$7 - Summary!K$9),0)</f>
        <v>0</v>
      </c>
      <c r="BL94" s="3"/>
      <c r="BM94" s="3">
        <f>IF(AND(U94&gt;0,U94&gt;Summary!B$9),12.5 - 12.5 * (U94 - Summary!B$9) / (Summary!B$3 - Summary!B$9),0)</f>
        <v>8.9238145977623873</v>
      </c>
      <c r="BN94" s="3">
        <f>IF(AND(V94&gt;0,V94&gt;Summary!C$9),12.5 - 12.5 * (V94 - Summary!C$9) / (Summary!C$3 - Summary!C$9),0)</f>
        <v>12.065565688932709</v>
      </c>
      <c r="BO94" s="3">
        <f>IF(AND(W94&gt;0,W94&gt;Summary!D$9),12.5 - 12.5 * (W94 - Summary!D$9) / (Summary!D$3 - Summary!D$9),0)</f>
        <v>0</v>
      </c>
      <c r="BP94" s="3">
        <f>IF(AND(X94&gt;0,X94&gt;Summary!E$9),12.5 - 12.5 * (X94 - Summary!E$9) / (Summary!E$3 - Summary!E$9),0)</f>
        <v>0</v>
      </c>
      <c r="BQ94" s="3">
        <f>IF(AND(Y94&gt;0,Y94&gt;Summary!F$9),12.5 - 12.5 * (Y94 - Summary!F$9) / (Summary!F$3 - Summary!F$9),0)</f>
        <v>0</v>
      </c>
      <c r="BR94" s="3">
        <f>IF(AND(Z94&gt;0,Z94&gt;Summary!G$9),12.5 - 12.5 * (Z94 - Summary!G$9) / (Summary!G$3 - Summary!G$9),0)</f>
        <v>0</v>
      </c>
      <c r="BS94" s="3">
        <f>IF(AND(AA94&gt;0,AA94&gt;Summary!H$9),12.5 - 12.5 * (AA94 - Summary!H$9) / (Summary!H$3 - Summary!H$9),0)</f>
        <v>0</v>
      </c>
      <c r="BT94" s="3">
        <f>IF(AND(AB94&gt;0,AB94&gt;Summary!I$9),12.5 - 12.5 * (AB94 - Summary!I$9) / (Summary!I$3 - Summary!I$9),0)</f>
        <v>0</v>
      </c>
      <c r="BU94" s="3">
        <f>IF(AND(AC94&gt;0,AC94&gt;Summary!J$9),12.5 - 12.5 * (AC94 - Summary!J$9) / (Summary!J$3 - Summary!J$9),0)</f>
        <v>0</v>
      </c>
      <c r="BV94" s="3">
        <f>IF(AND(AD94&gt;0,AD94&gt;Summary!K$9),12.5 - 12.5 * (AD94 - Summary!K$9) / (Summary!K$3 - Summary!K$9),0)</f>
        <v>0</v>
      </c>
      <c r="BW94" s="3"/>
      <c r="BX94">
        <v>2812</v>
      </c>
      <c r="BY94">
        <v>7415</v>
      </c>
      <c r="BZ94">
        <v>1642</v>
      </c>
      <c r="CA94">
        <v>20690</v>
      </c>
      <c r="CB94">
        <v>364761</v>
      </c>
      <c r="CC94">
        <v>7345</v>
      </c>
      <c r="CD94">
        <v>2260</v>
      </c>
      <c r="CE94">
        <v>10415</v>
      </c>
      <c r="CF94">
        <v>6376</v>
      </c>
      <c r="CG94">
        <v>52299</v>
      </c>
      <c r="CI94" s="3">
        <f t="shared" si="105"/>
        <v>8.9238145977623873</v>
      </c>
      <c r="CJ94" s="3">
        <f t="shared" si="106"/>
        <v>12.065565688932709</v>
      </c>
      <c r="CK94" s="3">
        <f t="shared" si="107"/>
        <v>0</v>
      </c>
      <c r="CL94" s="3">
        <f t="shared" si="108"/>
        <v>0</v>
      </c>
      <c r="CM94" s="3">
        <f t="shared" si="109"/>
        <v>0</v>
      </c>
      <c r="CN94" s="3">
        <f t="shared" si="110"/>
        <v>23.805228276877763</v>
      </c>
      <c r="CO94" s="3">
        <f t="shared" si="111"/>
        <v>11</v>
      </c>
      <c r="CP94" s="3">
        <f t="shared" si="112"/>
        <v>4.5</v>
      </c>
      <c r="CQ94" s="3">
        <f t="shared" si="113"/>
        <v>10</v>
      </c>
      <c r="CR94" s="3">
        <f t="shared" si="114"/>
        <v>5</v>
      </c>
      <c r="CT94" s="3">
        <f t="shared" si="115"/>
        <v>0</v>
      </c>
      <c r="CU94" s="3">
        <f t="shared" si="116"/>
        <v>0</v>
      </c>
      <c r="CV94" s="3">
        <f t="shared" si="117"/>
        <v>75.294608563572865</v>
      </c>
      <c r="CW94" s="5">
        <f t="shared" si="118"/>
        <v>400</v>
      </c>
      <c r="CX94" s="3">
        <f t="shared" si="119"/>
        <v>475.29460856357287</v>
      </c>
      <c r="CZ94" s="3">
        <f t="shared" si="120"/>
        <v>458.76410350459997</v>
      </c>
      <c r="DA94">
        <f t="shared" si="121"/>
        <v>90</v>
      </c>
    </row>
    <row r="95" spans="1:105" x14ac:dyDescent="0.2">
      <c r="A95">
        <v>91</v>
      </c>
      <c r="B95" t="s">
        <v>212</v>
      </c>
      <c r="C95" t="s">
        <v>35</v>
      </c>
      <c r="D95" t="s">
        <v>115</v>
      </c>
      <c r="E95">
        <v>57.111485793334403</v>
      </c>
      <c r="F95" s="1" t="s">
        <v>663</v>
      </c>
      <c r="G95">
        <v>457.111485793334</v>
      </c>
      <c r="H95">
        <v>424585</v>
      </c>
      <c r="J95">
        <v>2178</v>
      </c>
      <c r="K95">
        <v>1089</v>
      </c>
      <c r="L95">
        <v>23581</v>
      </c>
      <c r="M95">
        <v>8235</v>
      </c>
      <c r="N95">
        <v>124236</v>
      </c>
      <c r="O95">
        <v>4151</v>
      </c>
      <c r="Q95">
        <v>169081</v>
      </c>
      <c r="R95">
        <v>92034</v>
      </c>
      <c r="U95" s="5">
        <f>IF(J95&lt;=Summary!B$3,J95,0)</f>
        <v>2178</v>
      </c>
      <c r="V95" s="5">
        <f>IF(K95&lt;=Summary!C$3,K95,0)</f>
        <v>1089</v>
      </c>
      <c r="W95" s="5">
        <f>IF(L95&lt;=Summary!D$3,L95,0)</f>
        <v>0</v>
      </c>
      <c r="X95" s="5">
        <f>IF(M95&lt;=Summary!E$3,M95,0)</f>
        <v>0</v>
      </c>
      <c r="Y95" s="5">
        <f>IF(N95&lt;=Summary!F$3,N95,0)</f>
        <v>0</v>
      </c>
      <c r="Z95" s="5">
        <f>IF(O95&lt;=Summary!G$3,O95,0)</f>
        <v>4151</v>
      </c>
      <c r="AA95" s="5">
        <f>IF(P95&lt;=Summary!H$3,P95,0)</f>
        <v>0</v>
      </c>
      <c r="AB95" s="5">
        <f>IF(Q95&lt;=Summary!I$3,Q95,0)</f>
        <v>0</v>
      </c>
      <c r="AC95" s="5">
        <f>IF(R95&lt;=Summary!J$3,R95,0)</f>
        <v>0</v>
      </c>
      <c r="AD95" s="5">
        <f>IF(S95&lt;=Summary!K$3,S95,0)</f>
        <v>0</v>
      </c>
      <c r="AE95" s="3"/>
      <c r="AF95" s="5">
        <f t="shared" si="95"/>
        <v>128</v>
      </c>
      <c r="AG95" s="5">
        <f t="shared" si="96"/>
        <v>45</v>
      </c>
      <c r="AH95" s="5">
        <f t="shared" si="97"/>
        <v>177</v>
      </c>
      <c r="AI95" s="5">
        <f t="shared" si="98"/>
        <v>137</v>
      </c>
      <c r="AJ95" s="5">
        <f t="shared" si="99"/>
        <v>167</v>
      </c>
      <c r="AK95" s="5">
        <f t="shared" si="100"/>
        <v>105</v>
      </c>
      <c r="AL95" s="5">
        <f t="shared" si="101"/>
        <v>0</v>
      </c>
      <c r="AM95" s="5">
        <f t="shared" si="102"/>
        <v>147</v>
      </c>
      <c r="AN95" s="5">
        <f t="shared" si="103"/>
        <v>151</v>
      </c>
      <c r="AO95" s="5">
        <f t="shared" si="104"/>
        <v>0</v>
      </c>
      <c r="AP95" s="3"/>
      <c r="AQ95" s="3">
        <f>IF(AND(AF95&lt;=Summary!B$6,AF95&gt;0),25*(Summary!B$6+1-AF95)/Summary!B$6,0)</f>
        <v>0</v>
      </c>
      <c r="AR95" s="3">
        <f>IF(AND(AG95&lt;=Summary!C$6,AG95&gt;0),25*(Summary!C$6+1-AG95)/Summary!C$6,0)</f>
        <v>14</v>
      </c>
      <c r="AS95" s="3">
        <f>IF(AND(AH95&lt;=Summary!D$6,AH95&gt;0),25*(Summary!D$6+1-AH95)/Summary!D$6,0)</f>
        <v>0</v>
      </c>
      <c r="AT95" s="3">
        <f>IF(AND(AI95&lt;=Summary!E$6,AI95&gt;0),25*(Summary!E$6+1-AI95)/Summary!E$6,0)</f>
        <v>0</v>
      </c>
      <c r="AU95" s="3">
        <f>IF(AND(AJ95&lt;=Summary!F$6,AJ95&gt;0),25*(Summary!F$6+1-AJ95)/Summary!F$6,0)</f>
        <v>0</v>
      </c>
      <c r="AV95" s="3">
        <f>IF(AND(AK95&lt;=Summary!G$6,AK95&gt;0),25*(Summary!G$6+1-AK95)/Summary!G$6,0)</f>
        <v>0</v>
      </c>
      <c r="AW95" s="3">
        <f>IF(AND(AL95&lt;=Summary!H$6,AL95&gt;0),25*(Summary!H$6+1-AL95)/Summary!H$6,0)</f>
        <v>0</v>
      </c>
      <c r="AX95" s="3">
        <f>IF(AND(AM95&lt;=Summary!I$6,AM95&gt;0),25*(Summary!I$6+1-AM95)/Summary!I$6,0)</f>
        <v>0</v>
      </c>
      <c r="AY95" s="3">
        <f>IF(AND(AN95&lt;=Summary!J$6,AN95&gt;0),25*(Summary!J$6+1-AN95)/Summary!J$6,0)</f>
        <v>0</v>
      </c>
      <c r="AZ95" s="3">
        <f>IF(AND(AO95&lt;=Summary!K$6,AO95&gt;0),25*(Summary!K$6+1-AO95)/Summary!K$6,0)</f>
        <v>0</v>
      </c>
      <c r="BA95" s="3"/>
      <c r="BB95" s="3">
        <f>IF(AND(U95&gt;0,U95&lt;=Summary!B$9),12.5 + 12.5 * (U95 - Summary!B$9) / (Summary!B$7 - Summary!B$9),0)</f>
        <v>0</v>
      </c>
      <c r="BC95" s="3">
        <f>IF(AND(V95&gt;0,V95&lt;=Summary!C$9),12.5 + 12.5 * (V95 - Summary!C$9) / (Summary!C$7 - Summary!C$9),0)</f>
        <v>18.878900052882074</v>
      </c>
      <c r="BD95" s="3">
        <f>IF(AND(W95&gt;0,W95&lt;=Summary!D$9),12.5 + 12.5 * (W95 - Summary!D$9) / (Summary!D$7 - Summary!D$9),0)</f>
        <v>0</v>
      </c>
      <c r="BE95" s="3">
        <f>IF(AND(X95&gt;0,X95&lt;=Summary!E$9),12.5 + 12.5 * (X95 - Summary!E$9) / (Summary!E$7 - Summary!E$9),0)</f>
        <v>0</v>
      </c>
      <c r="BF95" s="3">
        <f>IF(AND(Y95&gt;0,Y95&lt;=Summary!F$9),12.5 + 12.5 * (Y95 - Summary!F$9) / (Summary!F$7 - Summary!F$9),0)</f>
        <v>0</v>
      </c>
      <c r="BG95" s="3">
        <f>IF(AND(Z95&gt;0,Z95&lt;=Summary!G$9),12.5 + 12.5 * (Z95 - Summary!G$9) / (Summary!G$7 - Summary!G$9),0)</f>
        <v>0</v>
      </c>
      <c r="BH95" s="3">
        <f>IF(AND(AA95&gt;0,AA95&lt;=Summary!H$9),12.5 + 12.5 * (AA95 - Summary!H$9) / (Summary!H$7 - Summary!H$9),0)</f>
        <v>0</v>
      </c>
      <c r="BI95" s="3">
        <f>IF(AND(AB95&gt;0,AB95&lt;=Summary!I$9),12.5 + 12.5 * (AB95 - Summary!I$9) / (Summary!I$7 - Summary!I$9),0)</f>
        <v>0</v>
      </c>
      <c r="BJ95" s="3">
        <f>IF(AND(AC95&gt;0,AC95&lt;=Summary!J$9),12.5 + 12.5 * (AC95 - Summary!J$9) / (Summary!J$7 - Summary!J$9),0)</f>
        <v>0</v>
      </c>
      <c r="BK95" s="3">
        <f>IF(AND(AD95&gt;0,AD95&lt;=Summary!K$9),12.5 + 12.5 * (AD95 - Summary!K$9) / (Summary!K$7 - Summary!K$9),0)</f>
        <v>0</v>
      </c>
      <c r="BL95" s="3"/>
      <c r="BM95" s="3">
        <f>IF(AND(U95&gt;0,U95&gt;Summary!B$9),12.5 - 12.5 * (U95 - Summary!B$9) / (Summary!B$3 - Summary!B$9),0)</f>
        <v>9.4698987746403844</v>
      </c>
      <c r="BN95" s="3">
        <f>IF(AND(V95&gt;0,V95&gt;Summary!C$9),12.5 - 12.5 * (V95 - Summary!C$9) / (Summary!C$3 - Summary!C$9),0)</f>
        <v>0</v>
      </c>
      <c r="BO95" s="3">
        <f>IF(AND(W95&gt;0,W95&gt;Summary!D$9),12.5 - 12.5 * (W95 - Summary!D$9) / (Summary!D$3 - Summary!D$9),0)</f>
        <v>0</v>
      </c>
      <c r="BP95" s="3">
        <f>IF(AND(X95&gt;0,X95&gt;Summary!E$9),12.5 - 12.5 * (X95 - Summary!E$9) / (Summary!E$3 - Summary!E$9),0)</f>
        <v>0</v>
      </c>
      <c r="BQ95" s="3">
        <f>IF(AND(Y95&gt;0,Y95&gt;Summary!F$9),12.5 - 12.5 * (Y95 - Summary!F$9) / (Summary!F$3 - Summary!F$9),0)</f>
        <v>0</v>
      </c>
      <c r="BR95" s="3">
        <f>IF(AND(Z95&gt;0,Z95&gt;Summary!G$9),12.5 - 12.5 * (Z95 - Summary!G$9) / (Summary!G$3 - Summary!G$9),0)</f>
        <v>2.5959535852424871</v>
      </c>
      <c r="BS95" s="3">
        <f>IF(AND(AA95&gt;0,AA95&gt;Summary!H$9),12.5 - 12.5 * (AA95 - Summary!H$9) / (Summary!H$3 - Summary!H$9),0)</f>
        <v>0</v>
      </c>
      <c r="BT95" s="3">
        <f>IF(AND(AB95&gt;0,AB95&gt;Summary!I$9),12.5 - 12.5 * (AB95 - Summary!I$9) / (Summary!I$3 - Summary!I$9),0)</f>
        <v>0</v>
      </c>
      <c r="BU95" s="3">
        <f>IF(AND(AC95&gt;0,AC95&gt;Summary!J$9),12.5 - 12.5 * (AC95 - Summary!J$9) / (Summary!J$3 - Summary!J$9),0)</f>
        <v>0</v>
      </c>
      <c r="BV95" s="3">
        <f>IF(AND(AD95&gt;0,AD95&gt;Summary!K$9),12.5 - 12.5 * (AD95 - Summary!K$9) / (Summary!K$3 - Summary!K$9),0)</f>
        <v>0</v>
      </c>
      <c r="BW95" s="3"/>
      <c r="BX95">
        <v>4151</v>
      </c>
      <c r="BY95">
        <v>169081</v>
      </c>
      <c r="BZ95">
        <v>1089</v>
      </c>
      <c r="CA95">
        <v>8235</v>
      </c>
      <c r="CB95">
        <v>124236</v>
      </c>
      <c r="CD95">
        <v>2178</v>
      </c>
      <c r="CE95">
        <v>23581</v>
      </c>
      <c r="CF95">
        <v>92034</v>
      </c>
      <c r="CI95" s="3">
        <f t="shared" si="105"/>
        <v>9.4698987746403844</v>
      </c>
      <c r="CJ95" s="3">
        <f t="shared" si="106"/>
        <v>32.878900052882074</v>
      </c>
      <c r="CK95" s="3">
        <f t="shared" si="107"/>
        <v>0</v>
      </c>
      <c r="CL95" s="3">
        <f t="shared" si="108"/>
        <v>0</v>
      </c>
      <c r="CM95" s="3">
        <f t="shared" si="109"/>
        <v>0</v>
      </c>
      <c r="CN95" s="3">
        <f t="shared" si="110"/>
        <v>2.5959535852424871</v>
      </c>
      <c r="CO95" s="3">
        <f t="shared" si="111"/>
        <v>0</v>
      </c>
      <c r="CP95" s="3">
        <f t="shared" si="112"/>
        <v>0</v>
      </c>
      <c r="CQ95" s="3">
        <f t="shared" si="113"/>
        <v>0</v>
      </c>
      <c r="CR95" s="3">
        <f t="shared" si="114"/>
        <v>0</v>
      </c>
      <c r="CT95" s="3">
        <f t="shared" si="115"/>
        <v>0</v>
      </c>
      <c r="CU95" s="3">
        <f t="shared" si="116"/>
        <v>0</v>
      </c>
      <c r="CV95" s="3">
        <f t="shared" si="117"/>
        <v>44.944752412764942</v>
      </c>
      <c r="CW95" s="5">
        <f t="shared" si="118"/>
        <v>400</v>
      </c>
      <c r="CX95" s="3">
        <f t="shared" si="119"/>
        <v>444.94475241276496</v>
      </c>
      <c r="CZ95" s="3">
        <f t="shared" si="120"/>
        <v>457.111485793334</v>
      </c>
      <c r="DA95">
        <f t="shared" si="121"/>
        <v>91</v>
      </c>
    </row>
    <row r="96" spans="1:105" x14ac:dyDescent="0.2">
      <c r="A96">
        <v>92</v>
      </c>
      <c r="B96" t="s">
        <v>213</v>
      </c>
      <c r="C96" t="s">
        <v>213</v>
      </c>
      <c r="D96" t="s">
        <v>76</v>
      </c>
      <c r="E96">
        <v>54.508611205626501</v>
      </c>
      <c r="F96" s="1" t="s">
        <v>654</v>
      </c>
      <c r="G96">
        <v>454.50861120562598</v>
      </c>
      <c r="H96">
        <v>75313</v>
      </c>
      <c r="J96">
        <v>2829</v>
      </c>
      <c r="K96">
        <v>2320</v>
      </c>
      <c r="L96">
        <v>3852</v>
      </c>
      <c r="M96">
        <v>3381</v>
      </c>
      <c r="N96">
        <v>20699</v>
      </c>
      <c r="O96">
        <v>2420</v>
      </c>
      <c r="P96">
        <v>4809</v>
      </c>
      <c r="Q96">
        <v>12877</v>
      </c>
      <c r="R96">
        <v>22126</v>
      </c>
      <c r="U96" s="5">
        <f>IF(J96&lt;=Summary!B$3,J96,0)</f>
        <v>2829</v>
      </c>
      <c r="V96" s="5">
        <f>IF(K96&lt;=Summary!C$3,K96,0)</f>
        <v>2320</v>
      </c>
      <c r="W96" s="5">
        <f>IF(L96&lt;=Summary!D$3,L96,0)</f>
        <v>0</v>
      </c>
      <c r="X96" s="5">
        <f>IF(M96&lt;=Summary!E$3,M96,0)</f>
        <v>3381</v>
      </c>
      <c r="Y96" s="5">
        <f>IF(N96&lt;=Summary!F$3,N96,0)</f>
        <v>0</v>
      </c>
      <c r="Z96" s="5">
        <f>IF(O96&lt;=Summary!G$3,O96,0)</f>
        <v>2420</v>
      </c>
      <c r="AA96" s="5">
        <f>IF(P96&lt;=Summary!H$3,P96,0)</f>
        <v>4809</v>
      </c>
      <c r="AB96" s="5">
        <f>IF(Q96&lt;=Summary!I$3,Q96,0)</f>
        <v>0</v>
      </c>
      <c r="AC96" s="5">
        <f>IF(R96&lt;=Summary!J$3,R96,0)</f>
        <v>0</v>
      </c>
      <c r="AD96" s="5">
        <f>IF(S96&lt;=Summary!K$3,S96,0)</f>
        <v>0</v>
      </c>
      <c r="AE96" s="3"/>
      <c r="AF96" s="5">
        <f t="shared" si="95"/>
        <v>169</v>
      </c>
      <c r="AG96" s="5">
        <f t="shared" si="96"/>
        <v>188</v>
      </c>
      <c r="AH96" s="5">
        <f t="shared" si="97"/>
        <v>90</v>
      </c>
      <c r="AI96" s="5">
        <f t="shared" si="98"/>
        <v>69</v>
      </c>
      <c r="AJ96" s="5">
        <f t="shared" si="99"/>
        <v>135</v>
      </c>
      <c r="AK96" s="5">
        <f t="shared" si="100"/>
        <v>36</v>
      </c>
      <c r="AL96" s="5">
        <f t="shared" si="101"/>
        <v>39</v>
      </c>
      <c r="AM96" s="5">
        <f t="shared" si="102"/>
        <v>108</v>
      </c>
      <c r="AN96" s="5">
        <f t="shared" si="103"/>
        <v>132</v>
      </c>
      <c r="AO96" s="5">
        <f t="shared" si="104"/>
        <v>0</v>
      </c>
      <c r="AP96" s="3"/>
      <c r="AQ96" s="3">
        <f>IF(AND(AF96&lt;=Summary!B$6,AF96&gt;0),25*(Summary!B$6+1-AF96)/Summary!B$6,0)</f>
        <v>0</v>
      </c>
      <c r="AR96" s="3">
        <f>IF(AND(AG96&lt;=Summary!C$6,AG96&gt;0),25*(Summary!C$6+1-AG96)/Summary!C$6,0)</f>
        <v>0</v>
      </c>
      <c r="AS96" s="3">
        <f>IF(AND(AH96&lt;=Summary!D$6,AH96&gt;0),25*(Summary!D$6+1-AH96)/Summary!D$6,0)</f>
        <v>2.75</v>
      </c>
      <c r="AT96" s="3">
        <f>IF(AND(AI96&lt;=Summary!E$6,AI96&gt;0),25*(Summary!E$6+1-AI96)/Summary!E$6,0)</f>
        <v>8</v>
      </c>
      <c r="AU96" s="3">
        <f>IF(AND(AJ96&lt;=Summary!F$6,AJ96&gt;0),25*(Summary!F$6+1-AJ96)/Summary!F$6,0)</f>
        <v>0</v>
      </c>
      <c r="AV96" s="3">
        <f>IF(AND(AK96&lt;=Summary!G$6,AK96&gt;0),25*(Summary!G$6+1-AK96)/Summary!G$6,0)</f>
        <v>16.25</v>
      </c>
      <c r="AW96" s="3">
        <f>IF(AND(AL96&lt;=Summary!H$6,AL96&gt;0),25*(Summary!H$6+1-AL96)/Summary!H$6,0)</f>
        <v>15.5</v>
      </c>
      <c r="AX96" s="3">
        <f>IF(AND(AM96&lt;=Summary!I$6,AM96&gt;0),25*(Summary!I$6+1-AM96)/Summary!I$6,0)</f>
        <v>0</v>
      </c>
      <c r="AY96" s="3">
        <f>IF(AND(AN96&lt;=Summary!J$6,AN96&gt;0),25*(Summary!J$6+1-AN96)/Summary!J$6,0)</f>
        <v>0</v>
      </c>
      <c r="AZ96" s="3">
        <f>IF(AND(AO96&lt;=Summary!K$6,AO96&gt;0),25*(Summary!K$6+1-AO96)/Summary!K$6,0)</f>
        <v>0</v>
      </c>
      <c r="BA96" s="3"/>
      <c r="BB96" s="3">
        <f>IF(AND(U96&gt;0,U96&lt;=Summary!B$9),12.5 + 12.5 * (U96 - Summary!B$9) / (Summary!B$7 - Summary!B$9),0)</f>
        <v>0</v>
      </c>
      <c r="BC96" s="3">
        <f>IF(AND(V96&gt;0,V96&lt;=Summary!C$9),12.5 + 12.5 * (V96 - Summary!C$9) / (Summary!C$7 - Summary!C$9),0)</f>
        <v>0</v>
      </c>
      <c r="BD96" s="3">
        <f>IF(AND(W96&gt;0,W96&lt;=Summary!D$9),12.5 + 12.5 * (W96 - Summary!D$9) / (Summary!D$7 - Summary!D$9),0)</f>
        <v>0</v>
      </c>
      <c r="BE96" s="3">
        <f>IF(AND(X96&gt;0,X96&lt;=Summary!E$9),12.5 + 12.5 * (X96 - Summary!E$9) / (Summary!E$7 - Summary!E$9),0)</f>
        <v>0</v>
      </c>
      <c r="BF96" s="3">
        <f>IF(AND(Y96&gt;0,Y96&lt;=Summary!F$9),12.5 + 12.5 * (Y96 - Summary!F$9) / (Summary!F$7 - Summary!F$9),0)</f>
        <v>0</v>
      </c>
      <c r="BG96" s="3">
        <f>IF(AND(Z96&gt;0,Z96&lt;=Summary!G$9),12.5 + 12.5 * (Z96 - Summary!G$9) / (Summary!G$7 - Summary!G$9),0)</f>
        <v>15.441826215022092</v>
      </c>
      <c r="BH96" s="3">
        <f>IF(AND(AA96&gt;0,AA96&lt;=Summary!H$9),12.5 + 12.5 * (AA96 - Summary!H$9) / (Summary!H$7 - Summary!H$9),0)</f>
        <v>0</v>
      </c>
      <c r="BI96" s="3">
        <f>IF(AND(AB96&gt;0,AB96&lt;=Summary!I$9),12.5 + 12.5 * (AB96 - Summary!I$9) / (Summary!I$7 - Summary!I$9),0)</f>
        <v>0</v>
      </c>
      <c r="BJ96" s="3">
        <f>IF(AND(AC96&gt;0,AC96&lt;=Summary!J$9),12.5 + 12.5 * (AC96 - Summary!J$9) / (Summary!J$7 - Summary!J$9),0)</f>
        <v>0</v>
      </c>
      <c r="BK96" s="3">
        <f>IF(AND(AD96&gt;0,AD96&lt;=Summary!K$9),12.5 + 12.5 * (AD96 - Summary!K$9) / (Summary!K$7 - Summary!K$9),0)</f>
        <v>0</v>
      </c>
      <c r="BL96" s="3"/>
      <c r="BM96" s="3">
        <f>IF(AND(U96&gt;0,U96&gt;Summary!B$9),12.5 - 12.5 * (U96 - Summary!B$9) / (Summary!B$3 - Summary!B$9),0)</f>
        <v>5.1345231752797016</v>
      </c>
      <c r="BN96" s="3">
        <f>IF(AND(V96&gt;0,V96&gt;Summary!C$9),12.5 - 12.5 * (V96 - Summary!C$9) / (Summary!C$3 - Summary!C$9),0)</f>
        <v>7.8876016761153558</v>
      </c>
      <c r="BO96" s="3">
        <f>IF(AND(W96&gt;0,W96&gt;Summary!D$9),12.5 - 12.5 * (W96 - Summary!D$9) / (Summary!D$3 - Summary!D$9),0)</f>
        <v>0</v>
      </c>
      <c r="BP96" s="3">
        <f>IF(AND(X96&gt;0,X96&gt;Summary!E$9),12.5 - 12.5 * (X96 - Summary!E$9) / (Summary!E$3 - Summary!E$9),0)</f>
        <v>8.6449320148331275</v>
      </c>
      <c r="BQ96" s="3">
        <f>IF(AND(Y96&gt;0,Y96&gt;Summary!F$9),12.5 - 12.5 * (Y96 - Summary!F$9) / (Summary!F$3 - Summary!F$9),0)</f>
        <v>0</v>
      </c>
      <c r="BR96" s="3">
        <f>IF(AND(Z96&gt;0,Z96&gt;Summary!G$9),12.5 - 12.5 * (Z96 - Summary!G$9) / (Summary!G$3 - Summary!G$9),0)</f>
        <v>0</v>
      </c>
      <c r="BS96" s="3">
        <f>IF(AND(AA96&gt;0,AA96&gt;Summary!H$9),12.5 - 12.5 * (AA96 - Summary!H$9) / (Summary!H$3 - Summary!H$9),0)</f>
        <v>4.1891125602495034</v>
      </c>
      <c r="BT96" s="3">
        <f>IF(AND(AB96&gt;0,AB96&gt;Summary!I$9),12.5 - 12.5 * (AB96 - Summary!I$9) / (Summary!I$3 - Summary!I$9),0)</f>
        <v>0</v>
      </c>
      <c r="BU96" s="3">
        <f>IF(AND(AC96&gt;0,AC96&gt;Summary!J$9),12.5 - 12.5 * (AC96 - Summary!J$9) / (Summary!J$3 - Summary!J$9),0)</f>
        <v>0</v>
      </c>
      <c r="BV96" s="3">
        <f>IF(AND(AD96&gt;0,AD96&gt;Summary!K$9),12.5 - 12.5 * (AD96 - Summary!K$9) / (Summary!K$3 - Summary!K$9),0)</f>
        <v>0</v>
      </c>
      <c r="BW96" s="3"/>
      <c r="BX96">
        <v>2420</v>
      </c>
      <c r="BY96">
        <v>12877</v>
      </c>
      <c r="BZ96">
        <v>2320</v>
      </c>
      <c r="CA96">
        <v>3381</v>
      </c>
      <c r="CB96">
        <v>20699</v>
      </c>
      <c r="CC96">
        <v>4809</v>
      </c>
      <c r="CD96">
        <v>2829</v>
      </c>
      <c r="CE96">
        <v>3852</v>
      </c>
      <c r="CF96">
        <v>22126</v>
      </c>
      <c r="CI96" s="3">
        <f t="shared" si="105"/>
        <v>5.1345231752797016</v>
      </c>
      <c r="CJ96" s="3">
        <f t="shared" si="106"/>
        <v>7.8876016761153558</v>
      </c>
      <c r="CK96" s="3">
        <f t="shared" si="107"/>
        <v>2.75</v>
      </c>
      <c r="CL96" s="3">
        <f t="shared" si="108"/>
        <v>16.644932014833127</v>
      </c>
      <c r="CM96" s="3">
        <f t="shared" si="109"/>
        <v>0</v>
      </c>
      <c r="CN96" s="3">
        <f t="shared" si="110"/>
        <v>31.69182621502209</v>
      </c>
      <c r="CO96" s="3">
        <f t="shared" si="111"/>
        <v>19.689112560249505</v>
      </c>
      <c r="CP96" s="3">
        <f t="shared" si="112"/>
        <v>0</v>
      </c>
      <c r="CQ96" s="3">
        <f t="shared" si="113"/>
        <v>0</v>
      </c>
      <c r="CR96" s="3">
        <f t="shared" si="114"/>
        <v>0</v>
      </c>
      <c r="CT96" s="3">
        <f t="shared" si="115"/>
        <v>0</v>
      </c>
      <c r="CU96" s="3">
        <f t="shared" si="116"/>
        <v>0</v>
      </c>
      <c r="CV96" s="3">
        <f t="shared" si="117"/>
        <v>83.797995641499767</v>
      </c>
      <c r="CW96" s="5">
        <f t="shared" si="118"/>
        <v>400</v>
      </c>
      <c r="CX96" s="3">
        <f t="shared" si="119"/>
        <v>483.79799564149977</v>
      </c>
      <c r="CZ96" s="3">
        <f t="shared" si="120"/>
        <v>454.50861120562598</v>
      </c>
      <c r="DA96">
        <f t="shared" si="121"/>
        <v>92</v>
      </c>
    </row>
    <row r="97" spans="1:105" x14ac:dyDescent="0.2">
      <c r="A97">
        <v>93</v>
      </c>
      <c r="B97" t="s">
        <v>214</v>
      </c>
      <c r="C97" t="s">
        <v>215</v>
      </c>
      <c r="D97" t="s">
        <v>76</v>
      </c>
      <c r="E97">
        <v>53.962558912833103</v>
      </c>
      <c r="F97" s="1" t="s">
        <v>655</v>
      </c>
      <c r="G97">
        <v>453.962558912833</v>
      </c>
      <c r="H97">
        <v>44399</v>
      </c>
      <c r="J97">
        <v>2380</v>
      </c>
      <c r="K97">
        <v>1427</v>
      </c>
      <c r="L97">
        <v>4715</v>
      </c>
      <c r="M97">
        <v>8116</v>
      </c>
      <c r="N97">
        <v>10222</v>
      </c>
      <c r="O97">
        <v>3140</v>
      </c>
      <c r="Q97">
        <v>6336</v>
      </c>
      <c r="R97">
        <v>8063</v>
      </c>
      <c r="U97" s="5">
        <f>IF(J97&lt;=Summary!B$3,J97,0)</f>
        <v>2380</v>
      </c>
      <c r="V97" s="5">
        <f>IF(K97&lt;=Summary!C$3,K97,0)</f>
        <v>1427</v>
      </c>
      <c r="W97" s="5">
        <f>IF(L97&lt;=Summary!D$3,L97,0)</f>
        <v>0</v>
      </c>
      <c r="X97" s="5">
        <f>IF(M97&lt;=Summary!E$3,M97,0)</f>
        <v>0</v>
      </c>
      <c r="Y97" s="5">
        <f>IF(N97&lt;=Summary!F$3,N97,0)</f>
        <v>0</v>
      </c>
      <c r="Z97" s="5">
        <f>IF(O97&lt;=Summary!G$3,O97,0)</f>
        <v>3140</v>
      </c>
      <c r="AA97" s="5">
        <f>IF(P97&lt;=Summary!H$3,P97,0)</f>
        <v>0</v>
      </c>
      <c r="AB97" s="5">
        <f>IF(Q97&lt;=Summary!I$3,Q97,0)</f>
        <v>0</v>
      </c>
      <c r="AC97" s="5">
        <f>IF(R97&lt;=Summary!J$3,R97,0)</f>
        <v>0</v>
      </c>
      <c r="AD97" s="5">
        <f>IF(S97&lt;=Summary!K$3,S97,0)</f>
        <v>0</v>
      </c>
      <c r="AE97" s="3"/>
      <c r="AF97" s="5">
        <f t="shared" si="95"/>
        <v>147</v>
      </c>
      <c r="AG97" s="5">
        <f t="shared" si="96"/>
        <v>98</v>
      </c>
      <c r="AH97" s="5">
        <f t="shared" si="97"/>
        <v>106</v>
      </c>
      <c r="AI97" s="5">
        <f t="shared" si="98"/>
        <v>136</v>
      </c>
      <c r="AJ97" s="5">
        <f t="shared" si="99"/>
        <v>112</v>
      </c>
      <c r="AK97" s="5">
        <f t="shared" si="100"/>
        <v>70</v>
      </c>
      <c r="AL97" s="5">
        <f t="shared" si="101"/>
        <v>0</v>
      </c>
      <c r="AM97" s="5">
        <f t="shared" si="102"/>
        <v>76</v>
      </c>
      <c r="AN97" s="5">
        <f t="shared" si="103"/>
        <v>88</v>
      </c>
      <c r="AO97" s="5">
        <f t="shared" si="104"/>
        <v>0</v>
      </c>
      <c r="AP97" s="3"/>
      <c r="AQ97" s="3">
        <f>IF(AND(AF97&lt;=Summary!B$6,AF97&gt;0),25*(Summary!B$6+1-AF97)/Summary!B$6,0)</f>
        <v>0</v>
      </c>
      <c r="AR97" s="3">
        <f>IF(AND(AG97&lt;=Summary!C$6,AG97&gt;0),25*(Summary!C$6+1-AG97)/Summary!C$6,0)</f>
        <v>0.75</v>
      </c>
      <c r="AS97" s="3">
        <f>IF(AND(AH97&lt;=Summary!D$6,AH97&gt;0),25*(Summary!D$6+1-AH97)/Summary!D$6,0)</f>
        <v>0</v>
      </c>
      <c r="AT97" s="3">
        <f>IF(AND(AI97&lt;=Summary!E$6,AI97&gt;0),25*(Summary!E$6+1-AI97)/Summary!E$6,0)</f>
        <v>0</v>
      </c>
      <c r="AU97" s="3">
        <f>IF(AND(AJ97&lt;=Summary!F$6,AJ97&gt;0),25*(Summary!F$6+1-AJ97)/Summary!F$6,0)</f>
        <v>0</v>
      </c>
      <c r="AV97" s="3">
        <f>IF(AND(AK97&lt;=Summary!G$6,AK97&gt;0),25*(Summary!G$6+1-AK97)/Summary!G$6,0)</f>
        <v>7.75</v>
      </c>
      <c r="AW97" s="3">
        <f>IF(AND(AL97&lt;=Summary!H$6,AL97&gt;0),25*(Summary!H$6+1-AL97)/Summary!H$6,0)</f>
        <v>0</v>
      </c>
      <c r="AX97" s="3">
        <f>IF(AND(AM97&lt;=Summary!I$6,AM97&gt;0),25*(Summary!I$6+1-AM97)/Summary!I$6,0)</f>
        <v>6.25</v>
      </c>
      <c r="AY97" s="3">
        <f>IF(AND(AN97&lt;=Summary!J$6,AN97&gt;0),25*(Summary!J$6+1-AN97)/Summary!J$6,0)</f>
        <v>3.25</v>
      </c>
      <c r="AZ97" s="3">
        <f>IF(AND(AO97&lt;=Summary!K$6,AO97&gt;0),25*(Summary!K$6+1-AO97)/Summary!K$6,0)</f>
        <v>0</v>
      </c>
      <c r="BA97" s="3"/>
      <c r="BB97" s="3">
        <f>IF(AND(U97&gt;0,U97&lt;=Summary!B$9),12.5 + 12.5 * (U97 - Summary!B$9) / (Summary!B$7 - Summary!B$9),0)</f>
        <v>0</v>
      </c>
      <c r="BC97" s="3">
        <f>IF(AND(V97&gt;0,V97&lt;=Summary!C$9),12.5 + 12.5 * (V97 - Summary!C$9) / (Summary!C$7 - Summary!C$9),0)</f>
        <v>14.410364886303544</v>
      </c>
      <c r="BD97" s="3">
        <f>IF(AND(W97&gt;0,W97&lt;=Summary!D$9),12.5 + 12.5 * (W97 - Summary!D$9) / (Summary!D$7 - Summary!D$9),0)</f>
        <v>0</v>
      </c>
      <c r="BE97" s="3">
        <f>IF(AND(X97&gt;0,X97&lt;=Summary!E$9),12.5 + 12.5 * (X97 - Summary!E$9) / (Summary!E$7 - Summary!E$9),0)</f>
        <v>0</v>
      </c>
      <c r="BF97" s="3">
        <f>IF(AND(Y97&gt;0,Y97&lt;=Summary!F$9),12.5 + 12.5 * (Y97 - Summary!F$9) / (Summary!F$7 - Summary!F$9),0)</f>
        <v>0</v>
      </c>
      <c r="BG97" s="3">
        <f>IF(AND(Z97&gt;0,Z97&lt;=Summary!G$9),12.5 + 12.5 * (Z97 - Summary!G$9) / (Summary!G$7 - Summary!G$9),0)</f>
        <v>0</v>
      </c>
      <c r="BH97" s="3">
        <f>IF(AND(AA97&gt;0,AA97&lt;=Summary!H$9),12.5 + 12.5 * (AA97 - Summary!H$9) / (Summary!H$7 - Summary!H$9),0)</f>
        <v>0</v>
      </c>
      <c r="BI97" s="3">
        <f>IF(AND(AB97&gt;0,AB97&lt;=Summary!I$9),12.5 + 12.5 * (AB97 - Summary!I$9) / (Summary!I$7 - Summary!I$9),0)</f>
        <v>0</v>
      </c>
      <c r="BJ97" s="3">
        <f>IF(AND(AC97&gt;0,AC97&lt;=Summary!J$9),12.5 + 12.5 * (AC97 - Summary!J$9) / (Summary!J$7 - Summary!J$9),0)</f>
        <v>0</v>
      </c>
      <c r="BK97" s="3">
        <f>IF(AND(AD97&gt;0,AD97&lt;=Summary!K$9),12.5 + 12.5 * (AD97 - Summary!K$9) / (Summary!K$7 - Summary!K$9),0)</f>
        <v>0</v>
      </c>
      <c r="BL97" s="3"/>
      <c r="BM97" s="3">
        <f>IF(AND(U97&gt;0,U97&gt;Summary!B$9),12.5 - 12.5 * (U97 - Summary!B$9) / (Summary!B$3 - Summary!B$9),0)</f>
        <v>8.1246670218433668</v>
      </c>
      <c r="BN97" s="3">
        <f>IF(AND(V97&gt;0,V97&gt;Summary!C$9),12.5 - 12.5 * (V97 - Summary!C$9) / (Summary!C$3 - Summary!C$9),0)</f>
        <v>0</v>
      </c>
      <c r="BO97" s="3">
        <f>IF(AND(W97&gt;0,W97&gt;Summary!D$9),12.5 - 12.5 * (W97 - Summary!D$9) / (Summary!D$3 - Summary!D$9),0)</f>
        <v>0</v>
      </c>
      <c r="BP97" s="3">
        <f>IF(AND(X97&gt;0,X97&gt;Summary!E$9),12.5 - 12.5 * (X97 - Summary!E$9) / (Summary!E$3 - Summary!E$9),0)</f>
        <v>0</v>
      </c>
      <c r="BQ97" s="3">
        <f>IF(AND(Y97&gt;0,Y97&gt;Summary!F$9),12.5 - 12.5 * (Y97 - Summary!F$9) / (Summary!F$3 - Summary!F$9),0)</f>
        <v>0</v>
      </c>
      <c r="BR97" s="3">
        <f>IF(AND(Z97&gt;0,Z97&gt;Summary!G$9),12.5 - 12.5 * (Z97 - Summary!G$9) / (Summary!G$3 - Summary!G$9),0)</f>
        <v>10.116036893781612</v>
      </c>
      <c r="BS97" s="3">
        <f>IF(AND(AA97&gt;0,AA97&gt;Summary!H$9),12.5 - 12.5 * (AA97 - Summary!H$9) / (Summary!H$3 - Summary!H$9),0)</f>
        <v>0</v>
      </c>
      <c r="BT97" s="3">
        <f>IF(AND(AB97&gt;0,AB97&gt;Summary!I$9),12.5 - 12.5 * (AB97 - Summary!I$9) / (Summary!I$3 - Summary!I$9),0)</f>
        <v>0</v>
      </c>
      <c r="BU97" s="3">
        <f>IF(AND(AC97&gt;0,AC97&gt;Summary!J$9),12.5 - 12.5 * (AC97 - Summary!J$9) / (Summary!J$3 - Summary!J$9),0)</f>
        <v>0</v>
      </c>
      <c r="BV97" s="3">
        <f>IF(AND(AD97&gt;0,AD97&gt;Summary!K$9),12.5 - 12.5 * (AD97 - Summary!K$9) / (Summary!K$3 - Summary!K$9),0)</f>
        <v>0</v>
      </c>
      <c r="BW97" s="3"/>
      <c r="BX97">
        <v>3140</v>
      </c>
      <c r="BY97">
        <v>6336</v>
      </c>
      <c r="BZ97">
        <v>1427</v>
      </c>
      <c r="CA97">
        <v>8116</v>
      </c>
      <c r="CB97">
        <v>10222</v>
      </c>
      <c r="CD97">
        <v>2380</v>
      </c>
      <c r="CE97">
        <v>4715</v>
      </c>
      <c r="CF97">
        <v>8063</v>
      </c>
      <c r="CI97" s="3">
        <f t="shared" si="105"/>
        <v>8.1246670218433668</v>
      </c>
      <c r="CJ97" s="3">
        <f t="shared" si="106"/>
        <v>15.160364886303544</v>
      </c>
      <c r="CK97" s="3">
        <f t="shared" si="107"/>
        <v>0</v>
      </c>
      <c r="CL97" s="3">
        <f t="shared" si="108"/>
        <v>0</v>
      </c>
      <c r="CM97" s="3">
        <f t="shared" si="109"/>
        <v>0</v>
      </c>
      <c r="CN97" s="3">
        <f t="shared" si="110"/>
        <v>17.866036893781612</v>
      </c>
      <c r="CO97" s="3">
        <f t="shared" si="111"/>
        <v>0</v>
      </c>
      <c r="CP97" s="3">
        <f t="shared" si="112"/>
        <v>6.25</v>
      </c>
      <c r="CQ97" s="3">
        <f t="shared" si="113"/>
        <v>3.25</v>
      </c>
      <c r="CR97" s="3">
        <f t="shared" si="114"/>
        <v>0</v>
      </c>
      <c r="CT97" s="3">
        <f t="shared" si="115"/>
        <v>0</v>
      </c>
      <c r="CU97" s="3">
        <f t="shared" si="116"/>
        <v>0</v>
      </c>
      <c r="CV97" s="3">
        <f t="shared" si="117"/>
        <v>50.651068801928524</v>
      </c>
      <c r="CW97" s="5">
        <f t="shared" si="118"/>
        <v>400</v>
      </c>
      <c r="CX97" s="3">
        <f t="shared" si="119"/>
        <v>450.65106880192855</v>
      </c>
      <c r="CZ97" s="3">
        <f t="shared" si="120"/>
        <v>453.962558912833</v>
      </c>
      <c r="DA97">
        <f t="shared" si="121"/>
        <v>93</v>
      </c>
    </row>
    <row r="98" spans="1:105" x14ac:dyDescent="0.2">
      <c r="A98">
        <v>94</v>
      </c>
      <c r="B98" t="s">
        <v>216</v>
      </c>
      <c r="C98" t="s">
        <v>217</v>
      </c>
      <c r="D98" t="s">
        <v>10</v>
      </c>
      <c r="E98">
        <v>53.587526834362301</v>
      </c>
      <c r="F98" s="1" t="s">
        <v>660</v>
      </c>
      <c r="G98">
        <v>453.587526834362</v>
      </c>
      <c r="H98">
        <v>58306</v>
      </c>
      <c r="J98">
        <v>1973</v>
      </c>
      <c r="K98">
        <v>1278</v>
      </c>
      <c r="L98">
        <v>6549</v>
      </c>
      <c r="M98">
        <v>6662</v>
      </c>
      <c r="N98">
        <v>5244</v>
      </c>
      <c r="O98">
        <v>5535</v>
      </c>
      <c r="P98">
        <v>4488</v>
      </c>
      <c r="Q98">
        <v>6135</v>
      </c>
      <c r="R98">
        <v>8793</v>
      </c>
      <c r="S98">
        <v>11649</v>
      </c>
      <c r="U98" s="5">
        <f>IF(J98&lt;=Summary!B$3,J98,0)</f>
        <v>1973</v>
      </c>
      <c r="V98" s="5">
        <f>IF(K98&lt;=Summary!C$3,K98,0)</f>
        <v>1278</v>
      </c>
      <c r="W98" s="5">
        <f>IF(L98&lt;=Summary!D$3,L98,0)</f>
        <v>0</v>
      </c>
      <c r="X98" s="5">
        <f>IF(M98&lt;=Summary!E$3,M98,0)</f>
        <v>0</v>
      </c>
      <c r="Y98" s="5">
        <f>IF(N98&lt;=Summary!F$3,N98,0)</f>
        <v>0</v>
      </c>
      <c r="Z98" s="5">
        <f>IF(O98&lt;=Summary!G$3,O98,0)</f>
        <v>0</v>
      </c>
      <c r="AA98" s="5">
        <f>IF(P98&lt;=Summary!H$3,P98,0)</f>
        <v>4488</v>
      </c>
      <c r="AB98" s="5">
        <f>IF(Q98&lt;=Summary!I$3,Q98,0)</f>
        <v>0</v>
      </c>
      <c r="AC98" s="5">
        <f>IF(R98&lt;=Summary!J$3,R98,0)</f>
        <v>0</v>
      </c>
      <c r="AD98" s="5">
        <f>IF(S98&lt;=Summary!K$3,S98,0)</f>
        <v>0</v>
      </c>
      <c r="AE98" s="3"/>
      <c r="AF98" s="5">
        <f t="shared" si="95"/>
        <v>116</v>
      </c>
      <c r="AG98" s="5">
        <f t="shared" si="96"/>
        <v>82</v>
      </c>
      <c r="AH98" s="5">
        <f t="shared" si="97"/>
        <v>138</v>
      </c>
      <c r="AI98" s="5">
        <f t="shared" si="98"/>
        <v>129</v>
      </c>
      <c r="AJ98" s="5">
        <f t="shared" si="99"/>
        <v>66</v>
      </c>
      <c r="AK98" s="5">
        <f t="shared" si="100"/>
        <v>132</v>
      </c>
      <c r="AL98" s="5">
        <f t="shared" si="101"/>
        <v>33</v>
      </c>
      <c r="AM98" s="5">
        <f t="shared" si="102"/>
        <v>73</v>
      </c>
      <c r="AN98" s="5">
        <f t="shared" si="103"/>
        <v>93</v>
      </c>
      <c r="AO98" s="5">
        <f t="shared" si="104"/>
        <v>50</v>
      </c>
      <c r="AP98" s="3"/>
      <c r="AQ98" s="3">
        <f>IF(AND(AF98&lt;=Summary!B$6,AF98&gt;0),25*(Summary!B$6+1-AF98)/Summary!B$6,0)</f>
        <v>0</v>
      </c>
      <c r="AR98" s="3">
        <f>IF(AND(AG98&lt;=Summary!C$6,AG98&gt;0),25*(Summary!C$6+1-AG98)/Summary!C$6,0)</f>
        <v>4.75</v>
      </c>
      <c r="AS98" s="3">
        <f>IF(AND(AH98&lt;=Summary!D$6,AH98&gt;0),25*(Summary!D$6+1-AH98)/Summary!D$6,0)</f>
        <v>0</v>
      </c>
      <c r="AT98" s="3">
        <f>IF(AND(AI98&lt;=Summary!E$6,AI98&gt;0),25*(Summary!E$6+1-AI98)/Summary!E$6,0)</f>
        <v>0</v>
      </c>
      <c r="AU98" s="3">
        <f>IF(AND(AJ98&lt;=Summary!F$6,AJ98&gt;0),25*(Summary!F$6+1-AJ98)/Summary!F$6,0)</f>
        <v>8.75</v>
      </c>
      <c r="AV98" s="3">
        <f>IF(AND(AK98&lt;=Summary!G$6,AK98&gt;0),25*(Summary!G$6+1-AK98)/Summary!G$6,0)</f>
        <v>0</v>
      </c>
      <c r="AW98" s="3">
        <f>IF(AND(AL98&lt;=Summary!H$6,AL98&gt;0),25*(Summary!H$6+1-AL98)/Summary!H$6,0)</f>
        <v>17</v>
      </c>
      <c r="AX98" s="3">
        <f>IF(AND(AM98&lt;=Summary!I$6,AM98&gt;0),25*(Summary!I$6+1-AM98)/Summary!I$6,0)</f>
        <v>7</v>
      </c>
      <c r="AY98" s="3">
        <f>IF(AND(AN98&lt;=Summary!J$6,AN98&gt;0),25*(Summary!J$6+1-AN98)/Summary!J$6,0)</f>
        <v>2</v>
      </c>
      <c r="AZ98" s="3">
        <f>IF(AND(AO98&lt;=Summary!K$6,AO98&gt;0),25*(Summary!K$6+1-AO98)/Summary!K$6,0)</f>
        <v>12.75</v>
      </c>
      <c r="BA98" s="3"/>
      <c r="BB98" s="3">
        <f>IF(AND(U98&gt;0,U98&lt;=Summary!B$9),12.5 + 12.5 * (U98 - Summary!B$9) / (Summary!B$7 - Summary!B$9),0)</f>
        <v>0</v>
      </c>
      <c r="BC98" s="3">
        <f>IF(AND(V98&gt;0,V98&lt;=Summary!C$9),12.5 + 12.5 * (V98 - Summary!C$9) / (Summary!C$7 - Summary!C$9),0)</f>
        <v>16.380222104706505</v>
      </c>
      <c r="BD98" s="3">
        <f>IF(AND(W98&gt;0,W98&lt;=Summary!D$9),12.5 + 12.5 * (W98 - Summary!D$9) / (Summary!D$7 - Summary!D$9),0)</f>
        <v>0</v>
      </c>
      <c r="BE98" s="3">
        <f>IF(AND(X98&gt;0,X98&lt;=Summary!E$9),12.5 + 12.5 * (X98 - Summary!E$9) / (Summary!E$7 - Summary!E$9),0)</f>
        <v>0</v>
      </c>
      <c r="BF98" s="3">
        <f>IF(AND(Y98&gt;0,Y98&lt;=Summary!F$9),12.5 + 12.5 * (Y98 - Summary!F$9) / (Summary!F$7 - Summary!F$9),0)</f>
        <v>0</v>
      </c>
      <c r="BG98" s="3">
        <f>IF(AND(Z98&gt;0,Z98&lt;=Summary!G$9),12.5 + 12.5 * (Z98 - Summary!G$9) / (Summary!G$7 - Summary!G$9),0)</f>
        <v>0</v>
      </c>
      <c r="BH98" s="3">
        <f>IF(AND(AA98&gt;0,AA98&lt;=Summary!H$9),12.5 + 12.5 * (AA98 - Summary!H$9) / (Summary!H$7 - Summary!H$9),0)</f>
        <v>0</v>
      </c>
      <c r="BI98" s="3">
        <f>IF(AND(AB98&gt;0,AB98&lt;=Summary!I$9),12.5 + 12.5 * (AB98 - Summary!I$9) / (Summary!I$7 - Summary!I$9),0)</f>
        <v>0</v>
      </c>
      <c r="BJ98" s="3">
        <f>IF(AND(AC98&gt;0,AC98&lt;=Summary!J$9),12.5 + 12.5 * (AC98 - Summary!J$9) / (Summary!J$7 - Summary!J$9),0)</f>
        <v>0</v>
      </c>
      <c r="BK98" s="3">
        <f>IF(AND(AD98&gt;0,AD98&lt;=Summary!K$9),12.5 + 12.5 * (AD98 - Summary!K$9) / (Summary!K$7 - Summary!K$9),0)</f>
        <v>0</v>
      </c>
      <c r="BL98" s="3"/>
      <c r="BM98" s="3">
        <f>IF(AND(U98&gt;0,U98&gt;Summary!B$9),12.5 - 12.5 * (U98 - Summary!B$9) / (Summary!B$3 - Summary!B$9),0)</f>
        <v>10.835109216835376</v>
      </c>
      <c r="BN98" s="3">
        <f>IF(AND(V98&gt;0,V98&gt;Summary!C$9),12.5 - 12.5 * (V98 - Summary!C$9) / (Summary!C$3 - Summary!C$9),0)</f>
        <v>0</v>
      </c>
      <c r="BO98" s="3">
        <f>IF(AND(W98&gt;0,W98&gt;Summary!D$9),12.5 - 12.5 * (W98 - Summary!D$9) / (Summary!D$3 - Summary!D$9),0)</f>
        <v>0</v>
      </c>
      <c r="BP98" s="3">
        <f>IF(AND(X98&gt;0,X98&gt;Summary!E$9),12.5 - 12.5 * (X98 - Summary!E$9) / (Summary!E$3 - Summary!E$9),0)</f>
        <v>0</v>
      </c>
      <c r="BQ98" s="3">
        <f>IF(AND(Y98&gt;0,Y98&gt;Summary!F$9),12.5 - 12.5 * (Y98 - Summary!F$9) / (Summary!F$3 - Summary!F$9),0)</f>
        <v>0</v>
      </c>
      <c r="BR98" s="3">
        <f>IF(AND(Z98&gt;0,Z98&gt;Summary!G$9),12.5 - 12.5 * (Z98 - Summary!G$9) / (Summary!G$3 - Summary!G$9),0)</f>
        <v>0</v>
      </c>
      <c r="BS98" s="3">
        <f>IF(AND(AA98&gt;0,AA98&gt;Summary!H$9),12.5 - 12.5 * (AA98 - Summary!H$9) / (Summary!H$3 - Summary!H$9),0)</f>
        <v>6.4644173518571026</v>
      </c>
      <c r="BT98" s="3">
        <f>IF(AND(AB98&gt;0,AB98&gt;Summary!I$9),12.5 - 12.5 * (AB98 - Summary!I$9) / (Summary!I$3 - Summary!I$9),0)</f>
        <v>0</v>
      </c>
      <c r="BU98" s="3">
        <f>IF(AND(AC98&gt;0,AC98&gt;Summary!J$9),12.5 - 12.5 * (AC98 - Summary!J$9) / (Summary!J$3 - Summary!J$9),0)</f>
        <v>0</v>
      </c>
      <c r="BV98" s="3">
        <f>IF(AND(AD98&gt;0,AD98&gt;Summary!K$9),12.5 - 12.5 * (AD98 - Summary!K$9) / (Summary!K$3 - Summary!K$9),0)</f>
        <v>0</v>
      </c>
      <c r="BW98" s="3"/>
      <c r="BX98">
        <v>5535</v>
      </c>
      <c r="BY98">
        <v>6135</v>
      </c>
      <c r="BZ98">
        <v>1278</v>
      </c>
      <c r="CA98">
        <v>6662</v>
      </c>
      <c r="CB98">
        <v>5244</v>
      </c>
      <c r="CC98">
        <v>4488</v>
      </c>
      <c r="CD98">
        <v>1973</v>
      </c>
      <c r="CE98">
        <v>6549</v>
      </c>
      <c r="CF98">
        <v>8793</v>
      </c>
      <c r="CG98">
        <v>11649</v>
      </c>
      <c r="CI98" s="3">
        <f t="shared" si="105"/>
        <v>10.835109216835376</v>
      </c>
      <c r="CJ98" s="3">
        <f t="shared" si="106"/>
        <v>21.130222104706505</v>
      </c>
      <c r="CK98" s="3">
        <f t="shared" si="107"/>
        <v>0</v>
      </c>
      <c r="CL98" s="3">
        <f t="shared" si="108"/>
        <v>0</v>
      </c>
      <c r="CM98" s="3">
        <f t="shared" si="109"/>
        <v>8.75</v>
      </c>
      <c r="CN98" s="3">
        <f t="shared" si="110"/>
        <v>0</v>
      </c>
      <c r="CO98" s="3">
        <f t="shared" si="111"/>
        <v>23.464417351857101</v>
      </c>
      <c r="CP98" s="3">
        <f t="shared" si="112"/>
        <v>7</v>
      </c>
      <c r="CQ98" s="3">
        <f t="shared" si="113"/>
        <v>2</v>
      </c>
      <c r="CR98" s="3">
        <f t="shared" si="114"/>
        <v>12.75</v>
      </c>
      <c r="CT98" s="3">
        <f t="shared" si="115"/>
        <v>0</v>
      </c>
      <c r="CU98" s="3">
        <f t="shared" si="116"/>
        <v>0</v>
      </c>
      <c r="CV98" s="3">
        <f t="shared" si="117"/>
        <v>85.92974867339899</v>
      </c>
      <c r="CW98" s="5">
        <f t="shared" si="118"/>
        <v>400</v>
      </c>
      <c r="CX98" s="3">
        <f t="shared" si="119"/>
        <v>485.92974867339899</v>
      </c>
      <c r="CZ98" s="3">
        <f t="shared" si="120"/>
        <v>453.587526834362</v>
      </c>
      <c r="DA98">
        <f t="shared" si="121"/>
        <v>94</v>
      </c>
    </row>
    <row r="99" spans="1:105" x14ac:dyDescent="0.2">
      <c r="A99">
        <v>95</v>
      </c>
      <c r="B99" t="s">
        <v>218</v>
      </c>
      <c r="C99" t="s">
        <v>219</v>
      </c>
      <c r="D99" t="s">
        <v>54</v>
      </c>
      <c r="E99">
        <v>53.250498383240902</v>
      </c>
      <c r="F99" s="1" t="s">
        <v>159</v>
      </c>
      <c r="G99">
        <v>453.25049838323997</v>
      </c>
      <c r="H99">
        <v>78446</v>
      </c>
      <c r="J99">
        <v>1878</v>
      </c>
      <c r="K99">
        <v>1427</v>
      </c>
      <c r="L99">
        <v>30953</v>
      </c>
      <c r="M99">
        <v>3503</v>
      </c>
      <c r="N99">
        <v>5700</v>
      </c>
      <c r="O99">
        <v>6821</v>
      </c>
      <c r="Q99">
        <v>15686</v>
      </c>
      <c r="R99">
        <v>12478</v>
      </c>
      <c r="U99" s="5">
        <f>IF(J99&lt;=Summary!B$3,J99,0)</f>
        <v>1878</v>
      </c>
      <c r="V99" s="5">
        <f>IF(K99&lt;=Summary!C$3,K99,0)</f>
        <v>1427</v>
      </c>
      <c r="W99" s="5">
        <f>IF(L99&lt;=Summary!D$3,L99,0)</f>
        <v>0</v>
      </c>
      <c r="X99" s="5">
        <f>IF(M99&lt;=Summary!E$3,M99,0)</f>
        <v>3503</v>
      </c>
      <c r="Y99" s="5">
        <f>IF(N99&lt;=Summary!F$3,N99,0)</f>
        <v>0</v>
      </c>
      <c r="Z99" s="5">
        <f>IF(O99&lt;=Summary!G$3,O99,0)</f>
        <v>0</v>
      </c>
      <c r="AA99" s="5">
        <f>IF(P99&lt;=Summary!H$3,P99,0)</f>
        <v>0</v>
      </c>
      <c r="AB99" s="5">
        <f>IF(Q99&lt;=Summary!I$3,Q99,0)</f>
        <v>0</v>
      </c>
      <c r="AC99" s="5">
        <f>IF(R99&lt;=Summary!J$3,R99,0)</f>
        <v>0</v>
      </c>
      <c r="AD99" s="5">
        <f>IF(S99&lt;=Summary!K$3,S99,0)</f>
        <v>0</v>
      </c>
      <c r="AE99" s="3"/>
      <c r="AF99" s="5">
        <f t="shared" si="95"/>
        <v>108</v>
      </c>
      <c r="AG99" s="5">
        <f t="shared" si="96"/>
        <v>98</v>
      </c>
      <c r="AH99" s="5">
        <f t="shared" si="97"/>
        <v>180</v>
      </c>
      <c r="AI99" s="5">
        <f t="shared" si="98"/>
        <v>74</v>
      </c>
      <c r="AJ99" s="5">
        <f t="shared" si="99"/>
        <v>74</v>
      </c>
      <c r="AK99" s="5">
        <f t="shared" si="100"/>
        <v>143</v>
      </c>
      <c r="AL99" s="5">
        <f t="shared" si="101"/>
        <v>0</v>
      </c>
      <c r="AM99" s="5">
        <f t="shared" si="102"/>
        <v>116</v>
      </c>
      <c r="AN99" s="5">
        <f t="shared" si="103"/>
        <v>111</v>
      </c>
      <c r="AO99" s="5">
        <f t="shared" si="104"/>
        <v>0</v>
      </c>
      <c r="AP99" s="3"/>
      <c r="AQ99" s="3">
        <f>IF(AND(AF99&lt;=Summary!B$6,AF99&gt;0),25*(Summary!B$6+1-AF99)/Summary!B$6,0)</f>
        <v>0</v>
      </c>
      <c r="AR99" s="3">
        <f>IF(AND(AG99&lt;=Summary!C$6,AG99&gt;0),25*(Summary!C$6+1-AG99)/Summary!C$6,0)</f>
        <v>0.75</v>
      </c>
      <c r="AS99" s="3">
        <f>IF(AND(AH99&lt;=Summary!D$6,AH99&gt;0),25*(Summary!D$6+1-AH99)/Summary!D$6,0)</f>
        <v>0</v>
      </c>
      <c r="AT99" s="3">
        <f>IF(AND(AI99&lt;=Summary!E$6,AI99&gt;0),25*(Summary!E$6+1-AI99)/Summary!E$6,0)</f>
        <v>6.75</v>
      </c>
      <c r="AU99" s="3">
        <f>IF(AND(AJ99&lt;=Summary!F$6,AJ99&gt;0),25*(Summary!F$6+1-AJ99)/Summary!F$6,0)</f>
        <v>6.75</v>
      </c>
      <c r="AV99" s="3">
        <f>IF(AND(AK99&lt;=Summary!G$6,AK99&gt;0),25*(Summary!G$6+1-AK99)/Summary!G$6,0)</f>
        <v>0</v>
      </c>
      <c r="AW99" s="3">
        <f>IF(AND(AL99&lt;=Summary!H$6,AL99&gt;0),25*(Summary!H$6+1-AL99)/Summary!H$6,0)</f>
        <v>0</v>
      </c>
      <c r="AX99" s="3">
        <f>IF(AND(AM99&lt;=Summary!I$6,AM99&gt;0),25*(Summary!I$6+1-AM99)/Summary!I$6,0)</f>
        <v>0</v>
      </c>
      <c r="AY99" s="3">
        <f>IF(AND(AN99&lt;=Summary!J$6,AN99&gt;0),25*(Summary!J$6+1-AN99)/Summary!J$6,0)</f>
        <v>0</v>
      </c>
      <c r="AZ99" s="3">
        <f>IF(AND(AO99&lt;=Summary!K$6,AO99&gt;0),25*(Summary!K$6+1-AO99)/Summary!K$6,0)</f>
        <v>0</v>
      </c>
      <c r="BA99" s="3"/>
      <c r="BB99" s="3">
        <f>IF(AND(U99&gt;0,U99&lt;=Summary!B$9),12.5 + 12.5 * (U99 - Summary!B$9) / (Summary!B$7 - Summary!B$9),0)</f>
        <v>0</v>
      </c>
      <c r="BC99" s="3">
        <f>IF(AND(V99&gt;0,V99&lt;=Summary!C$9),12.5 + 12.5 * (V99 - Summary!C$9) / (Summary!C$7 - Summary!C$9),0)</f>
        <v>14.410364886303544</v>
      </c>
      <c r="BD99" s="3">
        <f>IF(AND(W99&gt;0,W99&lt;=Summary!D$9),12.5 + 12.5 * (W99 - Summary!D$9) / (Summary!D$7 - Summary!D$9),0)</f>
        <v>0</v>
      </c>
      <c r="BE99" s="3">
        <f>IF(AND(X99&gt;0,X99&lt;=Summary!E$9),12.5 + 12.5 * (X99 - Summary!E$9) / (Summary!E$7 - Summary!E$9),0)</f>
        <v>0</v>
      </c>
      <c r="BF99" s="3">
        <f>IF(AND(Y99&gt;0,Y99&lt;=Summary!F$9),12.5 + 12.5 * (Y99 - Summary!F$9) / (Summary!F$7 - Summary!F$9),0)</f>
        <v>0</v>
      </c>
      <c r="BG99" s="3">
        <f>IF(AND(Z99&gt;0,Z99&lt;=Summary!G$9),12.5 + 12.5 * (Z99 - Summary!G$9) / (Summary!G$7 - Summary!G$9),0)</f>
        <v>0</v>
      </c>
      <c r="BH99" s="3">
        <f>IF(AND(AA99&gt;0,AA99&lt;=Summary!H$9),12.5 + 12.5 * (AA99 - Summary!H$9) / (Summary!H$7 - Summary!H$9),0)</f>
        <v>0</v>
      </c>
      <c r="BI99" s="3">
        <f>IF(AND(AB99&gt;0,AB99&lt;=Summary!I$9),12.5 + 12.5 * (AB99 - Summary!I$9) / (Summary!I$7 - Summary!I$9),0)</f>
        <v>0</v>
      </c>
      <c r="BJ99" s="3">
        <f>IF(AND(AC99&gt;0,AC99&lt;=Summary!J$9),12.5 + 12.5 * (AC99 - Summary!J$9) / (Summary!J$7 - Summary!J$9),0)</f>
        <v>0</v>
      </c>
      <c r="BK99" s="3">
        <f>IF(AND(AD99&gt;0,AD99&lt;=Summary!K$9),12.5 + 12.5 * (AD99 - Summary!K$9) / (Summary!K$7 - Summary!K$9),0)</f>
        <v>0</v>
      </c>
      <c r="BL99" s="3"/>
      <c r="BM99" s="3">
        <f>IF(AND(U99&gt;0,U99&gt;Summary!B$9),12.5 - 12.5 * (U99 - Summary!B$9) / (Summary!B$3 - Summary!B$9),0)</f>
        <v>11.467767714437933</v>
      </c>
      <c r="BN99" s="3">
        <f>IF(AND(V99&gt;0,V99&gt;Summary!C$9),12.5 - 12.5 * (V99 - Summary!C$9) / (Summary!C$3 - Summary!C$9),0)</f>
        <v>0</v>
      </c>
      <c r="BO99" s="3">
        <f>IF(AND(W99&gt;0,W99&gt;Summary!D$9),12.5 - 12.5 * (W99 - Summary!D$9) / (Summary!D$3 - Summary!D$9),0)</f>
        <v>0</v>
      </c>
      <c r="BP99" s="3">
        <f>IF(AND(X99&gt;0,X99&gt;Summary!E$9),12.5 - 12.5 * (X99 - Summary!E$9) / (Summary!E$3 - Summary!E$9),0)</f>
        <v>7.7024103831891226</v>
      </c>
      <c r="BQ99" s="3">
        <f>IF(AND(Y99&gt;0,Y99&gt;Summary!F$9),12.5 - 12.5 * (Y99 - Summary!F$9) / (Summary!F$3 - Summary!F$9),0)</f>
        <v>0</v>
      </c>
      <c r="BR99" s="3">
        <f>IF(AND(Z99&gt;0,Z99&gt;Summary!G$9),12.5 - 12.5 * (Z99 - Summary!G$9) / (Summary!G$3 - Summary!G$9),0)</f>
        <v>0</v>
      </c>
      <c r="BS99" s="3">
        <f>IF(AND(AA99&gt;0,AA99&gt;Summary!H$9),12.5 - 12.5 * (AA99 - Summary!H$9) / (Summary!H$3 - Summary!H$9),0)</f>
        <v>0</v>
      </c>
      <c r="BT99" s="3">
        <f>IF(AND(AB99&gt;0,AB99&gt;Summary!I$9),12.5 - 12.5 * (AB99 - Summary!I$9) / (Summary!I$3 - Summary!I$9),0)</f>
        <v>0</v>
      </c>
      <c r="BU99" s="3">
        <f>IF(AND(AC99&gt;0,AC99&gt;Summary!J$9),12.5 - 12.5 * (AC99 - Summary!J$9) / (Summary!J$3 - Summary!J$9),0)</f>
        <v>0</v>
      </c>
      <c r="BV99" s="3">
        <f>IF(AND(AD99&gt;0,AD99&gt;Summary!K$9),12.5 - 12.5 * (AD99 - Summary!K$9) / (Summary!K$3 - Summary!K$9),0)</f>
        <v>0</v>
      </c>
      <c r="BW99" s="3"/>
      <c r="BX99">
        <v>6821</v>
      </c>
      <c r="BY99">
        <v>15686</v>
      </c>
      <c r="BZ99">
        <v>1427</v>
      </c>
      <c r="CA99">
        <v>3503</v>
      </c>
      <c r="CB99">
        <v>5700</v>
      </c>
      <c r="CD99">
        <v>1878</v>
      </c>
      <c r="CE99">
        <v>30953</v>
      </c>
      <c r="CF99">
        <v>12478</v>
      </c>
      <c r="CI99" s="3">
        <f t="shared" si="105"/>
        <v>11.467767714437933</v>
      </c>
      <c r="CJ99" s="3">
        <f t="shared" si="106"/>
        <v>15.160364886303544</v>
      </c>
      <c r="CK99" s="3">
        <f t="shared" si="107"/>
        <v>0</v>
      </c>
      <c r="CL99" s="3">
        <f t="shared" si="108"/>
        <v>14.452410383189122</v>
      </c>
      <c r="CM99" s="3">
        <f t="shared" si="109"/>
        <v>6.75</v>
      </c>
      <c r="CN99" s="3">
        <f t="shared" si="110"/>
        <v>0</v>
      </c>
      <c r="CO99" s="3">
        <f t="shared" si="111"/>
        <v>0</v>
      </c>
      <c r="CP99" s="3">
        <f t="shared" si="112"/>
        <v>0</v>
      </c>
      <c r="CQ99" s="3">
        <f t="shared" si="113"/>
        <v>0</v>
      </c>
      <c r="CR99" s="3">
        <f t="shared" si="114"/>
        <v>0</v>
      </c>
      <c r="CT99" s="3">
        <f t="shared" si="115"/>
        <v>0</v>
      </c>
      <c r="CU99" s="3">
        <f t="shared" si="116"/>
        <v>0</v>
      </c>
      <c r="CV99" s="3">
        <f t="shared" si="117"/>
        <v>47.830542983930599</v>
      </c>
      <c r="CW99" s="5">
        <f t="shared" si="118"/>
        <v>400</v>
      </c>
      <c r="CX99" s="3">
        <f t="shared" si="119"/>
        <v>447.83054298393063</v>
      </c>
      <c r="CZ99" s="3">
        <f t="shared" si="120"/>
        <v>453.25049838323997</v>
      </c>
      <c r="DA99">
        <f t="shared" si="121"/>
        <v>95</v>
      </c>
    </row>
    <row r="100" spans="1:105" x14ac:dyDescent="0.2">
      <c r="A100">
        <v>96</v>
      </c>
      <c r="B100" t="s">
        <v>220</v>
      </c>
      <c r="C100" t="s">
        <v>221</v>
      </c>
      <c r="D100" t="s">
        <v>18</v>
      </c>
      <c r="E100">
        <v>53.013829375660599</v>
      </c>
      <c r="F100" s="1" t="s">
        <v>656</v>
      </c>
      <c r="G100">
        <v>453.01382937566001</v>
      </c>
      <c r="H100">
        <v>157815</v>
      </c>
      <c r="J100">
        <v>1732</v>
      </c>
      <c r="K100">
        <v>1821</v>
      </c>
      <c r="L100">
        <v>5196</v>
      </c>
      <c r="M100">
        <v>27087</v>
      </c>
      <c r="N100">
        <v>8464</v>
      </c>
      <c r="O100">
        <v>3241</v>
      </c>
      <c r="P100">
        <v>80191</v>
      </c>
      <c r="Q100">
        <v>5147</v>
      </c>
      <c r="R100">
        <v>6599</v>
      </c>
      <c r="S100">
        <v>18337</v>
      </c>
      <c r="U100" s="5">
        <f>IF(J100&lt;=Summary!B$3,J100,0)</f>
        <v>1732</v>
      </c>
      <c r="V100" s="5">
        <f>IF(K100&lt;=Summary!C$3,K100,0)</f>
        <v>1821</v>
      </c>
      <c r="W100" s="5">
        <f>IF(L100&lt;=Summary!D$3,L100,0)</f>
        <v>0</v>
      </c>
      <c r="X100" s="5">
        <f>IF(M100&lt;=Summary!E$3,M100,0)</f>
        <v>0</v>
      </c>
      <c r="Y100" s="5">
        <f>IF(N100&lt;=Summary!F$3,N100,0)</f>
        <v>0</v>
      </c>
      <c r="Z100" s="5">
        <f>IF(O100&lt;=Summary!G$3,O100,0)</f>
        <v>3241</v>
      </c>
      <c r="AA100" s="5">
        <f>IF(P100&lt;=Summary!H$3,P100,0)</f>
        <v>0</v>
      </c>
      <c r="AB100" s="5">
        <f>IF(Q100&lt;=Summary!I$3,Q100,0)</f>
        <v>5147</v>
      </c>
      <c r="AC100" s="5">
        <f>IF(R100&lt;=Summary!J$3,R100,0)</f>
        <v>0</v>
      </c>
      <c r="AD100" s="5">
        <f>IF(S100&lt;=Summary!K$3,S100,0)</f>
        <v>0</v>
      </c>
      <c r="AE100" s="3"/>
      <c r="AF100" s="5">
        <f t="shared" si="95"/>
        <v>97</v>
      </c>
      <c r="AG100" s="5">
        <f t="shared" si="96"/>
        <v>147</v>
      </c>
      <c r="AH100" s="5">
        <f t="shared" si="97"/>
        <v>116</v>
      </c>
      <c r="AI100" s="5">
        <f t="shared" si="98"/>
        <v>180</v>
      </c>
      <c r="AJ100" s="5">
        <f t="shared" si="99"/>
        <v>108</v>
      </c>
      <c r="AK100" s="5">
        <f t="shared" si="100"/>
        <v>77</v>
      </c>
      <c r="AL100" s="5">
        <f t="shared" si="101"/>
        <v>100</v>
      </c>
      <c r="AM100" s="5">
        <f t="shared" si="102"/>
        <v>61</v>
      </c>
      <c r="AN100" s="5">
        <f t="shared" si="103"/>
        <v>66</v>
      </c>
      <c r="AO100" s="5">
        <f t="shared" si="104"/>
        <v>64</v>
      </c>
      <c r="AP100" s="3"/>
      <c r="AQ100" s="3">
        <f>IF(AND(AF100&lt;=Summary!B$6,AF100&gt;0),25*(Summary!B$6+1-AF100)/Summary!B$6,0)</f>
        <v>1</v>
      </c>
      <c r="AR100" s="3">
        <f>IF(AND(AG100&lt;=Summary!C$6,AG100&gt;0),25*(Summary!C$6+1-AG100)/Summary!C$6,0)</f>
        <v>0</v>
      </c>
      <c r="AS100" s="3">
        <f>IF(AND(AH100&lt;=Summary!D$6,AH100&gt;0),25*(Summary!D$6+1-AH100)/Summary!D$6,0)</f>
        <v>0</v>
      </c>
      <c r="AT100" s="3">
        <f>IF(AND(AI100&lt;=Summary!E$6,AI100&gt;0),25*(Summary!E$6+1-AI100)/Summary!E$6,0)</f>
        <v>0</v>
      </c>
      <c r="AU100" s="3">
        <f>IF(AND(AJ100&lt;=Summary!F$6,AJ100&gt;0),25*(Summary!F$6+1-AJ100)/Summary!F$6,0)</f>
        <v>0</v>
      </c>
      <c r="AV100" s="3">
        <f>IF(AND(AK100&lt;=Summary!G$6,AK100&gt;0),25*(Summary!G$6+1-AK100)/Summary!G$6,0)</f>
        <v>6</v>
      </c>
      <c r="AW100" s="3">
        <f>IF(AND(AL100&lt;=Summary!H$6,AL100&gt;0),25*(Summary!H$6+1-AL100)/Summary!H$6,0)</f>
        <v>0.25</v>
      </c>
      <c r="AX100" s="3">
        <f>IF(AND(AM100&lt;=Summary!I$6,AM100&gt;0),25*(Summary!I$6+1-AM100)/Summary!I$6,0)</f>
        <v>10</v>
      </c>
      <c r="AY100" s="3">
        <f>IF(AND(AN100&lt;=Summary!J$6,AN100&gt;0),25*(Summary!J$6+1-AN100)/Summary!J$6,0)</f>
        <v>8.75</v>
      </c>
      <c r="AZ100" s="3">
        <f>IF(AND(AO100&lt;=Summary!K$6,AO100&gt;0),25*(Summary!K$6+1-AO100)/Summary!K$6,0)</f>
        <v>9.25</v>
      </c>
      <c r="BA100" s="3"/>
      <c r="BB100" s="3">
        <f>IF(AND(U100&gt;0,U100&lt;=Summary!B$9),12.5 + 12.5 * (U100 - Summary!B$9) / (Summary!B$7 - Summary!B$9),0)</f>
        <v>0</v>
      </c>
      <c r="BC100" s="3">
        <f>IF(AND(V100&gt;0,V100&lt;=Summary!C$9),12.5 + 12.5 * (V100 - Summary!C$9) / (Summary!C$7 - Summary!C$9),0)</f>
        <v>0</v>
      </c>
      <c r="BD100" s="3">
        <f>IF(AND(W100&gt;0,W100&lt;=Summary!D$9),12.5 + 12.5 * (W100 - Summary!D$9) / (Summary!D$7 - Summary!D$9),0)</f>
        <v>0</v>
      </c>
      <c r="BE100" s="3">
        <f>IF(AND(X100&gt;0,X100&lt;=Summary!E$9),12.5 + 12.5 * (X100 - Summary!E$9) / (Summary!E$7 - Summary!E$9),0)</f>
        <v>0</v>
      </c>
      <c r="BF100" s="3">
        <f>IF(AND(Y100&gt;0,Y100&lt;=Summary!F$9),12.5 + 12.5 * (Y100 - Summary!F$9) / (Summary!F$7 - Summary!F$9),0)</f>
        <v>0</v>
      </c>
      <c r="BG100" s="3">
        <f>IF(AND(Z100&gt;0,Z100&lt;=Summary!G$9),12.5 + 12.5 * (Z100 - Summary!G$9) / (Summary!G$7 - Summary!G$9),0)</f>
        <v>0</v>
      </c>
      <c r="BH100" s="3">
        <f>IF(AND(AA100&gt;0,AA100&lt;=Summary!H$9),12.5 + 12.5 * (AA100 - Summary!H$9) / (Summary!H$7 - Summary!H$9),0)</f>
        <v>0</v>
      </c>
      <c r="BI100" s="3">
        <f>IF(AND(AB100&gt;0,AB100&lt;=Summary!I$9),12.5 + 12.5 * (AB100 - Summary!I$9) / (Summary!I$7 - Summary!I$9),0)</f>
        <v>0</v>
      </c>
      <c r="BJ100" s="3">
        <f>IF(AND(AC100&gt;0,AC100&lt;=Summary!J$9),12.5 + 12.5 * (AC100 - Summary!J$9) / (Summary!J$7 - Summary!J$9),0)</f>
        <v>0</v>
      </c>
      <c r="BK100" s="3">
        <f>IF(AND(AD100&gt;0,AD100&lt;=Summary!K$9),12.5 + 12.5 * (AD100 - Summary!K$9) / (Summary!K$7 - Summary!K$9),0)</f>
        <v>0</v>
      </c>
      <c r="BL100" s="3"/>
      <c r="BM100" s="3">
        <f>IF(AND(U100&gt;0,U100&gt;Summary!B$9),12.5 - 12.5 * (U100 - Summary!B$9) / (Summary!B$3 - Summary!B$9),0)</f>
        <v>12.440063931806074</v>
      </c>
      <c r="BN100" s="3">
        <f>IF(AND(V100&gt;0,V100&gt;Summary!C$9),12.5 - 12.5 * (V100 - Summary!C$9) / (Summary!C$3 - Summary!C$9),0)</f>
        <v>10.962533892038453</v>
      </c>
      <c r="BO100" s="3">
        <f>IF(AND(W100&gt;0,W100&gt;Summary!D$9),12.5 - 12.5 * (W100 - Summary!D$9) / (Summary!D$3 - Summary!D$9),0)</f>
        <v>0</v>
      </c>
      <c r="BP100" s="3">
        <f>IF(AND(X100&gt;0,X100&gt;Summary!E$9),12.5 - 12.5 * (X100 - Summary!E$9) / (Summary!E$3 - Summary!E$9),0)</f>
        <v>0</v>
      </c>
      <c r="BQ100" s="3">
        <f>IF(AND(Y100&gt;0,Y100&gt;Summary!F$9),12.5 - 12.5 * (Y100 - Summary!F$9) / (Summary!F$3 - Summary!F$9),0)</f>
        <v>0</v>
      </c>
      <c r="BR100" s="3">
        <f>IF(AND(Z100&gt;0,Z100&gt;Summary!G$9),12.5 - 12.5 * (Z100 - Summary!G$9) / (Summary!G$3 - Summary!G$9),0)</f>
        <v>9.3647723891698895</v>
      </c>
      <c r="BS100" s="3">
        <f>IF(AND(AA100&gt;0,AA100&gt;Summary!H$9),12.5 - 12.5 * (AA100 - Summary!H$9) / (Summary!H$3 - Summary!H$9),0)</f>
        <v>0</v>
      </c>
      <c r="BT100" s="3">
        <f>IF(AND(AB100&gt;0,AB100&gt;Summary!I$9),12.5 - 12.5 * (AB100 - Summary!I$9) / (Summary!I$3 - Summary!I$9),0)</f>
        <v>1.8185738930419788</v>
      </c>
      <c r="BU100" s="3">
        <f>IF(AND(AC100&gt;0,AC100&gt;Summary!J$9),12.5 - 12.5 * (AC100 - Summary!J$9) / (Summary!J$3 - Summary!J$9),0)</f>
        <v>0</v>
      </c>
      <c r="BV100" s="3">
        <f>IF(AND(AD100&gt;0,AD100&gt;Summary!K$9),12.5 - 12.5 * (AD100 - Summary!K$9) / (Summary!K$3 - Summary!K$9),0)</f>
        <v>0</v>
      </c>
      <c r="BW100" s="3"/>
      <c r="BX100">
        <v>3241</v>
      </c>
      <c r="BY100">
        <v>5147</v>
      </c>
      <c r="BZ100">
        <v>1821</v>
      </c>
      <c r="CA100">
        <v>27087</v>
      </c>
      <c r="CB100">
        <v>8464</v>
      </c>
      <c r="CC100">
        <v>80191</v>
      </c>
      <c r="CD100">
        <v>1732</v>
      </c>
      <c r="CE100">
        <v>5196</v>
      </c>
      <c r="CF100">
        <v>6599</v>
      </c>
      <c r="CG100">
        <v>18337</v>
      </c>
      <c r="CI100" s="3">
        <f t="shared" si="105"/>
        <v>13.440063931806074</v>
      </c>
      <c r="CJ100" s="3">
        <f t="shared" si="106"/>
        <v>10.962533892038453</v>
      </c>
      <c r="CK100" s="3">
        <f t="shared" si="107"/>
        <v>0</v>
      </c>
      <c r="CL100" s="3">
        <f t="shared" si="108"/>
        <v>0</v>
      </c>
      <c r="CM100" s="3">
        <f t="shared" si="109"/>
        <v>0</v>
      </c>
      <c r="CN100" s="3">
        <f t="shared" si="110"/>
        <v>15.36477238916989</v>
      </c>
      <c r="CO100" s="3">
        <f t="shared" si="111"/>
        <v>0.25</v>
      </c>
      <c r="CP100" s="3">
        <f t="shared" si="112"/>
        <v>11.818573893041979</v>
      </c>
      <c r="CQ100" s="3">
        <f t="shared" si="113"/>
        <v>8.75</v>
      </c>
      <c r="CR100" s="3">
        <f t="shared" si="114"/>
        <v>9.25</v>
      </c>
      <c r="CT100" s="3">
        <f t="shared" si="115"/>
        <v>0</v>
      </c>
      <c r="CU100" s="3">
        <f t="shared" si="116"/>
        <v>0</v>
      </c>
      <c r="CV100" s="3">
        <f t="shared" si="117"/>
        <v>69.835944106056388</v>
      </c>
      <c r="CW100" s="5">
        <f t="shared" si="118"/>
        <v>400</v>
      </c>
      <c r="CX100" s="3">
        <f t="shared" si="119"/>
        <v>469.83594410605639</v>
      </c>
      <c r="CZ100" s="3">
        <f t="shared" si="120"/>
        <v>453.01382937566001</v>
      </c>
      <c r="DA100">
        <f t="shared" si="121"/>
        <v>96</v>
      </c>
    </row>
    <row r="101" spans="1:105" x14ac:dyDescent="0.2">
      <c r="A101">
        <v>97</v>
      </c>
      <c r="B101" t="s">
        <v>222</v>
      </c>
      <c r="C101" t="s">
        <v>223</v>
      </c>
      <c r="D101" t="s">
        <v>118</v>
      </c>
      <c r="E101">
        <v>53.000663746226998</v>
      </c>
      <c r="F101" s="1" t="s">
        <v>655</v>
      </c>
      <c r="G101">
        <v>453.000663746226</v>
      </c>
      <c r="H101">
        <v>265840</v>
      </c>
      <c r="J101">
        <v>1939</v>
      </c>
      <c r="K101">
        <v>1898</v>
      </c>
      <c r="L101">
        <v>4961</v>
      </c>
      <c r="M101">
        <v>4852</v>
      </c>
      <c r="N101">
        <v>4742</v>
      </c>
      <c r="O101">
        <v>3113</v>
      </c>
      <c r="P101">
        <v>62540</v>
      </c>
      <c r="R101">
        <v>181795</v>
      </c>
      <c r="U101" s="5">
        <f>IF(J101&lt;=Summary!B$3,J101,0)</f>
        <v>1939</v>
      </c>
      <c r="V101" s="5">
        <f>IF(K101&lt;=Summary!C$3,K101,0)</f>
        <v>1898</v>
      </c>
      <c r="W101" s="5">
        <f>IF(L101&lt;=Summary!D$3,L101,0)</f>
        <v>0</v>
      </c>
      <c r="X101" s="5">
        <f>IF(M101&lt;=Summary!E$3,M101,0)</f>
        <v>0</v>
      </c>
      <c r="Y101" s="5">
        <f>IF(N101&lt;=Summary!F$3,N101,0)</f>
        <v>0</v>
      </c>
      <c r="Z101" s="5">
        <f>IF(O101&lt;=Summary!G$3,O101,0)</f>
        <v>3113</v>
      </c>
      <c r="AA101" s="5">
        <f>IF(P101&lt;=Summary!H$3,P101,0)</f>
        <v>0</v>
      </c>
      <c r="AB101" s="5">
        <f>IF(Q101&lt;=Summary!I$3,Q101,0)</f>
        <v>0</v>
      </c>
      <c r="AC101" s="5">
        <f>IF(R101&lt;=Summary!J$3,R101,0)</f>
        <v>0</v>
      </c>
      <c r="AD101" s="5">
        <f>IF(S101&lt;=Summary!K$3,S101,0)</f>
        <v>0</v>
      </c>
      <c r="AE101" s="3"/>
      <c r="AF101" s="5">
        <f t="shared" si="95"/>
        <v>111</v>
      </c>
      <c r="AG101" s="5">
        <f t="shared" si="96"/>
        <v>151</v>
      </c>
      <c r="AH101" s="5">
        <f t="shared" si="97"/>
        <v>111</v>
      </c>
      <c r="AI101" s="5">
        <f t="shared" si="98"/>
        <v>111</v>
      </c>
      <c r="AJ101" s="5">
        <f t="shared" si="99"/>
        <v>61</v>
      </c>
      <c r="AK101" s="5">
        <f t="shared" si="100"/>
        <v>68</v>
      </c>
      <c r="AL101" s="5">
        <f t="shared" si="101"/>
        <v>91</v>
      </c>
      <c r="AM101" s="5">
        <f t="shared" si="102"/>
        <v>0</v>
      </c>
      <c r="AN101" s="5">
        <f t="shared" si="103"/>
        <v>164</v>
      </c>
      <c r="AO101" s="5">
        <f t="shared" si="104"/>
        <v>0</v>
      </c>
      <c r="AP101" s="3"/>
      <c r="AQ101" s="3">
        <f>IF(AND(AF101&lt;=Summary!B$6,AF101&gt;0),25*(Summary!B$6+1-AF101)/Summary!B$6,0)</f>
        <v>0</v>
      </c>
      <c r="AR101" s="3">
        <f>IF(AND(AG101&lt;=Summary!C$6,AG101&gt;0),25*(Summary!C$6+1-AG101)/Summary!C$6,0)</f>
        <v>0</v>
      </c>
      <c r="AS101" s="3">
        <f>IF(AND(AH101&lt;=Summary!D$6,AH101&gt;0),25*(Summary!D$6+1-AH101)/Summary!D$6,0)</f>
        <v>0</v>
      </c>
      <c r="AT101" s="3">
        <f>IF(AND(AI101&lt;=Summary!E$6,AI101&gt;0),25*(Summary!E$6+1-AI101)/Summary!E$6,0)</f>
        <v>0</v>
      </c>
      <c r="AU101" s="3">
        <f>IF(AND(AJ101&lt;=Summary!F$6,AJ101&gt;0),25*(Summary!F$6+1-AJ101)/Summary!F$6,0)</f>
        <v>10</v>
      </c>
      <c r="AV101" s="3">
        <f>IF(AND(AK101&lt;=Summary!G$6,AK101&gt;0),25*(Summary!G$6+1-AK101)/Summary!G$6,0)</f>
        <v>8.25</v>
      </c>
      <c r="AW101" s="3">
        <f>IF(AND(AL101&lt;=Summary!H$6,AL101&gt;0),25*(Summary!H$6+1-AL101)/Summary!H$6,0)</f>
        <v>2.5</v>
      </c>
      <c r="AX101" s="3">
        <f>IF(AND(AM101&lt;=Summary!I$6,AM101&gt;0),25*(Summary!I$6+1-AM101)/Summary!I$6,0)</f>
        <v>0</v>
      </c>
      <c r="AY101" s="3">
        <f>IF(AND(AN101&lt;=Summary!J$6,AN101&gt;0),25*(Summary!J$6+1-AN101)/Summary!J$6,0)</f>
        <v>0</v>
      </c>
      <c r="AZ101" s="3">
        <f>IF(AND(AO101&lt;=Summary!K$6,AO101&gt;0),25*(Summary!K$6+1-AO101)/Summary!K$6,0)</f>
        <v>0</v>
      </c>
      <c r="BA101" s="3"/>
      <c r="BB101" s="3">
        <f>IF(AND(U101&gt;0,U101&lt;=Summary!B$9),12.5 + 12.5 * (U101 - Summary!B$9) / (Summary!B$7 - Summary!B$9),0)</f>
        <v>0</v>
      </c>
      <c r="BC101" s="3">
        <f>IF(AND(V101&gt;0,V101&lt;=Summary!C$9),12.5 + 12.5 * (V101 - Summary!C$9) / (Summary!C$7 - Summary!C$9),0)</f>
        <v>0</v>
      </c>
      <c r="BD101" s="3">
        <f>IF(AND(W101&gt;0,W101&lt;=Summary!D$9),12.5 + 12.5 * (W101 - Summary!D$9) / (Summary!D$7 - Summary!D$9),0)</f>
        <v>0</v>
      </c>
      <c r="BE101" s="3">
        <f>IF(AND(X101&gt;0,X101&lt;=Summary!E$9),12.5 + 12.5 * (X101 - Summary!E$9) / (Summary!E$7 - Summary!E$9),0)</f>
        <v>0</v>
      </c>
      <c r="BF101" s="3">
        <f>IF(AND(Y101&gt;0,Y101&lt;=Summary!F$9),12.5 + 12.5 * (Y101 - Summary!F$9) / (Summary!F$7 - Summary!F$9),0)</f>
        <v>0</v>
      </c>
      <c r="BG101" s="3">
        <f>IF(AND(Z101&gt;0,Z101&lt;=Summary!G$9),12.5 + 12.5 * (Z101 - Summary!G$9) / (Summary!G$7 - Summary!G$9),0)</f>
        <v>0</v>
      </c>
      <c r="BH101" s="3">
        <f>IF(AND(AA101&gt;0,AA101&lt;=Summary!H$9),12.5 + 12.5 * (AA101 - Summary!H$9) / (Summary!H$7 - Summary!H$9),0)</f>
        <v>0</v>
      </c>
      <c r="BI101" s="3">
        <f>IF(AND(AB101&gt;0,AB101&lt;=Summary!I$9),12.5 + 12.5 * (AB101 - Summary!I$9) / (Summary!I$7 - Summary!I$9),0)</f>
        <v>0</v>
      </c>
      <c r="BJ101" s="3">
        <f>IF(AND(AC101&gt;0,AC101&lt;=Summary!J$9),12.5 + 12.5 * (AC101 - Summary!J$9) / (Summary!J$7 - Summary!J$9),0)</f>
        <v>0</v>
      </c>
      <c r="BK101" s="3">
        <f>IF(AND(AD101&gt;0,AD101&lt;=Summary!K$9),12.5 + 12.5 * (AD101 - Summary!K$9) / (Summary!K$7 - Summary!K$9),0)</f>
        <v>0</v>
      </c>
      <c r="BL101" s="3"/>
      <c r="BM101" s="3">
        <f>IF(AND(U101&gt;0,U101&gt;Summary!B$9),12.5 - 12.5 * (U101 - Summary!B$9) / (Summary!B$3 - Summary!B$9),0)</f>
        <v>11.061534363345764</v>
      </c>
      <c r="BN101" s="3">
        <f>IF(AND(V101&gt;0,V101&gt;Summary!C$9),12.5 - 12.5 * (V101 - Summary!C$9) / (Summary!C$3 - Summary!C$9),0)</f>
        <v>10.488045353709637</v>
      </c>
      <c r="BO101" s="3">
        <f>IF(AND(W101&gt;0,W101&gt;Summary!D$9),12.5 - 12.5 * (W101 - Summary!D$9) / (Summary!D$3 - Summary!D$9),0)</f>
        <v>0</v>
      </c>
      <c r="BP101" s="3">
        <f>IF(AND(X101&gt;0,X101&gt;Summary!E$9),12.5 - 12.5 * (X101 - Summary!E$9) / (Summary!E$3 - Summary!E$9),0)</f>
        <v>0</v>
      </c>
      <c r="BQ101" s="3">
        <f>IF(AND(Y101&gt;0,Y101&gt;Summary!F$9),12.5 - 12.5 * (Y101 - Summary!F$9) / (Summary!F$3 - Summary!F$9),0)</f>
        <v>0</v>
      </c>
      <c r="BR101" s="3">
        <f>IF(AND(Z101&gt;0,Z101&gt;Summary!G$9),12.5 - 12.5 * (Z101 - Summary!G$9) / (Summary!G$3 - Summary!G$9),0)</f>
        <v>10.316869979172864</v>
      </c>
      <c r="BS101" s="3">
        <f>IF(AND(AA101&gt;0,AA101&gt;Summary!H$9),12.5 - 12.5 * (AA101 - Summary!H$9) / (Summary!H$3 - Summary!H$9),0)</f>
        <v>0</v>
      </c>
      <c r="BT101" s="3">
        <f>IF(AND(AB101&gt;0,AB101&gt;Summary!I$9),12.5 - 12.5 * (AB101 - Summary!I$9) / (Summary!I$3 - Summary!I$9),0)</f>
        <v>0</v>
      </c>
      <c r="BU101" s="3">
        <f>IF(AND(AC101&gt;0,AC101&gt;Summary!J$9),12.5 - 12.5 * (AC101 - Summary!J$9) / (Summary!J$3 - Summary!J$9),0)</f>
        <v>0</v>
      </c>
      <c r="BV101" s="3">
        <f>IF(AND(AD101&gt;0,AD101&gt;Summary!K$9),12.5 - 12.5 * (AD101 - Summary!K$9) / (Summary!K$3 - Summary!K$9),0)</f>
        <v>0</v>
      </c>
      <c r="BW101" s="3"/>
      <c r="BX101">
        <v>3113</v>
      </c>
      <c r="BZ101">
        <v>1898</v>
      </c>
      <c r="CA101">
        <v>4852</v>
      </c>
      <c r="CB101">
        <v>4742</v>
      </c>
      <c r="CC101">
        <v>62540</v>
      </c>
      <c r="CD101">
        <v>1939</v>
      </c>
      <c r="CE101">
        <v>4961</v>
      </c>
      <c r="CF101">
        <v>181795</v>
      </c>
      <c r="CI101" s="3">
        <f t="shared" si="105"/>
        <v>11.061534363345764</v>
      </c>
      <c r="CJ101" s="3">
        <f t="shared" si="106"/>
        <v>10.488045353709637</v>
      </c>
      <c r="CK101" s="3">
        <f t="shared" si="107"/>
        <v>0</v>
      </c>
      <c r="CL101" s="3">
        <f t="shared" si="108"/>
        <v>0</v>
      </c>
      <c r="CM101" s="3">
        <f t="shared" si="109"/>
        <v>10</v>
      </c>
      <c r="CN101" s="3">
        <f t="shared" si="110"/>
        <v>18.566869979172864</v>
      </c>
      <c r="CO101" s="3">
        <f t="shared" si="111"/>
        <v>2.5</v>
      </c>
      <c r="CP101" s="3">
        <f t="shared" si="112"/>
        <v>0</v>
      </c>
      <c r="CQ101" s="3">
        <f t="shared" si="113"/>
        <v>0</v>
      </c>
      <c r="CR101" s="3">
        <f t="shared" si="114"/>
        <v>0</v>
      </c>
      <c r="CT101" s="3">
        <f t="shared" si="115"/>
        <v>0</v>
      </c>
      <c r="CU101" s="3">
        <f t="shared" si="116"/>
        <v>0</v>
      </c>
      <c r="CV101" s="3">
        <f t="shared" si="117"/>
        <v>52.616449696228266</v>
      </c>
      <c r="CW101" s="5">
        <f t="shared" si="118"/>
        <v>400</v>
      </c>
      <c r="CX101" s="3">
        <f t="shared" si="119"/>
        <v>452.61644969622824</v>
      </c>
      <c r="CZ101" s="3">
        <f t="shared" si="120"/>
        <v>453.000663746226</v>
      </c>
      <c r="DA101">
        <f t="shared" si="121"/>
        <v>97</v>
      </c>
    </row>
    <row r="102" spans="1:105" x14ac:dyDescent="0.2">
      <c r="A102">
        <v>98</v>
      </c>
      <c r="B102" t="s">
        <v>224</v>
      </c>
      <c r="C102" t="s">
        <v>225</v>
      </c>
      <c r="D102" t="s">
        <v>22</v>
      </c>
      <c r="E102">
        <v>52.886923312573401</v>
      </c>
      <c r="F102" s="1" t="s">
        <v>664</v>
      </c>
      <c r="G102">
        <v>452.886923312573</v>
      </c>
      <c r="H102">
        <v>335564</v>
      </c>
      <c r="J102">
        <v>1405</v>
      </c>
      <c r="K102">
        <v>1754</v>
      </c>
      <c r="L102">
        <v>8138</v>
      </c>
      <c r="M102">
        <v>4647</v>
      </c>
      <c r="N102">
        <v>5769</v>
      </c>
      <c r="O102">
        <v>273255</v>
      </c>
      <c r="Q102">
        <v>5915</v>
      </c>
      <c r="R102">
        <v>10568</v>
      </c>
      <c r="S102">
        <v>24113</v>
      </c>
      <c r="U102" s="5">
        <f>IF(J102&lt;=Summary!B$3,J102,0)</f>
        <v>1405</v>
      </c>
      <c r="V102" s="5">
        <f>IF(K102&lt;=Summary!C$3,K102,0)</f>
        <v>1754</v>
      </c>
      <c r="W102" s="5">
        <f>IF(L102&lt;=Summary!D$3,L102,0)</f>
        <v>0</v>
      </c>
      <c r="X102" s="5">
        <f>IF(M102&lt;=Summary!E$3,M102,0)</f>
        <v>0</v>
      </c>
      <c r="Y102" s="5">
        <f>IF(N102&lt;=Summary!F$3,N102,0)</f>
        <v>0</v>
      </c>
      <c r="Z102" s="5">
        <f>IF(O102&lt;=Summary!G$3,O102,0)</f>
        <v>0</v>
      </c>
      <c r="AA102" s="5">
        <f>IF(P102&lt;=Summary!H$3,P102,0)</f>
        <v>0</v>
      </c>
      <c r="AB102" s="5">
        <f>IF(Q102&lt;=Summary!I$3,Q102,0)</f>
        <v>0</v>
      </c>
      <c r="AC102" s="5">
        <f>IF(R102&lt;=Summary!J$3,R102,0)</f>
        <v>0</v>
      </c>
      <c r="AD102" s="5">
        <f>IF(S102&lt;=Summary!K$3,S102,0)</f>
        <v>0</v>
      </c>
      <c r="AE102" s="3"/>
      <c r="AF102" s="5">
        <f t="shared" si="95"/>
        <v>71</v>
      </c>
      <c r="AG102" s="5">
        <f t="shared" si="96"/>
        <v>142</v>
      </c>
      <c r="AH102" s="5">
        <f t="shared" si="97"/>
        <v>150</v>
      </c>
      <c r="AI102" s="5">
        <f t="shared" si="98"/>
        <v>103</v>
      </c>
      <c r="AJ102" s="5">
        <f t="shared" si="99"/>
        <v>75</v>
      </c>
      <c r="AK102" s="5">
        <f t="shared" si="100"/>
        <v>196</v>
      </c>
      <c r="AL102" s="5">
        <f t="shared" si="101"/>
        <v>0</v>
      </c>
      <c r="AM102" s="5">
        <f t="shared" si="102"/>
        <v>70</v>
      </c>
      <c r="AN102" s="5">
        <f t="shared" si="103"/>
        <v>101</v>
      </c>
      <c r="AO102" s="5">
        <f t="shared" si="104"/>
        <v>72</v>
      </c>
      <c r="AP102" s="3"/>
      <c r="AQ102" s="3">
        <f>IF(AND(AF102&lt;=Summary!B$6,AF102&gt;0),25*(Summary!B$6+1-AF102)/Summary!B$6,0)</f>
        <v>7.5</v>
      </c>
      <c r="AR102" s="3">
        <f>IF(AND(AG102&lt;=Summary!C$6,AG102&gt;0),25*(Summary!C$6+1-AG102)/Summary!C$6,0)</f>
        <v>0</v>
      </c>
      <c r="AS102" s="3">
        <f>IF(AND(AH102&lt;=Summary!D$6,AH102&gt;0),25*(Summary!D$6+1-AH102)/Summary!D$6,0)</f>
        <v>0</v>
      </c>
      <c r="AT102" s="3">
        <f>IF(AND(AI102&lt;=Summary!E$6,AI102&gt;0),25*(Summary!E$6+1-AI102)/Summary!E$6,0)</f>
        <v>0</v>
      </c>
      <c r="AU102" s="3">
        <f>IF(AND(AJ102&lt;=Summary!F$6,AJ102&gt;0),25*(Summary!F$6+1-AJ102)/Summary!F$6,0)</f>
        <v>6.5</v>
      </c>
      <c r="AV102" s="3">
        <f>IF(AND(AK102&lt;=Summary!G$6,AK102&gt;0),25*(Summary!G$6+1-AK102)/Summary!G$6,0)</f>
        <v>0</v>
      </c>
      <c r="AW102" s="3">
        <f>IF(AND(AL102&lt;=Summary!H$6,AL102&gt;0),25*(Summary!H$6+1-AL102)/Summary!H$6,0)</f>
        <v>0</v>
      </c>
      <c r="AX102" s="3">
        <f>IF(AND(AM102&lt;=Summary!I$6,AM102&gt;0),25*(Summary!I$6+1-AM102)/Summary!I$6,0)</f>
        <v>7.75</v>
      </c>
      <c r="AY102" s="3">
        <f>IF(AND(AN102&lt;=Summary!J$6,AN102&gt;0),25*(Summary!J$6+1-AN102)/Summary!J$6,0)</f>
        <v>0</v>
      </c>
      <c r="AZ102" s="3">
        <f>IF(AND(AO102&lt;=Summary!K$6,AO102&gt;0),25*(Summary!K$6+1-AO102)/Summary!K$6,0)</f>
        <v>7.25</v>
      </c>
      <c r="BA102" s="3"/>
      <c r="BB102" s="3">
        <f>IF(AND(U102&gt;0,U102&lt;=Summary!B$9),12.5 + 12.5 * (U102 - Summary!B$9) / (Summary!B$7 - Summary!B$9),0)</f>
        <v>15.690208667736758</v>
      </c>
      <c r="BC102" s="3">
        <f>IF(AND(V102&gt;0,V102&lt;=Summary!C$9),12.5 + 12.5 * (V102 - Summary!C$9) / (Summary!C$7 - Summary!C$9),0)</f>
        <v>0</v>
      </c>
      <c r="BD102" s="3">
        <f>IF(AND(W102&gt;0,W102&lt;=Summary!D$9),12.5 + 12.5 * (W102 - Summary!D$9) / (Summary!D$7 - Summary!D$9),0)</f>
        <v>0</v>
      </c>
      <c r="BE102" s="3">
        <f>IF(AND(X102&gt;0,X102&lt;=Summary!E$9),12.5 + 12.5 * (X102 - Summary!E$9) / (Summary!E$7 - Summary!E$9),0)</f>
        <v>0</v>
      </c>
      <c r="BF102" s="3">
        <f>IF(AND(Y102&gt;0,Y102&lt;=Summary!F$9),12.5 + 12.5 * (Y102 - Summary!F$9) / (Summary!F$7 - Summary!F$9),0)</f>
        <v>0</v>
      </c>
      <c r="BG102" s="3">
        <f>IF(AND(Z102&gt;0,Z102&lt;=Summary!G$9),12.5 + 12.5 * (Z102 - Summary!G$9) / (Summary!G$7 - Summary!G$9),0)</f>
        <v>0</v>
      </c>
      <c r="BH102" s="3">
        <f>IF(AND(AA102&gt;0,AA102&lt;=Summary!H$9),12.5 + 12.5 * (AA102 - Summary!H$9) / (Summary!H$7 - Summary!H$9),0)</f>
        <v>0</v>
      </c>
      <c r="BI102" s="3">
        <f>IF(AND(AB102&gt;0,AB102&lt;=Summary!I$9),12.5 + 12.5 * (AB102 - Summary!I$9) / (Summary!I$7 - Summary!I$9),0)</f>
        <v>0</v>
      </c>
      <c r="BJ102" s="3">
        <f>IF(AND(AC102&gt;0,AC102&lt;=Summary!J$9),12.5 + 12.5 * (AC102 - Summary!J$9) / (Summary!J$7 - Summary!J$9),0)</f>
        <v>0</v>
      </c>
      <c r="BK102" s="3">
        <f>IF(AND(AD102&gt;0,AD102&lt;=Summary!K$9),12.5 + 12.5 * (AD102 - Summary!K$9) / (Summary!K$7 - Summary!K$9),0)</f>
        <v>0</v>
      </c>
      <c r="BL102" s="3"/>
      <c r="BM102" s="3">
        <f>IF(AND(U102&gt;0,U102&gt;Summary!B$9),12.5 - 12.5 * (U102 - Summary!B$9) / (Summary!B$3 - Summary!B$9),0)</f>
        <v>0</v>
      </c>
      <c r="BN102" s="3">
        <f>IF(AND(V102&gt;0,V102&gt;Summary!C$9),12.5 - 12.5 * (V102 - Summary!C$9) / (Summary!C$3 - Summary!C$9),0)</f>
        <v>11.375400542272615</v>
      </c>
      <c r="BO102" s="3">
        <f>IF(AND(W102&gt;0,W102&gt;Summary!D$9),12.5 - 12.5 * (W102 - Summary!D$9) / (Summary!D$3 - Summary!D$9),0)</f>
        <v>0</v>
      </c>
      <c r="BP102" s="3">
        <f>IF(AND(X102&gt;0,X102&gt;Summary!E$9),12.5 - 12.5 * (X102 - Summary!E$9) / (Summary!E$3 - Summary!E$9),0)</f>
        <v>0</v>
      </c>
      <c r="BQ102" s="3">
        <f>IF(AND(Y102&gt;0,Y102&gt;Summary!F$9),12.5 - 12.5 * (Y102 - Summary!F$9) / (Summary!F$3 - Summary!F$9),0)</f>
        <v>0</v>
      </c>
      <c r="BR102" s="3">
        <f>IF(AND(Z102&gt;0,Z102&gt;Summary!G$9),12.5 - 12.5 * (Z102 - Summary!G$9) / (Summary!G$3 - Summary!G$9),0)</f>
        <v>0</v>
      </c>
      <c r="BS102" s="3">
        <f>IF(AND(AA102&gt;0,AA102&gt;Summary!H$9),12.5 - 12.5 * (AA102 - Summary!H$9) / (Summary!H$3 - Summary!H$9),0)</f>
        <v>0</v>
      </c>
      <c r="BT102" s="3">
        <f>IF(AND(AB102&gt;0,AB102&gt;Summary!I$9),12.5 - 12.5 * (AB102 - Summary!I$9) / (Summary!I$3 - Summary!I$9),0)</f>
        <v>0</v>
      </c>
      <c r="BU102" s="3">
        <f>IF(AND(AC102&gt;0,AC102&gt;Summary!J$9),12.5 - 12.5 * (AC102 - Summary!J$9) / (Summary!J$3 - Summary!J$9),0)</f>
        <v>0</v>
      </c>
      <c r="BV102" s="3">
        <f>IF(AND(AD102&gt;0,AD102&gt;Summary!K$9),12.5 - 12.5 * (AD102 - Summary!K$9) / (Summary!K$3 - Summary!K$9),0)</f>
        <v>0</v>
      </c>
      <c r="BW102" s="3"/>
      <c r="BX102">
        <v>273255</v>
      </c>
      <c r="BY102">
        <v>5915</v>
      </c>
      <c r="BZ102">
        <v>1754</v>
      </c>
      <c r="CA102">
        <v>4647</v>
      </c>
      <c r="CB102">
        <v>5769</v>
      </c>
      <c r="CD102">
        <v>1405</v>
      </c>
      <c r="CE102">
        <v>8138</v>
      </c>
      <c r="CF102">
        <v>10568</v>
      </c>
      <c r="CG102">
        <v>24113</v>
      </c>
      <c r="CI102" s="3">
        <f t="shared" si="105"/>
        <v>23.190208667736758</v>
      </c>
      <c r="CJ102" s="3">
        <f t="shared" si="106"/>
        <v>11.375400542272615</v>
      </c>
      <c r="CK102" s="3">
        <f t="shared" si="107"/>
        <v>0</v>
      </c>
      <c r="CL102" s="3">
        <f t="shared" si="108"/>
        <v>0</v>
      </c>
      <c r="CM102" s="3">
        <f t="shared" si="109"/>
        <v>6.5</v>
      </c>
      <c r="CN102" s="3">
        <f t="shared" si="110"/>
        <v>0</v>
      </c>
      <c r="CO102" s="3">
        <f t="shared" si="111"/>
        <v>0</v>
      </c>
      <c r="CP102" s="3">
        <f t="shared" si="112"/>
        <v>7.75</v>
      </c>
      <c r="CQ102" s="3">
        <f t="shared" si="113"/>
        <v>0</v>
      </c>
      <c r="CR102" s="3">
        <f t="shared" si="114"/>
        <v>7.25</v>
      </c>
      <c r="CT102" s="3">
        <f t="shared" si="115"/>
        <v>0</v>
      </c>
      <c r="CU102" s="3">
        <f t="shared" si="116"/>
        <v>0</v>
      </c>
      <c r="CV102" s="3">
        <f t="shared" si="117"/>
        <v>56.06560921000937</v>
      </c>
      <c r="CW102" s="5">
        <f t="shared" si="118"/>
        <v>400</v>
      </c>
      <c r="CX102" s="3">
        <f t="shared" si="119"/>
        <v>456.06560921000937</v>
      </c>
      <c r="CZ102" s="3">
        <f t="shared" si="120"/>
        <v>452.886923312573</v>
      </c>
      <c r="DA102">
        <f t="shared" si="121"/>
        <v>98</v>
      </c>
    </row>
    <row r="103" spans="1:105" x14ac:dyDescent="0.2">
      <c r="A103">
        <v>99</v>
      </c>
      <c r="B103" t="s">
        <v>226</v>
      </c>
      <c r="C103" t="s">
        <v>227</v>
      </c>
      <c r="D103" t="s">
        <v>76</v>
      </c>
      <c r="E103">
        <v>52.816813004849699</v>
      </c>
      <c r="F103" s="1" t="s">
        <v>660</v>
      </c>
      <c r="G103">
        <v>452.816813004849</v>
      </c>
      <c r="H103">
        <v>67874</v>
      </c>
      <c r="J103">
        <v>1522</v>
      </c>
      <c r="K103">
        <v>1641</v>
      </c>
      <c r="L103">
        <v>4054</v>
      </c>
      <c r="M103">
        <v>7144</v>
      </c>
      <c r="N103">
        <v>8070</v>
      </c>
      <c r="O103">
        <v>5472</v>
      </c>
      <c r="P103">
        <v>9533</v>
      </c>
      <c r="Q103">
        <v>8563</v>
      </c>
      <c r="R103">
        <v>11138</v>
      </c>
      <c r="S103">
        <v>10737</v>
      </c>
      <c r="U103" s="5">
        <f>IF(J103&lt;=Summary!B$3,J103,0)</f>
        <v>1522</v>
      </c>
      <c r="V103" s="5">
        <f>IF(K103&lt;=Summary!C$3,K103,0)</f>
        <v>1641</v>
      </c>
      <c r="W103" s="5">
        <f>IF(L103&lt;=Summary!D$3,L103,0)</f>
        <v>0</v>
      </c>
      <c r="X103" s="5">
        <f>IF(M103&lt;=Summary!E$3,M103,0)</f>
        <v>0</v>
      </c>
      <c r="Y103" s="5">
        <f>IF(N103&lt;=Summary!F$3,N103,0)</f>
        <v>0</v>
      </c>
      <c r="Z103" s="5">
        <f>IF(O103&lt;=Summary!G$3,O103,0)</f>
        <v>0</v>
      </c>
      <c r="AA103" s="5">
        <f>IF(P103&lt;=Summary!H$3,P103,0)</f>
        <v>0</v>
      </c>
      <c r="AB103" s="5">
        <f>IF(Q103&lt;=Summary!I$3,Q103,0)</f>
        <v>0</v>
      </c>
      <c r="AC103" s="5">
        <f>IF(R103&lt;=Summary!J$3,R103,0)</f>
        <v>0</v>
      </c>
      <c r="AD103" s="5">
        <f>IF(S103&lt;=Summary!K$3,S103,0)</f>
        <v>0</v>
      </c>
      <c r="AE103" s="3"/>
      <c r="AF103" s="5">
        <f t="shared" si="95"/>
        <v>81</v>
      </c>
      <c r="AG103" s="5">
        <f t="shared" si="96"/>
        <v>126</v>
      </c>
      <c r="AH103" s="5">
        <f t="shared" si="97"/>
        <v>95</v>
      </c>
      <c r="AI103" s="5">
        <f t="shared" si="98"/>
        <v>132</v>
      </c>
      <c r="AJ103" s="5">
        <f t="shared" si="99"/>
        <v>106</v>
      </c>
      <c r="AK103" s="5">
        <f t="shared" si="100"/>
        <v>131</v>
      </c>
      <c r="AL103" s="5">
        <f t="shared" si="101"/>
        <v>65</v>
      </c>
      <c r="AM103" s="5">
        <f t="shared" si="102"/>
        <v>91</v>
      </c>
      <c r="AN103" s="5">
        <f t="shared" si="103"/>
        <v>103</v>
      </c>
      <c r="AO103" s="5">
        <f t="shared" si="104"/>
        <v>46</v>
      </c>
      <c r="AP103" s="3"/>
      <c r="AQ103" s="3">
        <f>IF(AND(AF103&lt;=Summary!B$6,AF103&gt;0),25*(Summary!B$6+1-AF103)/Summary!B$6,0)</f>
        <v>5</v>
      </c>
      <c r="AR103" s="3">
        <f>IF(AND(AG103&lt;=Summary!C$6,AG103&gt;0),25*(Summary!C$6+1-AG103)/Summary!C$6,0)</f>
        <v>0</v>
      </c>
      <c r="AS103" s="3">
        <f>IF(AND(AH103&lt;=Summary!D$6,AH103&gt;0),25*(Summary!D$6+1-AH103)/Summary!D$6,0)</f>
        <v>1.5</v>
      </c>
      <c r="AT103" s="3">
        <f>IF(AND(AI103&lt;=Summary!E$6,AI103&gt;0),25*(Summary!E$6+1-AI103)/Summary!E$6,0)</f>
        <v>0</v>
      </c>
      <c r="AU103" s="3">
        <f>IF(AND(AJ103&lt;=Summary!F$6,AJ103&gt;0),25*(Summary!F$6+1-AJ103)/Summary!F$6,0)</f>
        <v>0</v>
      </c>
      <c r="AV103" s="3">
        <f>IF(AND(AK103&lt;=Summary!G$6,AK103&gt;0),25*(Summary!G$6+1-AK103)/Summary!G$6,0)</f>
        <v>0</v>
      </c>
      <c r="AW103" s="3">
        <f>IF(AND(AL103&lt;=Summary!H$6,AL103&gt;0),25*(Summary!H$6+1-AL103)/Summary!H$6,0)</f>
        <v>9</v>
      </c>
      <c r="AX103" s="3">
        <f>IF(AND(AM103&lt;=Summary!I$6,AM103&gt;0),25*(Summary!I$6+1-AM103)/Summary!I$6,0)</f>
        <v>2.5</v>
      </c>
      <c r="AY103" s="3">
        <f>IF(AND(AN103&lt;=Summary!J$6,AN103&gt;0),25*(Summary!J$6+1-AN103)/Summary!J$6,0)</f>
        <v>0</v>
      </c>
      <c r="AZ103" s="3">
        <f>IF(AND(AO103&lt;=Summary!K$6,AO103&gt;0),25*(Summary!K$6+1-AO103)/Summary!K$6,0)</f>
        <v>13.75</v>
      </c>
      <c r="BA103" s="3"/>
      <c r="BB103" s="3">
        <f>IF(AND(U103&gt;0,U103&lt;=Summary!B$9),12.5 + 12.5 * (U103 - Summary!B$9) / (Summary!B$7 - Summary!B$9),0)</f>
        <v>14.51645264847512</v>
      </c>
      <c r="BC103" s="3">
        <f>IF(AND(V103&gt;0,V103&lt;=Summary!C$9),12.5 + 12.5 * (V103 - Summary!C$9) / (Summary!C$7 - Summary!C$9),0)</f>
        <v>0</v>
      </c>
      <c r="BD103" s="3">
        <f>IF(AND(W103&gt;0,W103&lt;=Summary!D$9),12.5 + 12.5 * (W103 - Summary!D$9) / (Summary!D$7 - Summary!D$9),0)</f>
        <v>0</v>
      </c>
      <c r="BE103" s="3">
        <f>IF(AND(X103&gt;0,X103&lt;=Summary!E$9),12.5 + 12.5 * (X103 - Summary!E$9) / (Summary!E$7 - Summary!E$9),0)</f>
        <v>0</v>
      </c>
      <c r="BF103" s="3">
        <f>IF(AND(Y103&gt;0,Y103&lt;=Summary!F$9),12.5 + 12.5 * (Y103 - Summary!F$9) / (Summary!F$7 - Summary!F$9),0)</f>
        <v>0</v>
      </c>
      <c r="BG103" s="3">
        <f>IF(AND(Z103&gt;0,Z103&lt;=Summary!G$9),12.5 + 12.5 * (Z103 - Summary!G$9) / (Summary!G$7 - Summary!G$9),0)</f>
        <v>0</v>
      </c>
      <c r="BH103" s="3">
        <f>IF(AND(AA103&gt;0,AA103&lt;=Summary!H$9),12.5 + 12.5 * (AA103 - Summary!H$9) / (Summary!H$7 - Summary!H$9),0)</f>
        <v>0</v>
      </c>
      <c r="BI103" s="3">
        <f>IF(AND(AB103&gt;0,AB103&lt;=Summary!I$9),12.5 + 12.5 * (AB103 - Summary!I$9) / (Summary!I$7 - Summary!I$9),0)</f>
        <v>0</v>
      </c>
      <c r="BJ103" s="3">
        <f>IF(AND(AC103&gt;0,AC103&lt;=Summary!J$9),12.5 + 12.5 * (AC103 - Summary!J$9) / (Summary!J$7 - Summary!J$9),0)</f>
        <v>0</v>
      </c>
      <c r="BK103" s="3">
        <f>IF(AND(AD103&gt;0,AD103&lt;=Summary!K$9),12.5 + 12.5 * (AD103 - Summary!K$9) / (Summary!K$7 - Summary!K$9),0)</f>
        <v>0</v>
      </c>
      <c r="BL103" s="3"/>
      <c r="BM103" s="3">
        <f>IF(AND(U103&gt;0,U103&gt;Summary!B$9),12.5 - 12.5 * (U103 - Summary!B$9) / (Summary!B$3 - Summary!B$9),0)</f>
        <v>0</v>
      </c>
      <c r="BN103" s="3">
        <f>IF(AND(V103&gt;0,V103&gt;Summary!C$9),12.5 - 12.5 * (V103 - Summary!C$9) / (Summary!C$3 - Summary!C$9),0)</f>
        <v>12.071727877742173</v>
      </c>
      <c r="BO103" s="3">
        <f>IF(AND(W103&gt;0,W103&gt;Summary!D$9),12.5 - 12.5 * (W103 - Summary!D$9) / (Summary!D$3 - Summary!D$9),0)</f>
        <v>0</v>
      </c>
      <c r="BP103" s="3">
        <f>IF(AND(X103&gt;0,X103&gt;Summary!E$9),12.5 - 12.5 * (X103 - Summary!E$9) / (Summary!E$3 - Summary!E$9),0)</f>
        <v>0</v>
      </c>
      <c r="BQ103" s="3">
        <f>IF(AND(Y103&gt;0,Y103&gt;Summary!F$9),12.5 - 12.5 * (Y103 - Summary!F$9) / (Summary!F$3 - Summary!F$9),0)</f>
        <v>0</v>
      </c>
      <c r="BR103" s="3">
        <f>IF(AND(Z103&gt;0,Z103&gt;Summary!G$9),12.5 - 12.5 * (Z103 - Summary!G$9) / (Summary!G$3 - Summary!G$9),0)</f>
        <v>0</v>
      </c>
      <c r="BS103" s="3">
        <f>IF(AND(AA103&gt;0,AA103&gt;Summary!H$9),12.5 - 12.5 * (AA103 - Summary!H$9) / (Summary!H$3 - Summary!H$9),0)</f>
        <v>0</v>
      </c>
      <c r="BT103" s="3">
        <f>IF(AND(AB103&gt;0,AB103&gt;Summary!I$9),12.5 - 12.5 * (AB103 - Summary!I$9) / (Summary!I$3 - Summary!I$9),0)</f>
        <v>0</v>
      </c>
      <c r="BU103" s="3">
        <f>IF(AND(AC103&gt;0,AC103&gt;Summary!J$9),12.5 - 12.5 * (AC103 - Summary!J$9) / (Summary!J$3 - Summary!J$9),0)</f>
        <v>0</v>
      </c>
      <c r="BV103" s="3">
        <f>IF(AND(AD103&gt;0,AD103&gt;Summary!K$9),12.5 - 12.5 * (AD103 - Summary!K$9) / (Summary!K$3 - Summary!K$9),0)</f>
        <v>0</v>
      </c>
      <c r="BW103" s="3"/>
      <c r="BX103">
        <v>5472</v>
      </c>
      <c r="BY103">
        <v>8563</v>
      </c>
      <c r="BZ103">
        <v>1641</v>
      </c>
      <c r="CA103">
        <v>7144</v>
      </c>
      <c r="CB103">
        <v>8070</v>
      </c>
      <c r="CC103">
        <v>9533</v>
      </c>
      <c r="CD103">
        <v>1522</v>
      </c>
      <c r="CE103">
        <v>4054</v>
      </c>
      <c r="CF103">
        <v>11138</v>
      </c>
      <c r="CG103">
        <v>10737</v>
      </c>
      <c r="CI103" s="3">
        <f t="shared" si="105"/>
        <v>19.51645264847512</v>
      </c>
      <c r="CJ103" s="3">
        <f t="shared" si="106"/>
        <v>12.071727877742173</v>
      </c>
      <c r="CK103" s="3">
        <f t="shared" si="107"/>
        <v>1.5</v>
      </c>
      <c r="CL103" s="3">
        <f t="shared" si="108"/>
        <v>0</v>
      </c>
      <c r="CM103" s="3">
        <f t="shared" si="109"/>
        <v>0</v>
      </c>
      <c r="CN103" s="3">
        <f t="shared" si="110"/>
        <v>0</v>
      </c>
      <c r="CO103" s="3">
        <f t="shared" si="111"/>
        <v>9</v>
      </c>
      <c r="CP103" s="3">
        <f t="shared" si="112"/>
        <v>2.5</v>
      </c>
      <c r="CQ103" s="3">
        <f t="shared" si="113"/>
        <v>0</v>
      </c>
      <c r="CR103" s="3">
        <f t="shared" si="114"/>
        <v>13.75</v>
      </c>
      <c r="CT103" s="3">
        <f t="shared" si="115"/>
        <v>0</v>
      </c>
      <c r="CU103" s="3">
        <f t="shared" si="116"/>
        <v>0</v>
      </c>
      <c r="CV103" s="3">
        <f t="shared" si="117"/>
        <v>58.338180526217293</v>
      </c>
      <c r="CW103" s="5">
        <f t="shared" si="118"/>
        <v>400</v>
      </c>
      <c r="CX103" s="3">
        <f t="shared" si="119"/>
        <v>458.33818052621729</v>
      </c>
      <c r="CZ103" s="3">
        <f t="shared" si="120"/>
        <v>452.816813004849</v>
      </c>
      <c r="DA103">
        <f t="shared" si="121"/>
        <v>99</v>
      </c>
    </row>
    <row r="104" spans="1:105" x14ac:dyDescent="0.2">
      <c r="A104">
        <v>100</v>
      </c>
      <c r="B104" t="s">
        <v>228</v>
      </c>
      <c r="C104" t="s">
        <v>229</v>
      </c>
      <c r="D104" t="s">
        <v>22</v>
      </c>
      <c r="E104">
        <v>52.614737057160198</v>
      </c>
      <c r="F104" s="1" t="s">
        <v>656</v>
      </c>
      <c r="G104">
        <v>452.61473705716003</v>
      </c>
      <c r="H104">
        <v>75320</v>
      </c>
      <c r="J104">
        <v>1803</v>
      </c>
      <c r="K104">
        <v>1675</v>
      </c>
      <c r="L104">
        <v>5560</v>
      </c>
      <c r="M104">
        <v>4747</v>
      </c>
      <c r="N104">
        <v>4815</v>
      </c>
      <c r="O104">
        <v>3340</v>
      </c>
      <c r="P104">
        <v>22803</v>
      </c>
      <c r="Q104">
        <v>6391</v>
      </c>
      <c r="R104">
        <v>8684</v>
      </c>
      <c r="S104">
        <v>15502</v>
      </c>
      <c r="U104" s="5">
        <f>IF(J104&lt;=Summary!B$3,J104,0)</f>
        <v>1803</v>
      </c>
      <c r="V104" s="5">
        <f>IF(K104&lt;=Summary!C$3,K104,0)</f>
        <v>1675</v>
      </c>
      <c r="W104" s="5">
        <f>IF(L104&lt;=Summary!D$3,L104,0)</f>
        <v>0</v>
      </c>
      <c r="X104" s="5">
        <f>IF(M104&lt;=Summary!E$3,M104,0)</f>
        <v>0</v>
      </c>
      <c r="Y104" s="5">
        <f>IF(N104&lt;=Summary!F$3,N104,0)</f>
        <v>0</v>
      </c>
      <c r="Z104" s="5">
        <f>IF(O104&lt;=Summary!G$3,O104,0)</f>
        <v>3340</v>
      </c>
      <c r="AA104" s="5">
        <f>IF(P104&lt;=Summary!H$3,P104,0)</f>
        <v>0</v>
      </c>
      <c r="AB104" s="5">
        <f>IF(Q104&lt;=Summary!I$3,Q104,0)</f>
        <v>0</v>
      </c>
      <c r="AC104" s="5">
        <f>IF(R104&lt;=Summary!J$3,R104,0)</f>
        <v>0</v>
      </c>
      <c r="AD104" s="5">
        <f>IF(S104&lt;=Summary!K$3,S104,0)</f>
        <v>0</v>
      </c>
      <c r="AE104" s="3"/>
      <c r="AF104" s="5">
        <f t="shared" si="95"/>
        <v>103</v>
      </c>
      <c r="AG104" s="5">
        <f t="shared" si="96"/>
        <v>131</v>
      </c>
      <c r="AH104" s="5">
        <f t="shared" si="97"/>
        <v>128</v>
      </c>
      <c r="AI104" s="5">
        <f t="shared" si="98"/>
        <v>107</v>
      </c>
      <c r="AJ104" s="5">
        <f t="shared" si="99"/>
        <v>62</v>
      </c>
      <c r="AK104" s="5">
        <f t="shared" si="100"/>
        <v>79</v>
      </c>
      <c r="AL104" s="5">
        <f t="shared" si="101"/>
        <v>82</v>
      </c>
      <c r="AM104" s="5">
        <f t="shared" si="102"/>
        <v>77</v>
      </c>
      <c r="AN104" s="5">
        <f t="shared" si="103"/>
        <v>92</v>
      </c>
      <c r="AO104" s="5">
        <f t="shared" si="104"/>
        <v>63</v>
      </c>
      <c r="AP104" s="3"/>
      <c r="AQ104" s="3">
        <f>IF(AND(AF104&lt;=Summary!B$6,AF104&gt;0),25*(Summary!B$6+1-AF104)/Summary!B$6,0)</f>
        <v>0</v>
      </c>
      <c r="AR104" s="3">
        <f>IF(AND(AG104&lt;=Summary!C$6,AG104&gt;0),25*(Summary!C$6+1-AG104)/Summary!C$6,0)</f>
        <v>0</v>
      </c>
      <c r="AS104" s="3">
        <f>IF(AND(AH104&lt;=Summary!D$6,AH104&gt;0),25*(Summary!D$6+1-AH104)/Summary!D$6,0)</f>
        <v>0</v>
      </c>
      <c r="AT104" s="3">
        <f>IF(AND(AI104&lt;=Summary!E$6,AI104&gt;0),25*(Summary!E$6+1-AI104)/Summary!E$6,0)</f>
        <v>0</v>
      </c>
      <c r="AU104" s="3">
        <f>IF(AND(AJ104&lt;=Summary!F$6,AJ104&gt;0),25*(Summary!F$6+1-AJ104)/Summary!F$6,0)</f>
        <v>9.75</v>
      </c>
      <c r="AV104" s="3">
        <f>IF(AND(AK104&lt;=Summary!G$6,AK104&gt;0),25*(Summary!G$6+1-AK104)/Summary!G$6,0)</f>
        <v>5.5</v>
      </c>
      <c r="AW104" s="3">
        <f>IF(AND(AL104&lt;=Summary!H$6,AL104&gt;0),25*(Summary!H$6+1-AL104)/Summary!H$6,0)</f>
        <v>4.75</v>
      </c>
      <c r="AX104" s="3">
        <f>IF(AND(AM104&lt;=Summary!I$6,AM104&gt;0),25*(Summary!I$6+1-AM104)/Summary!I$6,0)</f>
        <v>6</v>
      </c>
      <c r="AY104" s="3">
        <f>IF(AND(AN104&lt;=Summary!J$6,AN104&gt;0),25*(Summary!J$6+1-AN104)/Summary!J$6,0)</f>
        <v>2.25</v>
      </c>
      <c r="AZ104" s="3">
        <f>IF(AND(AO104&lt;=Summary!K$6,AO104&gt;0),25*(Summary!K$6+1-AO104)/Summary!K$6,0)</f>
        <v>9.5</v>
      </c>
      <c r="BA104" s="3"/>
      <c r="BB104" s="3">
        <f>IF(AND(U104&gt;0,U104&lt;=Summary!B$9),12.5 + 12.5 * (U104 - Summary!B$9) / (Summary!B$7 - Summary!B$9),0)</f>
        <v>0</v>
      </c>
      <c r="BC104" s="3">
        <f>IF(AND(V104&gt;0,V104&lt;=Summary!C$9),12.5 + 12.5 * (V104 - Summary!C$9) / (Summary!C$7 - Summary!C$9),0)</f>
        <v>0</v>
      </c>
      <c r="BD104" s="3">
        <f>IF(AND(W104&gt;0,W104&lt;=Summary!D$9),12.5 + 12.5 * (W104 - Summary!D$9) / (Summary!D$7 - Summary!D$9),0)</f>
        <v>0</v>
      </c>
      <c r="BE104" s="3">
        <f>IF(AND(X104&gt;0,X104&lt;=Summary!E$9),12.5 + 12.5 * (X104 - Summary!E$9) / (Summary!E$7 - Summary!E$9),0)</f>
        <v>0</v>
      </c>
      <c r="BF104" s="3">
        <f>IF(AND(Y104&gt;0,Y104&lt;=Summary!F$9),12.5 + 12.5 * (Y104 - Summary!F$9) / (Summary!F$7 - Summary!F$9),0)</f>
        <v>0</v>
      </c>
      <c r="BG104" s="3">
        <f>IF(AND(Z104&gt;0,Z104&lt;=Summary!G$9),12.5 + 12.5 * (Z104 - Summary!G$9) / (Summary!G$7 - Summary!G$9),0)</f>
        <v>0</v>
      </c>
      <c r="BH104" s="3">
        <f>IF(AND(AA104&gt;0,AA104&lt;=Summary!H$9),12.5 + 12.5 * (AA104 - Summary!H$9) / (Summary!H$7 - Summary!H$9),0)</f>
        <v>0</v>
      </c>
      <c r="BI104" s="3">
        <f>IF(AND(AB104&gt;0,AB104&lt;=Summary!I$9),12.5 + 12.5 * (AB104 - Summary!I$9) / (Summary!I$7 - Summary!I$9),0)</f>
        <v>0</v>
      </c>
      <c r="BJ104" s="3">
        <f>IF(AND(AC104&gt;0,AC104&lt;=Summary!J$9),12.5 + 12.5 * (AC104 - Summary!J$9) / (Summary!J$7 - Summary!J$9),0)</f>
        <v>0</v>
      </c>
      <c r="BK104" s="3">
        <f>IF(AND(AD104&gt;0,AD104&lt;=Summary!K$9),12.5 + 12.5 * (AD104 - Summary!K$9) / (Summary!K$7 - Summary!K$9),0)</f>
        <v>0</v>
      </c>
      <c r="BL104" s="3"/>
      <c r="BM104" s="3">
        <f>IF(AND(U104&gt;0,U104&gt;Summary!B$9),12.5 - 12.5 * (U104 - Summary!B$9) / (Summary!B$3 - Summary!B$9),0)</f>
        <v>11.96723494938732</v>
      </c>
      <c r="BN104" s="3">
        <f>IF(AND(V104&gt;0,V104&gt;Summary!C$9),12.5 - 12.5 * (V104 - Summary!C$9) / (Summary!C$3 - Summary!C$9),0)</f>
        <v>11.86221345822036</v>
      </c>
      <c r="BO104" s="3">
        <f>IF(AND(W104&gt;0,W104&gt;Summary!D$9),12.5 - 12.5 * (W104 - Summary!D$9) / (Summary!D$3 - Summary!D$9),0)</f>
        <v>0</v>
      </c>
      <c r="BP104" s="3">
        <f>IF(AND(X104&gt;0,X104&gt;Summary!E$9),12.5 - 12.5 * (X104 - Summary!E$9) / (Summary!E$3 - Summary!E$9),0)</f>
        <v>0</v>
      </c>
      <c r="BQ104" s="3">
        <f>IF(AND(Y104&gt;0,Y104&gt;Summary!F$9),12.5 - 12.5 * (Y104 - Summary!F$9) / (Summary!F$3 - Summary!F$9),0)</f>
        <v>0</v>
      </c>
      <c r="BR104" s="3">
        <f>IF(AND(Z104&gt;0,Z104&gt;Summary!G$9),12.5 - 12.5 * (Z104 - Summary!G$9) / (Summary!G$3 - Summary!G$9),0)</f>
        <v>8.6283844094019635</v>
      </c>
      <c r="BS104" s="3">
        <f>IF(AND(AA104&gt;0,AA104&gt;Summary!H$9),12.5 - 12.5 * (AA104 - Summary!H$9) / (Summary!H$3 - Summary!H$9),0)</f>
        <v>0</v>
      </c>
      <c r="BT104" s="3">
        <f>IF(AND(AB104&gt;0,AB104&gt;Summary!I$9),12.5 - 12.5 * (AB104 - Summary!I$9) / (Summary!I$3 - Summary!I$9),0)</f>
        <v>0</v>
      </c>
      <c r="BU104" s="3">
        <f>IF(AND(AC104&gt;0,AC104&gt;Summary!J$9),12.5 - 12.5 * (AC104 - Summary!J$9) / (Summary!J$3 - Summary!J$9),0)</f>
        <v>0</v>
      </c>
      <c r="BV104" s="3">
        <f>IF(AND(AD104&gt;0,AD104&gt;Summary!K$9),12.5 - 12.5 * (AD104 - Summary!K$9) / (Summary!K$3 - Summary!K$9),0)</f>
        <v>0</v>
      </c>
      <c r="BW104" s="3"/>
      <c r="BX104">
        <v>3340</v>
      </c>
      <c r="BY104">
        <v>6391</v>
      </c>
      <c r="BZ104">
        <v>1675</v>
      </c>
      <c r="CA104">
        <v>4747</v>
      </c>
      <c r="CB104">
        <v>4815</v>
      </c>
      <c r="CC104">
        <v>22803</v>
      </c>
      <c r="CD104">
        <v>1803</v>
      </c>
      <c r="CE104">
        <v>5560</v>
      </c>
      <c r="CF104">
        <v>8684</v>
      </c>
      <c r="CG104">
        <v>15502</v>
      </c>
      <c r="CI104" s="3">
        <f t="shared" si="105"/>
        <v>11.96723494938732</v>
      </c>
      <c r="CJ104" s="3">
        <f t="shared" si="106"/>
        <v>11.86221345822036</v>
      </c>
      <c r="CK104" s="3">
        <f t="shared" si="107"/>
        <v>0</v>
      </c>
      <c r="CL104" s="3">
        <f t="shared" si="108"/>
        <v>0</v>
      </c>
      <c r="CM104" s="3">
        <f t="shared" si="109"/>
        <v>9.75</v>
      </c>
      <c r="CN104" s="3">
        <f t="shared" si="110"/>
        <v>14.128384409401963</v>
      </c>
      <c r="CO104" s="3">
        <f t="shared" si="111"/>
        <v>4.75</v>
      </c>
      <c r="CP104" s="3">
        <f t="shared" si="112"/>
        <v>6</v>
      </c>
      <c r="CQ104" s="3">
        <f t="shared" si="113"/>
        <v>2.25</v>
      </c>
      <c r="CR104" s="3">
        <f t="shared" si="114"/>
        <v>9.5</v>
      </c>
      <c r="CT104" s="3">
        <f t="shared" si="115"/>
        <v>0</v>
      </c>
      <c r="CU104" s="3">
        <f t="shared" si="116"/>
        <v>0</v>
      </c>
      <c r="CV104" s="3">
        <f t="shared" si="117"/>
        <v>70.207832817009646</v>
      </c>
      <c r="CW104" s="5">
        <f t="shared" si="118"/>
        <v>400</v>
      </c>
      <c r="CX104" s="3">
        <f t="shared" si="119"/>
        <v>470.20783281700966</v>
      </c>
      <c r="CZ104" s="3">
        <f t="shared" si="120"/>
        <v>452.61473705716003</v>
      </c>
      <c r="DA104">
        <f t="shared" si="121"/>
        <v>100</v>
      </c>
    </row>
    <row r="105" spans="1:105" x14ac:dyDescent="0.2">
      <c r="A105">
        <v>101</v>
      </c>
      <c r="B105" t="s">
        <v>230</v>
      </c>
      <c r="C105" t="s">
        <v>231</v>
      </c>
      <c r="D105" t="s">
        <v>45</v>
      </c>
      <c r="E105">
        <v>52.3971728180234</v>
      </c>
      <c r="F105" s="1" t="s">
        <v>660</v>
      </c>
      <c r="G105">
        <v>452.39717281802302</v>
      </c>
      <c r="H105">
        <v>123049</v>
      </c>
      <c r="J105">
        <v>1968</v>
      </c>
      <c r="K105">
        <v>1340</v>
      </c>
      <c r="L105">
        <v>6086</v>
      </c>
      <c r="M105">
        <v>4783</v>
      </c>
      <c r="N105">
        <v>8593</v>
      </c>
      <c r="O105">
        <v>9171</v>
      </c>
      <c r="P105">
        <v>49810</v>
      </c>
      <c r="Q105">
        <v>5211</v>
      </c>
      <c r="R105">
        <v>17550</v>
      </c>
      <c r="S105">
        <v>18537</v>
      </c>
      <c r="U105" s="5">
        <f>IF(J105&lt;=Summary!B$3,J105,0)</f>
        <v>1968</v>
      </c>
      <c r="V105" s="5">
        <f>IF(K105&lt;=Summary!C$3,K105,0)</f>
        <v>1340</v>
      </c>
      <c r="W105" s="5">
        <f>IF(L105&lt;=Summary!D$3,L105,0)</f>
        <v>0</v>
      </c>
      <c r="X105" s="5">
        <f>IF(M105&lt;=Summary!E$3,M105,0)</f>
        <v>0</v>
      </c>
      <c r="Y105" s="5">
        <f>IF(N105&lt;=Summary!F$3,N105,0)</f>
        <v>0</v>
      </c>
      <c r="Z105" s="5">
        <f>IF(O105&lt;=Summary!G$3,O105,0)</f>
        <v>0</v>
      </c>
      <c r="AA105" s="5">
        <f>IF(P105&lt;=Summary!H$3,P105,0)</f>
        <v>0</v>
      </c>
      <c r="AB105" s="5">
        <f>IF(Q105&lt;=Summary!I$3,Q105,0)</f>
        <v>5211</v>
      </c>
      <c r="AC105" s="5">
        <f>IF(R105&lt;=Summary!J$3,R105,0)</f>
        <v>0</v>
      </c>
      <c r="AD105" s="5">
        <f>IF(S105&lt;=Summary!K$3,S105,0)</f>
        <v>0</v>
      </c>
      <c r="AE105" s="3"/>
      <c r="AF105" s="5">
        <f t="shared" si="95"/>
        <v>114</v>
      </c>
      <c r="AG105" s="5">
        <f t="shared" si="96"/>
        <v>87</v>
      </c>
      <c r="AH105" s="5">
        <f t="shared" si="97"/>
        <v>136</v>
      </c>
      <c r="AI105" s="5">
        <f t="shared" si="98"/>
        <v>108</v>
      </c>
      <c r="AJ105" s="5">
        <f t="shared" si="99"/>
        <v>109</v>
      </c>
      <c r="AK105" s="5">
        <f t="shared" si="100"/>
        <v>159</v>
      </c>
      <c r="AL105" s="5">
        <f t="shared" si="101"/>
        <v>89</v>
      </c>
      <c r="AM105" s="5">
        <f t="shared" si="102"/>
        <v>62</v>
      </c>
      <c r="AN105" s="5">
        <f t="shared" si="103"/>
        <v>127</v>
      </c>
      <c r="AO105" s="5">
        <f t="shared" si="104"/>
        <v>66</v>
      </c>
      <c r="AP105" s="3"/>
      <c r="AQ105" s="3">
        <f>IF(AND(AF105&lt;=Summary!B$6,AF105&gt;0),25*(Summary!B$6+1-AF105)/Summary!B$6,0)</f>
        <v>0</v>
      </c>
      <c r="AR105" s="3">
        <f>IF(AND(AG105&lt;=Summary!C$6,AG105&gt;0),25*(Summary!C$6+1-AG105)/Summary!C$6,0)</f>
        <v>3.5</v>
      </c>
      <c r="AS105" s="3">
        <f>IF(AND(AH105&lt;=Summary!D$6,AH105&gt;0),25*(Summary!D$6+1-AH105)/Summary!D$6,0)</f>
        <v>0</v>
      </c>
      <c r="AT105" s="3">
        <f>IF(AND(AI105&lt;=Summary!E$6,AI105&gt;0),25*(Summary!E$6+1-AI105)/Summary!E$6,0)</f>
        <v>0</v>
      </c>
      <c r="AU105" s="3">
        <f>IF(AND(AJ105&lt;=Summary!F$6,AJ105&gt;0),25*(Summary!F$6+1-AJ105)/Summary!F$6,0)</f>
        <v>0</v>
      </c>
      <c r="AV105" s="3">
        <f>IF(AND(AK105&lt;=Summary!G$6,AK105&gt;0),25*(Summary!G$6+1-AK105)/Summary!G$6,0)</f>
        <v>0</v>
      </c>
      <c r="AW105" s="3">
        <f>IF(AND(AL105&lt;=Summary!H$6,AL105&gt;0),25*(Summary!H$6+1-AL105)/Summary!H$6,0)</f>
        <v>3</v>
      </c>
      <c r="AX105" s="3">
        <f>IF(AND(AM105&lt;=Summary!I$6,AM105&gt;0),25*(Summary!I$6+1-AM105)/Summary!I$6,0)</f>
        <v>9.75</v>
      </c>
      <c r="AY105" s="3">
        <f>IF(AND(AN105&lt;=Summary!J$6,AN105&gt;0),25*(Summary!J$6+1-AN105)/Summary!J$6,0)</f>
        <v>0</v>
      </c>
      <c r="AZ105" s="3">
        <f>IF(AND(AO105&lt;=Summary!K$6,AO105&gt;0),25*(Summary!K$6+1-AO105)/Summary!K$6,0)</f>
        <v>8.75</v>
      </c>
      <c r="BA105" s="3"/>
      <c r="BB105" s="3">
        <f>IF(AND(U105&gt;0,U105&lt;=Summary!B$9),12.5 + 12.5 * (U105 - Summary!B$9) / (Summary!B$7 - Summary!B$9),0)</f>
        <v>0</v>
      </c>
      <c r="BC105" s="3">
        <f>IF(AND(V105&gt;0,V105&lt;=Summary!C$9),12.5 + 12.5 * (V105 - Summary!C$9) / (Summary!C$7 - Summary!C$9),0)</f>
        <v>15.560549973558963</v>
      </c>
      <c r="BD105" s="3">
        <f>IF(AND(W105&gt;0,W105&lt;=Summary!D$9),12.5 + 12.5 * (W105 - Summary!D$9) / (Summary!D$7 - Summary!D$9),0)</f>
        <v>0</v>
      </c>
      <c r="BE105" s="3">
        <f>IF(AND(X105&gt;0,X105&lt;=Summary!E$9),12.5 + 12.5 * (X105 - Summary!E$9) / (Summary!E$7 - Summary!E$9),0)</f>
        <v>0</v>
      </c>
      <c r="BF105" s="3">
        <f>IF(AND(Y105&gt;0,Y105&lt;=Summary!F$9),12.5 + 12.5 * (Y105 - Summary!F$9) / (Summary!F$7 - Summary!F$9),0)</f>
        <v>0</v>
      </c>
      <c r="BG105" s="3">
        <f>IF(AND(Z105&gt;0,Z105&lt;=Summary!G$9),12.5 + 12.5 * (Z105 - Summary!G$9) / (Summary!G$7 - Summary!G$9),0)</f>
        <v>0</v>
      </c>
      <c r="BH105" s="3">
        <f>IF(AND(AA105&gt;0,AA105&lt;=Summary!H$9),12.5 + 12.5 * (AA105 - Summary!H$9) / (Summary!H$7 - Summary!H$9),0)</f>
        <v>0</v>
      </c>
      <c r="BI105" s="3">
        <f>IF(AND(AB105&gt;0,AB105&lt;=Summary!I$9),12.5 + 12.5 * (AB105 - Summary!I$9) / (Summary!I$7 - Summary!I$9),0)</f>
        <v>0</v>
      </c>
      <c r="BJ105" s="3">
        <f>IF(AND(AC105&gt;0,AC105&lt;=Summary!J$9),12.5 + 12.5 * (AC105 - Summary!J$9) / (Summary!J$7 - Summary!J$9),0)</f>
        <v>0</v>
      </c>
      <c r="BK105" s="3">
        <f>IF(AND(AD105&gt;0,AD105&lt;=Summary!K$9),12.5 + 12.5 * (AD105 - Summary!K$9) / (Summary!K$7 - Summary!K$9),0)</f>
        <v>0</v>
      </c>
      <c r="BL105" s="3"/>
      <c r="BM105" s="3">
        <f>IF(AND(U105&gt;0,U105&gt;Summary!B$9),12.5 - 12.5 * (U105 - Summary!B$9) / (Summary!B$3 - Summary!B$9),0)</f>
        <v>10.868407032498668</v>
      </c>
      <c r="BN105" s="3">
        <f>IF(AND(V105&gt;0,V105&gt;Summary!C$9),12.5 - 12.5 * (V105 - Summary!C$9) / (Summary!C$3 - Summary!C$9),0)</f>
        <v>0</v>
      </c>
      <c r="BO105" s="3">
        <f>IF(AND(W105&gt;0,W105&gt;Summary!D$9),12.5 - 12.5 * (W105 - Summary!D$9) / (Summary!D$3 - Summary!D$9),0)</f>
        <v>0</v>
      </c>
      <c r="BP105" s="3">
        <f>IF(AND(X105&gt;0,X105&gt;Summary!E$9),12.5 - 12.5 * (X105 - Summary!E$9) / (Summary!E$3 - Summary!E$9),0)</f>
        <v>0</v>
      </c>
      <c r="BQ105" s="3">
        <f>IF(AND(Y105&gt;0,Y105&gt;Summary!F$9),12.5 - 12.5 * (Y105 - Summary!F$9) / (Summary!F$3 - Summary!F$9),0)</f>
        <v>0</v>
      </c>
      <c r="BR105" s="3">
        <f>IF(AND(Z105&gt;0,Z105&gt;Summary!G$9),12.5 - 12.5 * (Z105 - Summary!G$9) / (Summary!G$3 - Summary!G$9),0)</f>
        <v>0</v>
      </c>
      <c r="BS105" s="3">
        <f>IF(AND(AA105&gt;0,AA105&gt;Summary!H$9),12.5 - 12.5 * (AA105 - Summary!H$9) / (Summary!H$3 - Summary!H$9),0)</f>
        <v>0</v>
      </c>
      <c r="BT105" s="3">
        <f>IF(AND(AB105&gt;0,AB105&gt;Summary!I$9),12.5 - 12.5 * (AB105 - Summary!I$9) / (Summary!I$3 - Summary!I$9),0)</f>
        <v>1.3585393904542844</v>
      </c>
      <c r="BU105" s="3">
        <f>IF(AND(AC105&gt;0,AC105&gt;Summary!J$9),12.5 - 12.5 * (AC105 - Summary!J$9) / (Summary!J$3 - Summary!J$9),0)</f>
        <v>0</v>
      </c>
      <c r="BV105" s="3">
        <f>IF(AND(AD105&gt;0,AD105&gt;Summary!K$9),12.5 - 12.5 * (AD105 - Summary!K$9) / (Summary!K$3 - Summary!K$9),0)</f>
        <v>0</v>
      </c>
      <c r="BW105" s="3"/>
      <c r="BX105">
        <v>9171</v>
      </c>
      <c r="BY105">
        <v>5211</v>
      </c>
      <c r="BZ105">
        <v>1340</v>
      </c>
      <c r="CA105">
        <v>4783</v>
      </c>
      <c r="CB105">
        <v>8593</v>
      </c>
      <c r="CC105">
        <v>49810</v>
      </c>
      <c r="CD105">
        <v>1968</v>
      </c>
      <c r="CE105">
        <v>6086</v>
      </c>
      <c r="CF105">
        <v>17550</v>
      </c>
      <c r="CG105">
        <v>18537</v>
      </c>
      <c r="CI105" s="3">
        <f t="shared" si="105"/>
        <v>10.868407032498668</v>
      </c>
      <c r="CJ105" s="3">
        <f t="shared" si="106"/>
        <v>19.060549973558963</v>
      </c>
      <c r="CK105" s="3">
        <f t="shared" si="107"/>
        <v>0</v>
      </c>
      <c r="CL105" s="3">
        <f t="shared" si="108"/>
        <v>0</v>
      </c>
      <c r="CM105" s="3">
        <f t="shared" si="109"/>
        <v>0</v>
      </c>
      <c r="CN105" s="3">
        <f t="shared" si="110"/>
        <v>0</v>
      </c>
      <c r="CO105" s="3">
        <f t="shared" si="111"/>
        <v>3</v>
      </c>
      <c r="CP105" s="3">
        <f t="shared" si="112"/>
        <v>11.108539390454284</v>
      </c>
      <c r="CQ105" s="3">
        <f t="shared" si="113"/>
        <v>0</v>
      </c>
      <c r="CR105" s="3">
        <f t="shared" si="114"/>
        <v>8.75</v>
      </c>
      <c r="CT105" s="3">
        <f t="shared" si="115"/>
        <v>0</v>
      </c>
      <c r="CU105" s="3">
        <f t="shared" si="116"/>
        <v>0</v>
      </c>
      <c r="CV105" s="3">
        <f t="shared" si="117"/>
        <v>52.787496396511912</v>
      </c>
      <c r="CW105" s="5">
        <f t="shared" si="118"/>
        <v>400</v>
      </c>
      <c r="CX105" s="3">
        <f t="shared" si="119"/>
        <v>452.78749639651193</v>
      </c>
      <c r="CZ105" s="3">
        <f t="shared" si="120"/>
        <v>452.39717281802302</v>
      </c>
      <c r="DA105">
        <f t="shared" si="121"/>
        <v>101</v>
      </c>
    </row>
    <row r="106" spans="1:105" x14ac:dyDescent="0.2">
      <c r="A106">
        <v>102</v>
      </c>
      <c r="B106" t="s">
        <v>232</v>
      </c>
      <c r="C106" t="s">
        <v>233</v>
      </c>
      <c r="D106" t="s">
        <v>187</v>
      </c>
      <c r="E106">
        <v>50.893803897203398</v>
      </c>
      <c r="F106" s="1" t="s">
        <v>665</v>
      </c>
      <c r="G106">
        <v>450.89380389720299</v>
      </c>
      <c r="H106">
        <v>209117</v>
      </c>
      <c r="J106">
        <v>1400</v>
      </c>
      <c r="K106">
        <v>1916</v>
      </c>
      <c r="L106">
        <v>93543</v>
      </c>
      <c r="M106">
        <v>26992</v>
      </c>
      <c r="N106">
        <v>20114</v>
      </c>
      <c r="O106">
        <v>8570</v>
      </c>
      <c r="R106">
        <v>10606</v>
      </c>
      <c r="S106">
        <v>45976</v>
      </c>
      <c r="U106" s="5">
        <f>IF(J106&lt;=Summary!B$3,J106,0)</f>
        <v>1400</v>
      </c>
      <c r="V106" s="5">
        <f>IF(K106&lt;=Summary!C$3,K106,0)</f>
        <v>1916</v>
      </c>
      <c r="W106" s="5">
        <f>IF(L106&lt;=Summary!D$3,L106,0)</f>
        <v>0</v>
      </c>
      <c r="X106" s="5">
        <f>IF(M106&lt;=Summary!E$3,M106,0)</f>
        <v>0</v>
      </c>
      <c r="Y106" s="5">
        <f>IF(N106&lt;=Summary!F$3,N106,0)</f>
        <v>0</v>
      </c>
      <c r="Z106" s="5">
        <f>IF(O106&lt;=Summary!G$3,O106,0)</f>
        <v>0</v>
      </c>
      <c r="AA106" s="5">
        <f>IF(P106&lt;=Summary!H$3,P106,0)</f>
        <v>0</v>
      </c>
      <c r="AB106" s="5">
        <f>IF(Q106&lt;=Summary!I$3,Q106,0)</f>
        <v>0</v>
      </c>
      <c r="AC106" s="5">
        <f>IF(R106&lt;=Summary!J$3,R106,0)</f>
        <v>0</v>
      </c>
      <c r="AD106" s="5">
        <f>IF(S106&lt;=Summary!K$3,S106,0)</f>
        <v>0</v>
      </c>
      <c r="AE106" s="3"/>
      <c r="AF106" s="5">
        <f t="shared" si="95"/>
        <v>70</v>
      </c>
      <c r="AG106" s="5">
        <f t="shared" si="96"/>
        <v>153</v>
      </c>
      <c r="AH106" s="5">
        <f t="shared" si="97"/>
        <v>199</v>
      </c>
      <c r="AI106" s="5">
        <f t="shared" si="98"/>
        <v>179</v>
      </c>
      <c r="AJ106" s="5">
        <f t="shared" si="99"/>
        <v>132</v>
      </c>
      <c r="AK106" s="5">
        <f t="shared" si="100"/>
        <v>156</v>
      </c>
      <c r="AL106" s="5">
        <f t="shared" si="101"/>
        <v>0</v>
      </c>
      <c r="AM106" s="5">
        <f t="shared" si="102"/>
        <v>0</v>
      </c>
      <c r="AN106" s="5">
        <f t="shared" si="103"/>
        <v>102</v>
      </c>
      <c r="AO106" s="5">
        <f t="shared" si="104"/>
        <v>78</v>
      </c>
      <c r="AP106" s="3"/>
      <c r="AQ106" s="3">
        <f>IF(AND(AF106&lt;=Summary!B$6,AF106&gt;0),25*(Summary!B$6+1-AF106)/Summary!B$6,0)</f>
        <v>7.75</v>
      </c>
      <c r="AR106" s="3">
        <f>IF(AND(AG106&lt;=Summary!C$6,AG106&gt;0),25*(Summary!C$6+1-AG106)/Summary!C$6,0)</f>
        <v>0</v>
      </c>
      <c r="AS106" s="3">
        <f>IF(AND(AH106&lt;=Summary!D$6,AH106&gt;0),25*(Summary!D$6+1-AH106)/Summary!D$6,0)</f>
        <v>0</v>
      </c>
      <c r="AT106" s="3">
        <f>IF(AND(AI106&lt;=Summary!E$6,AI106&gt;0),25*(Summary!E$6+1-AI106)/Summary!E$6,0)</f>
        <v>0</v>
      </c>
      <c r="AU106" s="3">
        <f>IF(AND(AJ106&lt;=Summary!F$6,AJ106&gt;0),25*(Summary!F$6+1-AJ106)/Summary!F$6,0)</f>
        <v>0</v>
      </c>
      <c r="AV106" s="3">
        <f>IF(AND(AK106&lt;=Summary!G$6,AK106&gt;0),25*(Summary!G$6+1-AK106)/Summary!G$6,0)</f>
        <v>0</v>
      </c>
      <c r="AW106" s="3">
        <f>IF(AND(AL106&lt;=Summary!H$6,AL106&gt;0),25*(Summary!H$6+1-AL106)/Summary!H$6,0)</f>
        <v>0</v>
      </c>
      <c r="AX106" s="3">
        <f>IF(AND(AM106&lt;=Summary!I$6,AM106&gt;0),25*(Summary!I$6+1-AM106)/Summary!I$6,0)</f>
        <v>0</v>
      </c>
      <c r="AY106" s="3">
        <f>IF(AND(AN106&lt;=Summary!J$6,AN106&gt;0),25*(Summary!J$6+1-AN106)/Summary!J$6,0)</f>
        <v>0</v>
      </c>
      <c r="AZ106" s="3">
        <f>IF(AND(AO106&lt;=Summary!K$6,AO106&gt;0),25*(Summary!K$6+1-AO106)/Summary!K$6,0)</f>
        <v>5.75</v>
      </c>
      <c r="BA106" s="3"/>
      <c r="BB106" s="3">
        <f>IF(AND(U106&gt;0,U106&lt;=Summary!B$9),12.5 + 12.5 * (U106 - Summary!B$9) / (Summary!B$7 - Summary!B$9),0)</f>
        <v>15.740369181380418</v>
      </c>
      <c r="BC106" s="3">
        <f>IF(AND(V106&gt;0,V106&lt;=Summary!C$9),12.5 + 12.5 * (V106 - Summary!C$9) / (Summary!C$7 - Summary!C$9),0)</f>
        <v>0</v>
      </c>
      <c r="BD106" s="3">
        <f>IF(AND(W106&gt;0,W106&lt;=Summary!D$9),12.5 + 12.5 * (W106 - Summary!D$9) / (Summary!D$7 - Summary!D$9),0)</f>
        <v>0</v>
      </c>
      <c r="BE106" s="3">
        <f>IF(AND(X106&gt;0,X106&lt;=Summary!E$9),12.5 + 12.5 * (X106 - Summary!E$9) / (Summary!E$7 - Summary!E$9),0)</f>
        <v>0</v>
      </c>
      <c r="BF106" s="3">
        <f>IF(AND(Y106&gt;0,Y106&lt;=Summary!F$9),12.5 + 12.5 * (Y106 - Summary!F$9) / (Summary!F$7 - Summary!F$9),0)</f>
        <v>0</v>
      </c>
      <c r="BG106" s="3">
        <f>IF(AND(Z106&gt;0,Z106&lt;=Summary!G$9),12.5 + 12.5 * (Z106 - Summary!G$9) / (Summary!G$7 - Summary!G$9),0)</f>
        <v>0</v>
      </c>
      <c r="BH106" s="3">
        <f>IF(AND(AA106&gt;0,AA106&lt;=Summary!H$9),12.5 + 12.5 * (AA106 - Summary!H$9) / (Summary!H$7 - Summary!H$9),0)</f>
        <v>0</v>
      </c>
      <c r="BI106" s="3">
        <f>IF(AND(AB106&gt;0,AB106&lt;=Summary!I$9),12.5 + 12.5 * (AB106 - Summary!I$9) / (Summary!I$7 - Summary!I$9),0)</f>
        <v>0</v>
      </c>
      <c r="BJ106" s="3">
        <f>IF(AND(AC106&gt;0,AC106&lt;=Summary!J$9),12.5 + 12.5 * (AC106 - Summary!J$9) / (Summary!J$7 - Summary!J$9),0)</f>
        <v>0</v>
      </c>
      <c r="BK106" s="3">
        <f>IF(AND(AD106&gt;0,AD106&lt;=Summary!K$9),12.5 + 12.5 * (AD106 - Summary!K$9) / (Summary!K$7 - Summary!K$9),0)</f>
        <v>0</v>
      </c>
      <c r="BL106" s="3"/>
      <c r="BM106" s="3">
        <f>IF(AND(U106&gt;0,U106&gt;Summary!B$9),12.5 - 12.5 * (U106 - Summary!B$9) / (Summary!B$3 - Summary!B$9),0)</f>
        <v>0</v>
      </c>
      <c r="BN106" s="3">
        <f>IF(AND(V106&gt;0,V106&gt;Summary!C$9),12.5 - 12.5 * (V106 - Summary!C$9) / (Summary!C$3 - Summary!C$9),0)</f>
        <v>10.377125955139265</v>
      </c>
      <c r="BO106" s="3">
        <f>IF(AND(W106&gt;0,W106&gt;Summary!D$9),12.5 - 12.5 * (W106 - Summary!D$9) / (Summary!D$3 - Summary!D$9),0)</f>
        <v>0</v>
      </c>
      <c r="BP106" s="3">
        <f>IF(AND(X106&gt;0,X106&gt;Summary!E$9),12.5 - 12.5 * (X106 - Summary!E$9) / (Summary!E$3 - Summary!E$9),0)</f>
        <v>0</v>
      </c>
      <c r="BQ106" s="3">
        <f>IF(AND(Y106&gt;0,Y106&gt;Summary!F$9),12.5 - 12.5 * (Y106 - Summary!F$9) / (Summary!F$3 - Summary!F$9),0)</f>
        <v>0</v>
      </c>
      <c r="BR106" s="3">
        <f>IF(AND(Z106&gt;0,Z106&gt;Summary!G$9),12.5 - 12.5 * (Z106 - Summary!G$9) / (Summary!G$3 - Summary!G$9),0)</f>
        <v>0</v>
      </c>
      <c r="BS106" s="3">
        <f>IF(AND(AA106&gt;0,AA106&gt;Summary!H$9),12.5 - 12.5 * (AA106 - Summary!H$9) / (Summary!H$3 - Summary!H$9),0)</f>
        <v>0</v>
      </c>
      <c r="BT106" s="3">
        <f>IF(AND(AB106&gt;0,AB106&gt;Summary!I$9),12.5 - 12.5 * (AB106 - Summary!I$9) / (Summary!I$3 - Summary!I$9),0)</f>
        <v>0</v>
      </c>
      <c r="BU106" s="3">
        <f>IF(AND(AC106&gt;0,AC106&gt;Summary!J$9),12.5 - 12.5 * (AC106 - Summary!J$9) / (Summary!J$3 - Summary!J$9),0)</f>
        <v>0</v>
      </c>
      <c r="BV106" s="3">
        <f>IF(AND(AD106&gt;0,AD106&gt;Summary!K$9),12.5 - 12.5 * (AD106 - Summary!K$9) / (Summary!K$3 - Summary!K$9),0)</f>
        <v>0</v>
      </c>
      <c r="BW106" s="3"/>
      <c r="BX106">
        <v>8570</v>
      </c>
      <c r="BZ106">
        <v>1916</v>
      </c>
      <c r="CA106">
        <v>26992</v>
      </c>
      <c r="CB106">
        <v>20114</v>
      </c>
      <c r="CD106">
        <v>1400</v>
      </c>
      <c r="CE106">
        <v>93543</v>
      </c>
      <c r="CF106">
        <v>10606</v>
      </c>
      <c r="CG106">
        <v>45976</v>
      </c>
      <c r="CI106" s="3">
        <f t="shared" si="105"/>
        <v>23.490369181380416</v>
      </c>
      <c r="CJ106" s="3">
        <f t="shared" si="106"/>
        <v>10.377125955139265</v>
      </c>
      <c r="CK106" s="3">
        <f t="shared" si="107"/>
        <v>0</v>
      </c>
      <c r="CL106" s="3">
        <f t="shared" si="108"/>
        <v>0</v>
      </c>
      <c r="CM106" s="3">
        <f t="shared" si="109"/>
        <v>0</v>
      </c>
      <c r="CN106" s="3">
        <f t="shared" si="110"/>
        <v>0</v>
      </c>
      <c r="CO106" s="3">
        <f t="shared" si="111"/>
        <v>0</v>
      </c>
      <c r="CP106" s="3">
        <f t="shared" si="112"/>
        <v>0</v>
      </c>
      <c r="CQ106" s="3">
        <f t="shared" si="113"/>
        <v>0</v>
      </c>
      <c r="CR106" s="3">
        <f t="shared" si="114"/>
        <v>5.75</v>
      </c>
      <c r="CT106" s="3">
        <f t="shared" si="115"/>
        <v>0</v>
      </c>
      <c r="CU106" s="3">
        <f t="shared" si="116"/>
        <v>0</v>
      </c>
      <c r="CV106" s="3">
        <f t="shared" si="117"/>
        <v>39.617495136519679</v>
      </c>
      <c r="CW106" s="5">
        <f t="shared" si="118"/>
        <v>400</v>
      </c>
      <c r="CX106" s="3">
        <f t="shared" si="119"/>
        <v>439.61749513651966</v>
      </c>
      <c r="CZ106" s="3">
        <f t="shared" si="120"/>
        <v>450.89380389720299</v>
      </c>
      <c r="DA106">
        <f t="shared" si="121"/>
        <v>102</v>
      </c>
    </row>
    <row r="107" spans="1:105" x14ac:dyDescent="0.2">
      <c r="A107">
        <v>103</v>
      </c>
      <c r="B107" t="s">
        <v>234</v>
      </c>
      <c r="C107" t="s">
        <v>235</v>
      </c>
      <c r="D107" t="s">
        <v>76</v>
      </c>
      <c r="E107">
        <v>50.033013784340099</v>
      </c>
      <c r="F107" s="1" t="s">
        <v>654</v>
      </c>
      <c r="G107">
        <v>450.03301378434003</v>
      </c>
      <c r="H107">
        <v>384698</v>
      </c>
      <c r="J107">
        <v>2358</v>
      </c>
      <c r="K107">
        <v>2165</v>
      </c>
      <c r="L107">
        <v>9070</v>
      </c>
      <c r="M107">
        <v>3154</v>
      </c>
      <c r="N107">
        <v>22980</v>
      </c>
      <c r="O107">
        <v>3132</v>
      </c>
      <c r="P107">
        <v>233402</v>
      </c>
      <c r="Q107">
        <v>10008</v>
      </c>
      <c r="R107">
        <v>98429</v>
      </c>
      <c r="U107" s="5">
        <f>IF(J107&lt;=Summary!B$3,J107,0)</f>
        <v>2358</v>
      </c>
      <c r="V107" s="5">
        <f>IF(K107&lt;=Summary!C$3,K107,0)</f>
        <v>2165</v>
      </c>
      <c r="W107" s="5">
        <f>IF(L107&lt;=Summary!D$3,L107,0)</f>
        <v>0</v>
      </c>
      <c r="X107" s="5">
        <f>IF(M107&lt;=Summary!E$3,M107,0)</f>
        <v>3154</v>
      </c>
      <c r="Y107" s="5">
        <f>IF(N107&lt;=Summary!F$3,N107,0)</f>
        <v>0</v>
      </c>
      <c r="Z107" s="5">
        <f>IF(O107&lt;=Summary!G$3,O107,0)</f>
        <v>3132</v>
      </c>
      <c r="AA107" s="5">
        <f>IF(P107&lt;=Summary!H$3,P107,0)</f>
        <v>0</v>
      </c>
      <c r="AB107" s="5">
        <f>IF(Q107&lt;=Summary!I$3,Q107,0)</f>
        <v>0</v>
      </c>
      <c r="AC107" s="5">
        <f>IF(R107&lt;=Summary!J$3,R107,0)</f>
        <v>0</v>
      </c>
      <c r="AD107" s="5">
        <f>IF(S107&lt;=Summary!K$3,S107,0)</f>
        <v>0</v>
      </c>
      <c r="AE107" s="3"/>
      <c r="AF107" s="5">
        <f t="shared" si="95"/>
        <v>143</v>
      </c>
      <c r="AG107" s="5">
        <f t="shared" si="96"/>
        <v>174</v>
      </c>
      <c r="AH107" s="5">
        <f t="shared" si="97"/>
        <v>157</v>
      </c>
      <c r="AI107" s="5">
        <f t="shared" si="98"/>
        <v>64</v>
      </c>
      <c r="AJ107" s="5">
        <f t="shared" si="99"/>
        <v>137</v>
      </c>
      <c r="AK107" s="5">
        <f t="shared" si="100"/>
        <v>69</v>
      </c>
      <c r="AL107" s="5">
        <f t="shared" si="101"/>
        <v>122</v>
      </c>
      <c r="AM107" s="5">
        <f t="shared" si="102"/>
        <v>98</v>
      </c>
      <c r="AN107" s="5">
        <f t="shared" si="103"/>
        <v>155</v>
      </c>
      <c r="AO107" s="5">
        <f t="shared" si="104"/>
        <v>0</v>
      </c>
      <c r="AP107" s="3"/>
      <c r="AQ107" s="3">
        <f>IF(AND(AF107&lt;=Summary!B$6,AF107&gt;0),25*(Summary!B$6+1-AF107)/Summary!B$6,0)</f>
        <v>0</v>
      </c>
      <c r="AR107" s="3">
        <f>IF(AND(AG107&lt;=Summary!C$6,AG107&gt;0),25*(Summary!C$6+1-AG107)/Summary!C$6,0)</f>
        <v>0</v>
      </c>
      <c r="AS107" s="3">
        <f>IF(AND(AH107&lt;=Summary!D$6,AH107&gt;0),25*(Summary!D$6+1-AH107)/Summary!D$6,0)</f>
        <v>0</v>
      </c>
      <c r="AT107" s="3">
        <f>IF(AND(AI107&lt;=Summary!E$6,AI107&gt;0),25*(Summary!E$6+1-AI107)/Summary!E$6,0)</f>
        <v>9.25</v>
      </c>
      <c r="AU107" s="3">
        <f>IF(AND(AJ107&lt;=Summary!F$6,AJ107&gt;0),25*(Summary!F$6+1-AJ107)/Summary!F$6,0)</f>
        <v>0</v>
      </c>
      <c r="AV107" s="3">
        <f>IF(AND(AK107&lt;=Summary!G$6,AK107&gt;0),25*(Summary!G$6+1-AK107)/Summary!G$6,0)</f>
        <v>8</v>
      </c>
      <c r="AW107" s="3">
        <f>IF(AND(AL107&lt;=Summary!H$6,AL107&gt;0),25*(Summary!H$6+1-AL107)/Summary!H$6,0)</f>
        <v>0</v>
      </c>
      <c r="AX107" s="3">
        <f>IF(AND(AM107&lt;=Summary!I$6,AM107&gt;0),25*(Summary!I$6+1-AM107)/Summary!I$6,0)</f>
        <v>0.75</v>
      </c>
      <c r="AY107" s="3">
        <f>IF(AND(AN107&lt;=Summary!J$6,AN107&gt;0),25*(Summary!J$6+1-AN107)/Summary!J$6,0)</f>
        <v>0</v>
      </c>
      <c r="AZ107" s="3">
        <f>IF(AND(AO107&lt;=Summary!K$6,AO107&gt;0),25*(Summary!K$6+1-AO107)/Summary!K$6,0)</f>
        <v>0</v>
      </c>
      <c r="BA107" s="3"/>
      <c r="BB107" s="3">
        <f>IF(AND(U107&gt;0,U107&lt;=Summary!B$9),12.5 + 12.5 * (U107 - Summary!B$9) / (Summary!B$7 - Summary!B$9),0)</f>
        <v>0</v>
      </c>
      <c r="BC107" s="3">
        <f>IF(AND(V107&gt;0,V107&lt;=Summary!C$9),12.5 + 12.5 * (V107 - Summary!C$9) / (Summary!C$7 - Summary!C$9),0)</f>
        <v>0</v>
      </c>
      <c r="BD107" s="3">
        <f>IF(AND(W107&gt;0,W107&lt;=Summary!D$9),12.5 + 12.5 * (W107 - Summary!D$9) / (Summary!D$7 - Summary!D$9),0)</f>
        <v>0</v>
      </c>
      <c r="BE107" s="3">
        <f>IF(AND(X107&gt;0,X107&lt;=Summary!E$9),12.5 + 12.5 * (X107 - Summary!E$9) / (Summary!E$7 - Summary!E$9),0)</f>
        <v>0</v>
      </c>
      <c r="BF107" s="3">
        <f>IF(AND(Y107&gt;0,Y107&lt;=Summary!F$9),12.5 + 12.5 * (Y107 - Summary!F$9) / (Summary!F$7 - Summary!F$9),0)</f>
        <v>0</v>
      </c>
      <c r="BG107" s="3">
        <f>IF(AND(Z107&gt;0,Z107&lt;=Summary!G$9),12.5 + 12.5 * (Z107 - Summary!G$9) / (Summary!G$7 - Summary!G$9),0)</f>
        <v>0</v>
      </c>
      <c r="BH107" s="3">
        <f>IF(AND(AA107&gt;0,AA107&lt;=Summary!H$9),12.5 + 12.5 * (AA107 - Summary!H$9) / (Summary!H$7 - Summary!H$9),0)</f>
        <v>0</v>
      </c>
      <c r="BI107" s="3">
        <f>IF(AND(AB107&gt;0,AB107&lt;=Summary!I$9),12.5 + 12.5 * (AB107 - Summary!I$9) / (Summary!I$7 - Summary!I$9),0)</f>
        <v>0</v>
      </c>
      <c r="BJ107" s="3">
        <f>IF(AND(AC107&gt;0,AC107&lt;=Summary!J$9),12.5 + 12.5 * (AC107 - Summary!J$9) / (Summary!J$7 - Summary!J$9),0)</f>
        <v>0</v>
      </c>
      <c r="BK107" s="3">
        <f>IF(AND(AD107&gt;0,AD107&lt;=Summary!K$9),12.5 + 12.5 * (AD107 - Summary!K$9) / (Summary!K$7 - Summary!K$9),0)</f>
        <v>0</v>
      </c>
      <c r="BL107" s="3"/>
      <c r="BM107" s="3">
        <f>IF(AND(U107&gt;0,U107&gt;Summary!B$9),12.5 - 12.5 * (U107 - Summary!B$9) / (Summary!B$3 - Summary!B$9),0)</f>
        <v>8.2711774107618545</v>
      </c>
      <c r="BN107" s="3">
        <f>IF(AND(V107&gt;0,V107&gt;Summary!C$9),12.5 - 12.5 * (V107 - Summary!C$9) / (Summary!C$3 - Summary!C$9),0)</f>
        <v>8.8427409415824503</v>
      </c>
      <c r="BO107" s="3">
        <f>IF(AND(W107&gt;0,W107&gt;Summary!D$9),12.5 - 12.5 * (W107 - Summary!D$9) / (Summary!D$3 - Summary!D$9),0)</f>
        <v>0</v>
      </c>
      <c r="BP107" s="3">
        <f>IF(AND(X107&gt;0,X107&gt;Summary!E$9),12.5 - 12.5 * (X107 - Summary!E$9) / (Summary!E$3 - Summary!E$9),0)</f>
        <v>10.398640296662546</v>
      </c>
      <c r="BQ107" s="3">
        <f>IF(AND(Y107&gt;0,Y107&gt;Summary!F$9),12.5 - 12.5 * (Y107 - Summary!F$9) / (Summary!F$3 - Summary!F$9),0)</f>
        <v>0</v>
      </c>
      <c r="BR107" s="3">
        <f>IF(AND(Z107&gt;0,Z107&gt;Summary!G$9),12.5 - 12.5 * (Z107 - Summary!G$9) / (Summary!G$3 - Summary!G$9),0)</f>
        <v>10.1755429931568</v>
      </c>
      <c r="BS107" s="3">
        <f>IF(AND(AA107&gt;0,AA107&gt;Summary!H$9),12.5 - 12.5 * (AA107 - Summary!H$9) / (Summary!H$3 - Summary!H$9),0)</f>
        <v>0</v>
      </c>
      <c r="BT107" s="3">
        <f>IF(AND(AB107&gt;0,AB107&gt;Summary!I$9),12.5 - 12.5 * (AB107 - Summary!I$9) / (Summary!I$3 - Summary!I$9),0)</f>
        <v>0</v>
      </c>
      <c r="BU107" s="3">
        <f>IF(AND(AC107&gt;0,AC107&gt;Summary!J$9),12.5 - 12.5 * (AC107 - Summary!J$9) / (Summary!J$3 - Summary!J$9),0)</f>
        <v>0</v>
      </c>
      <c r="BV107" s="3">
        <f>IF(AND(AD107&gt;0,AD107&gt;Summary!K$9),12.5 - 12.5 * (AD107 - Summary!K$9) / (Summary!K$3 - Summary!K$9),0)</f>
        <v>0</v>
      </c>
      <c r="BW107" s="3"/>
      <c r="BX107">
        <v>3132</v>
      </c>
      <c r="BY107">
        <v>10008</v>
      </c>
      <c r="BZ107">
        <v>2165</v>
      </c>
      <c r="CA107">
        <v>3154</v>
      </c>
      <c r="CB107">
        <v>22980</v>
      </c>
      <c r="CC107">
        <v>233402</v>
      </c>
      <c r="CD107">
        <v>2358</v>
      </c>
      <c r="CE107">
        <v>9070</v>
      </c>
      <c r="CF107">
        <v>98429</v>
      </c>
      <c r="CI107" s="3">
        <f t="shared" si="105"/>
        <v>8.2711774107618545</v>
      </c>
      <c r="CJ107" s="3">
        <f t="shared" si="106"/>
        <v>8.8427409415824503</v>
      </c>
      <c r="CK107" s="3">
        <f t="shared" si="107"/>
        <v>0</v>
      </c>
      <c r="CL107" s="3">
        <f t="shared" si="108"/>
        <v>19.648640296662546</v>
      </c>
      <c r="CM107" s="3">
        <f t="shared" si="109"/>
        <v>0</v>
      </c>
      <c r="CN107" s="3">
        <f t="shared" si="110"/>
        <v>18.1755429931568</v>
      </c>
      <c r="CO107" s="3">
        <f t="shared" si="111"/>
        <v>0</v>
      </c>
      <c r="CP107" s="3">
        <f t="shared" si="112"/>
        <v>0.75</v>
      </c>
      <c r="CQ107" s="3">
        <f t="shared" si="113"/>
        <v>0</v>
      </c>
      <c r="CR107" s="3">
        <f t="shared" si="114"/>
        <v>0</v>
      </c>
      <c r="CT107" s="3">
        <f t="shared" si="115"/>
        <v>0</v>
      </c>
      <c r="CU107" s="3">
        <f t="shared" si="116"/>
        <v>0</v>
      </c>
      <c r="CV107" s="3">
        <f t="shared" si="117"/>
        <v>55.688101642163645</v>
      </c>
      <c r="CW107" s="5">
        <f t="shared" si="118"/>
        <v>400</v>
      </c>
      <c r="CX107" s="3">
        <f t="shared" si="119"/>
        <v>455.68810164216364</v>
      </c>
      <c r="CZ107" s="3">
        <f t="shared" si="120"/>
        <v>450.03301378434003</v>
      </c>
      <c r="DA107">
        <f t="shared" si="121"/>
        <v>103</v>
      </c>
    </row>
    <row r="108" spans="1:105" x14ac:dyDescent="0.2">
      <c r="A108">
        <v>104</v>
      </c>
      <c r="B108" t="s">
        <v>236</v>
      </c>
      <c r="C108" t="s">
        <v>237</v>
      </c>
      <c r="D108" t="s">
        <v>64</v>
      </c>
      <c r="E108">
        <v>47.893790497471699</v>
      </c>
      <c r="F108" s="1" t="s">
        <v>656</v>
      </c>
      <c r="G108">
        <v>447.893790497471</v>
      </c>
      <c r="H108">
        <v>68555</v>
      </c>
      <c r="J108">
        <v>2520</v>
      </c>
      <c r="K108">
        <v>2183</v>
      </c>
      <c r="L108">
        <v>2539</v>
      </c>
      <c r="M108">
        <v>5482</v>
      </c>
      <c r="N108">
        <v>7827</v>
      </c>
      <c r="O108">
        <v>4459</v>
      </c>
      <c r="P108">
        <v>11053</v>
      </c>
      <c r="Q108">
        <v>8749</v>
      </c>
      <c r="R108">
        <v>9527</v>
      </c>
      <c r="S108">
        <v>14216</v>
      </c>
      <c r="U108" s="5">
        <f>IF(J108&lt;=Summary!B$3,J108,0)</f>
        <v>2520</v>
      </c>
      <c r="V108" s="5">
        <f>IF(K108&lt;=Summary!C$3,K108,0)</f>
        <v>2183</v>
      </c>
      <c r="W108" s="5">
        <f>IF(L108&lt;=Summary!D$3,L108,0)</f>
        <v>2539</v>
      </c>
      <c r="X108" s="5">
        <f>IF(M108&lt;=Summary!E$3,M108,0)</f>
        <v>0</v>
      </c>
      <c r="Y108" s="5">
        <f>IF(N108&lt;=Summary!F$3,N108,0)</f>
        <v>0</v>
      </c>
      <c r="Z108" s="5">
        <f>IF(O108&lt;=Summary!G$3,O108,0)</f>
        <v>4459</v>
      </c>
      <c r="AA108" s="5">
        <f>IF(P108&lt;=Summary!H$3,P108,0)</f>
        <v>0</v>
      </c>
      <c r="AB108" s="5">
        <f>IF(Q108&lt;=Summary!I$3,Q108,0)</f>
        <v>0</v>
      </c>
      <c r="AC108" s="5">
        <f>IF(R108&lt;=Summary!J$3,R108,0)</f>
        <v>0</v>
      </c>
      <c r="AD108" s="5">
        <f>IF(S108&lt;=Summary!K$3,S108,0)</f>
        <v>0</v>
      </c>
      <c r="AE108" s="3"/>
      <c r="AF108" s="5">
        <f t="shared" si="95"/>
        <v>155</v>
      </c>
      <c r="AG108" s="5">
        <f t="shared" si="96"/>
        <v>176</v>
      </c>
      <c r="AH108" s="5">
        <f t="shared" si="97"/>
        <v>51</v>
      </c>
      <c r="AI108" s="5">
        <f t="shared" si="98"/>
        <v>122</v>
      </c>
      <c r="AJ108" s="5">
        <f t="shared" si="99"/>
        <v>102</v>
      </c>
      <c r="AK108" s="5">
        <f t="shared" si="100"/>
        <v>113</v>
      </c>
      <c r="AL108" s="5">
        <f t="shared" si="101"/>
        <v>69</v>
      </c>
      <c r="AM108" s="5">
        <f t="shared" si="102"/>
        <v>92</v>
      </c>
      <c r="AN108" s="5">
        <f t="shared" si="103"/>
        <v>96</v>
      </c>
      <c r="AO108" s="5">
        <f t="shared" si="104"/>
        <v>60</v>
      </c>
      <c r="AP108" s="3"/>
      <c r="AQ108" s="3">
        <f>IF(AND(AF108&lt;=Summary!B$6,AF108&gt;0),25*(Summary!B$6+1-AF108)/Summary!B$6,0)</f>
        <v>0</v>
      </c>
      <c r="AR108" s="3">
        <f>IF(AND(AG108&lt;=Summary!C$6,AG108&gt;0),25*(Summary!C$6+1-AG108)/Summary!C$6,0)</f>
        <v>0</v>
      </c>
      <c r="AS108" s="3">
        <f>IF(AND(AH108&lt;=Summary!D$6,AH108&gt;0),25*(Summary!D$6+1-AH108)/Summary!D$6,0)</f>
        <v>12.5</v>
      </c>
      <c r="AT108" s="3">
        <f>IF(AND(AI108&lt;=Summary!E$6,AI108&gt;0),25*(Summary!E$6+1-AI108)/Summary!E$6,0)</f>
        <v>0</v>
      </c>
      <c r="AU108" s="3">
        <f>IF(AND(AJ108&lt;=Summary!F$6,AJ108&gt;0),25*(Summary!F$6+1-AJ108)/Summary!F$6,0)</f>
        <v>0</v>
      </c>
      <c r="AV108" s="3">
        <f>IF(AND(AK108&lt;=Summary!G$6,AK108&gt;0),25*(Summary!G$6+1-AK108)/Summary!G$6,0)</f>
        <v>0</v>
      </c>
      <c r="AW108" s="3">
        <f>IF(AND(AL108&lt;=Summary!H$6,AL108&gt;0),25*(Summary!H$6+1-AL108)/Summary!H$6,0)</f>
        <v>8</v>
      </c>
      <c r="AX108" s="3">
        <f>IF(AND(AM108&lt;=Summary!I$6,AM108&gt;0),25*(Summary!I$6+1-AM108)/Summary!I$6,0)</f>
        <v>2.25</v>
      </c>
      <c r="AY108" s="3">
        <f>IF(AND(AN108&lt;=Summary!J$6,AN108&gt;0),25*(Summary!J$6+1-AN108)/Summary!J$6,0)</f>
        <v>1.25</v>
      </c>
      <c r="AZ108" s="3">
        <f>IF(AND(AO108&lt;=Summary!K$6,AO108&gt;0),25*(Summary!K$6+1-AO108)/Summary!K$6,0)</f>
        <v>10.25</v>
      </c>
      <c r="BA108" s="3"/>
      <c r="BB108" s="3">
        <f>IF(AND(U108&gt;0,U108&lt;=Summary!B$9),12.5 + 12.5 * (U108 - Summary!B$9) / (Summary!B$7 - Summary!B$9),0)</f>
        <v>0</v>
      </c>
      <c r="BC108" s="3">
        <f>IF(AND(V108&gt;0,V108&lt;=Summary!C$9),12.5 + 12.5 * (V108 - Summary!C$9) / (Summary!C$7 - Summary!C$9),0)</f>
        <v>0</v>
      </c>
      <c r="BD108" s="3">
        <f>IF(AND(W108&gt;0,W108&lt;=Summary!D$9),12.5 + 12.5 * (W108 - Summary!D$9) / (Summary!D$7 - Summary!D$9),0)</f>
        <v>0</v>
      </c>
      <c r="BE108" s="3">
        <f>IF(AND(X108&gt;0,X108&lt;=Summary!E$9),12.5 + 12.5 * (X108 - Summary!E$9) / (Summary!E$7 - Summary!E$9),0)</f>
        <v>0</v>
      </c>
      <c r="BF108" s="3">
        <f>IF(AND(Y108&gt;0,Y108&lt;=Summary!F$9),12.5 + 12.5 * (Y108 - Summary!F$9) / (Summary!F$7 - Summary!F$9),0)</f>
        <v>0</v>
      </c>
      <c r="BG108" s="3">
        <f>IF(AND(Z108&gt;0,Z108&lt;=Summary!G$9),12.5 + 12.5 * (Z108 - Summary!G$9) / (Summary!G$7 - Summary!G$9),0)</f>
        <v>0</v>
      </c>
      <c r="BH108" s="3">
        <f>IF(AND(AA108&gt;0,AA108&lt;=Summary!H$9),12.5 + 12.5 * (AA108 - Summary!H$9) / (Summary!H$7 - Summary!H$9),0)</f>
        <v>0</v>
      </c>
      <c r="BI108" s="3">
        <f>IF(AND(AB108&gt;0,AB108&lt;=Summary!I$9),12.5 + 12.5 * (AB108 - Summary!I$9) / (Summary!I$7 - Summary!I$9),0)</f>
        <v>0</v>
      </c>
      <c r="BJ108" s="3">
        <f>IF(AND(AC108&gt;0,AC108&lt;=Summary!J$9),12.5 + 12.5 * (AC108 - Summary!J$9) / (Summary!J$7 - Summary!J$9),0)</f>
        <v>0</v>
      </c>
      <c r="BK108" s="3">
        <f>IF(AND(AD108&gt;0,AD108&lt;=Summary!K$9),12.5 + 12.5 * (AD108 - Summary!K$9) / (Summary!K$7 - Summary!K$9),0)</f>
        <v>0</v>
      </c>
      <c r="BL108" s="3"/>
      <c r="BM108" s="3">
        <f>IF(AND(U108&gt;0,U108&gt;Summary!B$9),12.5 - 12.5 * (U108 - Summary!B$9) / (Summary!B$3 - Summary!B$9),0)</f>
        <v>7.1923281832711776</v>
      </c>
      <c r="BN108" s="3">
        <f>IF(AND(V108&gt;0,V108&gt;Summary!C$9),12.5 - 12.5 * (V108 - Summary!C$9) / (Summary!C$3 - Summary!C$9),0)</f>
        <v>8.731821543012078</v>
      </c>
      <c r="BO108" s="3">
        <f>IF(AND(W108&gt;0,W108&gt;Summary!D$9),12.5 - 12.5 * (W108 - Summary!D$9) / (Summary!D$3 - Summary!D$9),0)</f>
        <v>10.253189022033244</v>
      </c>
      <c r="BP108" s="3">
        <f>IF(AND(X108&gt;0,X108&gt;Summary!E$9),12.5 - 12.5 * (X108 - Summary!E$9) / (Summary!E$3 - Summary!E$9),0)</f>
        <v>0</v>
      </c>
      <c r="BQ108" s="3">
        <f>IF(AND(Y108&gt;0,Y108&gt;Summary!F$9),12.5 - 12.5 * (Y108 - Summary!F$9) / (Summary!F$3 - Summary!F$9),0)</f>
        <v>0</v>
      </c>
      <c r="BR108" s="3">
        <f>IF(AND(Z108&gt;0,Z108&gt;Summary!G$9),12.5 - 12.5 * (Z108 - Summary!G$9) / (Summary!G$3 - Summary!G$9),0)</f>
        <v>0.30496875929782874</v>
      </c>
      <c r="BS108" s="3">
        <f>IF(AND(AA108&gt;0,AA108&gt;Summary!H$9),12.5 - 12.5 * (AA108 - Summary!H$9) / (Summary!H$3 - Summary!H$9),0)</f>
        <v>0</v>
      </c>
      <c r="BT108" s="3">
        <f>IF(AND(AB108&gt;0,AB108&gt;Summary!I$9),12.5 - 12.5 * (AB108 - Summary!I$9) / (Summary!I$3 - Summary!I$9),0)</f>
        <v>0</v>
      </c>
      <c r="BU108" s="3">
        <f>IF(AND(AC108&gt;0,AC108&gt;Summary!J$9),12.5 - 12.5 * (AC108 - Summary!J$9) / (Summary!J$3 - Summary!J$9),0)</f>
        <v>0</v>
      </c>
      <c r="BV108" s="3">
        <f>IF(AND(AD108&gt;0,AD108&gt;Summary!K$9),12.5 - 12.5 * (AD108 - Summary!K$9) / (Summary!K$3 - Summary!K$9),0)</f>
        <v>0</v>
      </c>
      <c r="BW108" s="3"/>
      <c r="BX108">
        <v>4459</v>
      </c>
      <c r="BY108">
        <v>8749</v>
      </c>
      <c r="BZ108">
        <v>2183</v>
      </c>
      <c r="CA108">
        <v>5482</v>
      </c>
      <c r="CB108">
        <v>7827</v>
      </c>
      <c r="CC108">
        <v>11053</v>
      </c>
      <c r="CD108">
        <v>2520</v>
      </c>
      <c r="CE108">
        <v>2539</v>
      </c>
      <c r="CF108">
        <v>9527</v>
      </c>
      <c r="CG108">
        <v>14216</v>
      </c>
      <c r="CI108" s="3">
        <f t="shared" si="105"/>
        <v>7.1923281832711776</v>
      </c>
      <c r="CJ108" s="3">
        <f t="shared" si="106"/>
        <v>8.731821543012078</v>
      </c>
      <c r="CK108" s="3">
        <f t="shared" si="107"/>
        <v>22.753189022033244</v>
      </c>
      <c r="CL108" s="3">
        <f t="shared" si="108"/>
        <v>0</v>
      </c>
      <c r="CM108" s="3">
        <f t="shared" si="109"/>
        <v>0</v>
      </c>
      <c r="CN108" s="3">
        <f t="shared" si="110"/>
        <v>0.30496875929782874</v>
      </c>
      <c r="CO108" s="3">
        <f t="shared" si="111"/>
        <v>8</v>
      </c>
      <c r="CP108" s="3">
        <f t="shared" si="112"/>
        <v>2.25</v>
      </c>
      <c r="CQ108" s="3">
        <f t="shared" si="113"/>
        <v>1.25</v>
      </c>
      <c r="CR108" s="3">
        <f t="shared" si="114"/>
        <v>10.25</v>
      </c>
      <c r="CT108" s="3">
        <f t="shared" si="115"/>
        <v>0</v>
      </c>
      <c r="CU108" s="3">
        <f t="shared" si="116"/>
        <v>0</v>
      </c>
      <c r="CV108" s="3">
        <f t="shared" si="117"/>
        <v>60.73230750761433</v>
      </c>
      <c r="CW108" s="5">
        <f t="shared" si="118"/>
        <v>400</v>
      </c>
      <c r="CX108" s="3">
        <f t="shared" si="119"/>
        <v>460.73230750761434</v>
      </c>
      <c r="CZ108" s="3">
        <f t="shared" si="120"/>
        <v>447.893790497471</v>
      </c>
      <c r="DA108">
        <f t="shared" si="121"/>
        <v>104</v>
      </c>
    </row>
    <row r="109" spans="1:105" x14ac:dyDescent="0.2">
      <c r="A109">
        <v>105</v>
      </c>
      <c r="B109" t="s">
        <v>238</v>
      </c>
      <c r="C109" t="s">
        <v>239</v>
      </c>
      <c r="D109" t="s">
        <v>29</v>
      </c>
      <c r="E109">
        <v>43.789993372294198</v>
      </c>
      <c r="F109" s="1" t="s">
        <v>655</v>
      </c>
      <c r="G109">
        <v>443.78999337229402</v>
      </c>
      <c r="H109">
        <v>490391</v>
      </c>
      <c r="J109">
        <v>3213</v>
      </c>
      <c r="K109">
        <v>1499</v>
      </c>
      <c r="L109">
        <v>6960</v>
      </c>
      <c r="M109">
        <v>3031</v>
      </c>
      <c r="N109">
        <v>39530</v>
      </c>
      <c r="O109">
        <v>13216</v>
      </c>
      <c r="Q109">
        <v>70079</v>
      </c>
      <c r="R109">
        <v>352863</v>
      </c>
      <c r="U109" s="5">
        <f>IF(J109&lt;=Summary!B$3,J109,0)</f>
        <v>3213</v>
      </c>
      <c r="V109" s="5">
        <f>IF(K109&lt;=Summary!C$3,K109,0)</f>
        <v>1499</v>
      </c>
      <c r="W109" s="5">
        <f>IF(L109&lt;=Summary!D$3,L109,0)</f>
        <v>0</v>
      </c>
      <c r="X109" s="5">
        <f>IF(M109&lt;=Summary!E$3,M109,0)</f>
        <v>3031</v>
      </c>
      <c r="Y109" s="5">
        <f>IF(N109&lt;=Summary!F$3,N109,0)</f>
        <v>0</v>
      </c>
      <c r="Z109" s="5">
        <f>IF(O109&lt;=Summary!G$3,O109,0)</f>
        <v>0</v>
      </c>
      <c r="AA109" s="5">
        <f>IF(P109&lt;=Summary!H$3,P109,0)</f>
        <v>0</v>
      </c>
      <c r="AB109" s="5">
        <f>IF(Q109&lt;=Summary!I$3,Q109,0)</f>
        <v>0</v>
      </c>
      <c r="AC109" s="5">
        <f>IF(R109&lt;=Summary!J$3,R109,0)</f>
        <v>0</v>
      </c>
      <c r="AD109" s="5">
        <f>IF(S109&lt;=Summary!K$3,S109,0)</f>
        <v>0</v>
      </c>
      <c r="AE109" s="3"/>
      <c r="AF109" s="5">
        <f t="shared" si="95"/>
        <v>182</v>
      </c>
      <c r="AG109" s="5">
        <f t="shared" si="96"/>
        <v>106</v>
      </c>
      <c r="AH109" s="5">
        <f t="shared" si="97"/>
        <v>143</v>
      </c>
      <c r="AI109" s="5">
        <f t="shared" si="98"/>
        <v>56</v>
      </c>
      <c r="AJ109" s="5">
        <f t="shared" si="99"/>
        <v>146</v>
      </c>
      <c r="AK109" s="5">
        <f t="shared" si="100"/>
        <v>167</v>
      </c>
      <c r="AL109" s="5">
        <f t="shared" si="101"/>
        <v>0</v>
      </c>
      <c r="AM109" s="5">
        <f t="shared" si="102"/>
        <v>136</v>
      </c>
      <c r="AN109" s="5">
        <f t="shared" si="103"/>
        <v>173</v>
      </c>
      <c r="AO109" s="5">
        <f t="shared" si="104"/>
        <v>0</v>
      </c>
      <c r="AP109" s="3"/>
      <c r="AQ109" s="3">
        <f>IF(AND(AF109&lt;=Summary!B$6,AF109&gt;0),25*(Summary!B$6+1-AF109)/Summary!B$6,0)</f>
        <v>0</v>
      </c>
      <c r="AR109" s="3">
        <f>IF(AND(AG109&lt;=Summary!C$6,AG109&gt;0),25*(Summary!C$6+1-AG109)/Summary!C$6,0)</f>
        <v>0</v>
      </c>
      <c r="AS109" s="3">
        <f>IF(AND(AH109&lt;=Summary!D$6,AH109&gt;0),25*(Summary!D$6+1-AH109)/Summary!D$6,0)</f>
        <v>0</v>
      </c>
      <c r="AT109" s="3">
        <f>IF(AND(AI109&lt;=Summary!E$6,AI109&gt;0),25*(Summary!E$6+1-AI109)/Summary!E$6,0)</f>
        <v>11.25</v>
      </c>
      <c r="AU109" s="3">
        <f>IF(AND(AJ109&lt;=Summary!F$6,AJ109&gt;0),25*(Summary!F$6+1-AJ109)/Summary!F$6,0)</f>
        <v>0</v>
      </c>
      <c r="AV109" s="3">
        <f>IF(AND(AK109&lt;=Summary!G$6,AK109&gt;0),25*(Summary!G$6+1-AK109)/Summary!G$6,0)</f>
        <v>0</v>
      </c>
      <c r="AW109" s="3">
        <f>IF(AND(AL109&lt;=Summary!H$6,AL109&gt;0),25*(Summary!H$6+1-AL109)/Summary!H$6,0)</f>
        <v>0</v>
      </c>
      <c r="AX109" s="3">
        <f>IF(AND(AM109&lt;=Summary!I$6,AM109&gt;0),25*(Summary!I$6+1-AM109)/Summary!I$6,0)</f>
        <v>0</v>
      </c>
      <c r="AY109" s="3">
        <f>IF(AND(AN109&lt;=Summary!J$6,AN109&gt;0),25*(Summary!J$6+1-AN109)/Summary!J$6,0)</f>
        <v>0</v>
      </c>
      <c r="AZ109" s="3">
        <f>IF(AND(AO109&lt;=Summary!K$6,AO109&gt;0),25*(Summary!K$6+1-AO109)/Summary!K$6,0)</f>
        <v>0</v>
      </c>
      <c r="BA109" s="3"/>
      <c r="BB109" s="3">
        <f>IF(AND(U109&gt;0,U109&lt;=Summary!B$9),12.5 + 12.5 * (U109 - Summary!B$9) / (Summary!B$7 - Summary!B$9),0)</f>
        <v>0</v>
      </c>
      <c r="BC109" s="3">
        <f>IF(AND(V109&gt;0,V109&lt;=Summary!C$9),12.5 + 12.5 * (V109 - Summary!C$9) / (Summary!C$7 - Summary!C$9),0)</f>
        <v>13.458487572712851</v>
      </c>
      <c r="BD109" s="3">
        <f>IF(AND(W109&gt;0,W109&lt;=Summary!D$9),12.5 + 12.5 * (W109 - Summary!D$9) / (Summary!D$7 - Summary!D$9),0)</f>
        <v>0</v>
      </c>
      <c r="BE109" s="3">
        <f>IF(AND(X109&gt;0,X109&lt;=Summary!E$9),12.5 + 12.5 * (X109 - Summary!E$9) / (Summary!E$7 - Summary!E$9),0)</f>
        <v>0</v>
      </c>
      <c r="BF109" s="3">
        <f>IF(AND(Y109&gt;0,Y109&lt;=Summary!F$9),12.5 + 12.5 * (Y109 - Summary!F$9) / (Summary!F$7 - Summary!F$9),0)</f>
        <v>0</v>
      </c>
      <c r="BG109" s="3">
        <f>IF(AND(Z109&gt;0,Z109&lt;=Summary!G$9),12.5 + 12.5 * (Z109 - Summary!G$9) / (Summary!G$7 - Summary!G$9),0)</f>
        <v>0</v>
      </c>
      <c r="BH109" s="3">
        <f>IF(AND(AA109&gt;0,AA109&lt;=Summary!H$9),12.5 + 12.5 * (AA109 - Summary!H$9) / (Summary!H$7 - Summary!H$9),0)</f>
        <v>0</v>
      </c>
      <c r="BI109" s="3">
        <f>IF(AND(AB109&gt;0,AB109&lt;=Summary!I$9),12.5 + 12.5 * (AB109 - Summary!I$9) / (Summary!I$7 - Summary!I$9),0)</f>
        <v>0</v>
      </c>
      <c r="BJ109" s="3">
        <f>IF(AND(AC109&gt;0,AC109&lt;=Summary!J$9),12.5 + 12.5 * (AC109 - Summary!J$9) / (Summary!J$7 - Summary!J$9),0)</f>
        <v>0</v>
      </c>
      <c r="BK109" s="3">
        <f>IF(AND(AD109&gt;0,AD109&lt;=Summary!K$9),12.5 + 12.5 * (AD109 - Summary!K$9) / (Summary!K$7 - Summary!K$9),0)</f>
        <v>0</v>
      </c>
      <c r="BL109" s="3"/>
      <c r="BM109" s="3">
        <f>IF(AND(U109&gt;0,U109&gt;Summary!B$9),12.5 - 12.5 * (U109 - Summary!B$9) / (Summary!B$3 - Summary!B$9),0)</f>
        <v>2.5772509323388384</v>
      </c>
      <c r="BN109" s="3">
        <f>IF(AND(V109&gt;0,V109&gt;Summary!C$9),12.5 - 12.5 * (V109 - Summary!C$9) / (Summary!C$3 - Summary!C$9),0)</f>
        <v>0</v>
      </c>
      <c r="BO109" s="3">
        <f>IF(AND(W109&gt;0,W109&gt;Summary!D$9),12.5 - 12.5 * (W109 - Summary!D$9) / (Summary!D$3 - Summary!D$9),0)</f>
        <v>0</v>
      </c>
      <c r="BP109" s="3">
        <f>IF(AND(X109&gt;0,X109&gt;Summary!E$9),12.5 - 12.5 * (X109 - Summary!E$9) / (Summary!E$3 - Summary!E$9),0)</f>
        <v>11.348887515451175</v>
      </c>
      <c r="BQ109" s="3">
        <f>IF(AND(Y109&gt;0,Y109&gt;Summary!F$9),12.5 - 12.5 * (Y109 - Summary!F$9) / (Summary!F$3 - Summary!F$9),0)</f>
        <v>0</v>
      </c>
      <c r="BR109" s="3">
        <f>IF(AND(Z109&gt;0,Z109&gt;Summary!G$9),12.5 - 12.5 * (Z109 - Summary!G$9) / (Summary!G$3 - Summary!G$9),0)</f>
        <v>0</v>
      </c>
      <c r="BS109" s="3">
        <f>IF(AND(AA109&gt;0,AA109&gt;Summary!H$9),12.5 - 12.5 * (AA109 - Summary!H$9) / (Summary!H$3 - Summary!H$9),0)</f>
        <v>0</v>
      </c>
      <c r="BT109" s="3">
        <f>IF(AND(AB109&gt;0,AB109&gt;Summary!I$9),12.5 - 12.5 * (AB109 - Summary!I$9) / (Summary!I$3 - Summary!I$9),0)</f>
        <v>0</v>
      </c>
      <c r="BU109" s="3">
        <f>IF(AND(AC109&gt;0,AC109&gt;Summary!J$9),12.5 - 12.5 * (AC109 - Summary!J$9) / (Summary!J$3 - Summary!J$9),0)</f>
        <v>0</v>
      </c>
      <c r="BV109" s="3">
        <f>IF(AND(AD109&gt;0,AD109&gt;Summary!K$9),12.5 - 12.5 * (AD109 - Summary!K$9) / (Summary!K$3 - Summary!K$9),0)</f>
        <v>0</v>
      </c>
      <c r="BW109" s="3"/>
      <c r="BX109">
        <v>13216</v>
      </c>
      <c r="BY109">
        <v>70079</v>
      </c>
      <c r="BZ109">
        <v>1499</v>
      </c>
      <c r="CA109">
        <v>3031</v>
      </c>
      <c r="CB109">
        <v>39530</v>
      </c>
      <c r="CD109">
        <v>3213</v>
      </c>
      <c r="CE109">
        <v>6960</v>
      </c>
      <c r="CF109">
        <v>352863</v>
      </c>
      <c r="CI109" s="3">
        <f t="shared" si="105"/>
        <v>2.5772509323388384</v>
      </c>
      <c r="CJ109" s="3">
        <f t="shared" si="106"/>
        <v>13.458487572712851</v>
      </c>
      <c r="CK109" s="3">
        <f t="shared" si="107"/>
        <v>0</v>
      </c>
      <c r="CL109" s="3">
        <f t="shared" si="108"/>
        <v>22.598887515451175</v>
      </c>
      <c r="CM109" s="3">
        <f t="shared" si="109"/>
        <v>0</v>
      </c>
      <c r="CN109" s="3">
        <f t="shared" si="110"/>
        <v>0</v>
      </c>
      <c r="CO109" s="3">
        <f t="shared" si="111"/>
        <v>0</v>
      </c>
      <c r="CP109" s="3">
        <f t="shared" si="112"/>
        <v>0</v>
      </c>
      <c r="CQ109" s="3">
        <f t="shared" si="113"/>
        <v>0</v>
      </c>
      <c r="CR109" s="3">
        <f t="shared" si="114"/>
        <v>0</v>
      </c>
      <c r="CT109" s="3">
        <f t="shared" si="115"/>
        <v>0</v>
      </c>
      <c r="CU109" s="3">
        <f t="shared" si="116"/>
        <v>0</v>
      </c>
      <c r="CV109" s="3">
        <f t="shared" si="117"/>
        <v>38.634626020502864</v>
      </c>
      <c r="CW109" s="5">
        <f t="shared" si="118"/>
        <v>400</v>
      </c>
      <c r="CX109" s="3">
        <f t="shared" si="119"/>
        <v>438.63462602050288</v>
      </c>
      <c r="CZ109" s="3">
        <f t="shared" si="120"/>
        <v>443.78999337229402</v>
      </c>
      <c r="DA109">
        <f t="shared" si="121"/>
        <v>105</v>
      </c>
    </row>
    <row r="110" spans="1:105" x14ac:dyDescent="0.2">
      <c r="A110">
        <v>106</v>
      </c>
      <c r="B110" t="s">
        <v>240</v>
      </c>
      <c r="C110" t="s">
        <v>241</v>
      </c>
      <c r="D110" t="s">
        <v>61</v>
      </c>
      <c r="E110">
        <v>193.08540250296301</v>
      </c>
      <c r="F110" s="1" t="s">
        <v>666</v>
      </c>
      <c r="G110">
        <v>443.08540250296301</v>
      </c>
      <c r="H110">
        <v>8199</v>
      </c>
      <c r="J110">
        <v>621</v>
      </c>
      <c r="K110">
        <v>808</v>
      </c>
      <c r="L110">
        <v>2214</v>
      </c>
      <c r="N110">
        <v>2332</v>
      </c>
      <c r="O110">
        <v>2224</v>
      </c>
      <c r="U110" s="5">
        <f>IF(J110&lt;=Summary!B$3,J110,0)</f>
        <v>621</v>
      </c>
      <c r="V110" s="5">
        <f>IF(K110&lt;=Summary!C$3,K110,0)</f>
        <v>808</v>
      </c>
      <c r="W110" s="5">
        <f>IF(L110&lt;=Summary!D$3,L110,0)</f>
        <v>2214</v>
      </c>
      <c r="X110" s="5">
        <f>IF(M110&lt;=Summary!E$3,M110,0)</f>
        <v>0</v>
      </c>
      <c r="Y110" s="5">
        <f>IF(N110&lt;=Summary!F$3,N110,0)</f>
        <v>2332</v>
      </c>
      <c r="Z110" s="5">
        <f>IF(O110&lt;=Summary!G$3,O110,0)</f>
        <v>2224</v>
      </c>
      <c r="AA110" s="5">
        <f>IF(P110&lt;=Summary!H$3,P110,0)</f>
        <v>0</v>
      </c>
      <c r="AB110" s="5">
        <f>IF(Q110&lt;=Summary!I$3,Q110,0)</f>
        <v>0</v>
      </c>
      <c r="AC110" s="5">
        <f>IF(R110&lt;=Summary!J$3,R110,0)</f>
        <v>0</v>
      </c>
      <c r="AD110" s="5">
        <f>IF(S110&lt;=Summary!K$3,S110,0)</f>
        <v>0</v>
      </c>
      <c r="AE110" s="3"/>
      <c r="AF110" s="5">
        <f t="shared" si="95"/>
        <v>3</v>
      </c>
      <c r="AG110" s="5">
        <f t="shared" si="96"/>
        <v>12</v>
      </c>
      <c r="AH110" s="5">
        <f t="shared" si="97"/>
        <v>41</v>
      </c>
      <c r="AI110" s="5">
        <f t="shared" si="98"/>
        <v>0</v>
      </c>
      <c r="AJ110" s="5">
        <f t="shared" si="99"/>
        <v>7</v>
      </c>
      <c r="AK110" s="5">
        <f t="shared" si="100"/>
        <v>28</v>
      </c>
      <c r="AL110" s="5">
        <f t="shared" si="101"/>
        <v>0</v>
      </c>
      <c r="AM110" s="5">
        <f t="shared" si="102"/>
        <v>0</v>
      </c>
      <c r="AN110" s="5">
        <f t="shared" si="103"/>
        <v>0</v>
      </c>
      <c r="AO110" s="5">
        <f t="shared" si="104"/>
        <v>0</v>
      </c>
      <c r="AP110" s="3"/>
      <c r="AQ110" s="3">
        <f>IF(AND(AF110&lt;=Summary!B$6,AF110&gt;0),25*(Summary!B$6+1-AF110)/Summary!B$6,0)</f>
        <v>24.5</v>
      </c>
      <c r="AR110" s="3">
        <f>IF(AND(AG110&lt;=Summary!C$6,AG110&gt;0),25*(Summary!C$6+1-AG110)/Summary!C$6,0)</f>
        <v>22.25</v>
      </c>
      <c r="AS110" s="3">
        <f>IF(AND(AH110&lt;=Summary!D$6,AH110&gt;0),25*(Summary!D$6+1-AH110)/Summary!D$6,0)</f>
        <v>15</v>
      </c>
      <c r="AT110" s="3">
        <f>IF(AND(AI110&lt;=Summary!E$6,AI110&gt;0),25*(Summary!E$6+1-AI110)/Summary!E$6,0)</f>
        <v>0</v>
      </c>
      <c r="AU110" s="3">
        <f>IF(AND(AJ110&lt;=Summary!F$6,AJ110&gt;0),25*(Summary!F$6+1-AJ110)/Summary!F$6,0)</f>
        <v>23.5</v>
      </c>
      <c r="AV110" s="3">
        <f>IF(AND(AK110&lt;=Summary!G$6,AK110&gt;0),25*(Summary!G$6+1-AK110)/Summary!G$6,0)</f>
        <v>18.25</v>
      </c>
      <c r="AW110" s="3">
        <f>IF(AND(AL110&lt;=Summary!H$6,AL110&gt;0),25*(Summary!H$6+1-AL110)/Summary!H$6,0)</f>
        <v>0</v>
      </c>
      <c r="AX110" s="3">
        <f>IF(AND(AM110&lt;=Summary!I$6,AM110&gt;0),25*(Summary!I$6+1-AM110)/Summary!I$6,0)</f>
        <v>0</v>
      </c>
      <c r="AY110" s="3">
        <f>IF(AND(AN110&lt;=Summary!J$6,AN110&gt;0),25*(Summary!J$6+1-AN110)/Summary!J$6,0)</f>
        <v>0</v>
      </c>
      <c r="AZ110" s="3">
        <f>IF(AND(AO110&lt;=Summary!K$6,AO110&gt;0),25*(Summary!K$6+1-AO110)/Summary!K$6,0)</f>
        <v>0</v>
      </c>
      <c r="BA110" s="3"/>
      <c r="BB110" s="3">
        <f>IF(AND(U110&gt;0,U110&lt;=Summary!B$9),12.5 + 12.5 * (U110 - Summary!B$9) / (Summary!B$7 - Summary!B$9),0)</f>
        <v>23.555377207062598</v>
      </c>
      <c r="BC110" s="3">
        <f>IF(AND(V110&gt;0,V110&lt;=Summary!C$9),12.5 + 12.5 * (V110 - Summary!C$9) / (Summary!C$7 - Summary!C$9),0)</f>
        <v>22.593865679534638</v>
      </c>
      <c r="BD110" s="3">
        <f>IF(AND(W110&gt;0,W110&lt;=Summary!D$9),12.5 + 12.5 * (W110 - Summary!D$9) / (Summary!D$7 - Summary!D$9),0)</f>
        <v>13.284164123431673</v>
      </c>
      <c r="BE110" s="3">
        <f>IF(AND(X110&gt;0,X110&lt;=Summary!E$9),12.5 + 12.5 * (X110 - Summary!E$9) / (Summary!E$7 - Summary!E$9),0)</f>
        <v>0</v>
      </c>
      <c r="BF110" s="3">
        <f>IF(AND(Y110&gt;0,Y110&lt;=Summary!F$9),12.5 + 12.5 * (Y110 - Summary!F$9) / (Summary!F$7 - Summary!F$9),0)</f>
        <v>18.869915579432082</v>
      </c>
      <c r="BG110" s="3">
        <f>IF(AND(Z110&gt;0,Z110&lt;=Summary!G$9),12.5 + 12.5 * (Z110 - Summary!G$9) / (Summary!G$7 - Summary!G$9),0)</f>
        <v>16.885125184094257</v>
      </c>
      <c r="BH110" s="3">
        <f>IF(AND(AA110&gt;0,AA110&lt;=Summary!H$9),12.5 + 12.5 * (AA110 - Summary!H$9) / (Summary!H$7 - Summary!H$9),0)</f>
        <v>0</v>
      </c>
      <c r="BI110" s="3">
        <f>IF(AND(AB110&gt;0,AB110&lt;=Summary!I$9),12.5 + 12.5 * (AB110 - Summary!I$9) / (Summary!I$7 - Summary!I$9),0)</f>
        <v>0</v>
      </c>
      <c r="BJ110" s="3">
        <f>IF(AND(AC110&gt;0,AC110&lt;=Summary!J$9),12.5 + 12.5 * (AC110 - Summary!J$9) / (Summary!J$7 - Summary!J$9),0)</f>
        <v>0</v>
      </c>
      <c r="BK110" s="3">
        <f>IF(AND(AD110&gt;0,AD110&lt;=Summary!K$9),12.5 + 12.5 * (AD110 - Summary!K$9) / (Summary!K$7 - Summary!K$9),0)</f>
        <v>0</v>
      </c>
      <c r="BL110" s="3"/>
      <c r="BM110" s="3">
        <f>IF(AND(U110&gt;0,U110&gt;Summary!B$9),12.5 - 12.5 * (U110 - Summary!B$9) / (Summary!B$3 - Summary!B$9),0)</f>
        <v>0</v>
      </c>
      <c r="BN110" s="3">
        <f>IF(AND(V110&gt;0,V110&gt;Summary!C$9),12.5 - 12.5 * (V110 - Summary!C$9) / (Summary!C$3 - Summary!C$9),0)</f>
        <v>0</v>
      </c>
      <c r="BO110" s="3">
        <f>IF(AND(W110&gt;0,W110&gt;Summary!D$9),12.5 - 12.5 * (W110 - Summary!D$9) / (Summary!D$3 - Summary!D$9),0)</f>
        <v>0</v>
      </c>
      <c r="BP110" s="3">
        <f>IF(AND(X110&gt;0,X110&gt;Summary!E$9),12.5 - 12.5 * (X110 - Summary!E$9) / (Summary!E$3 - Summary!E$9),0)</f>
        <v>0</v>
      </c>
      <c r="BQ110" s="3">
        <f>IF(AND(Y110&gt;0,Y110&gt;Summary!F$9),12.5 - 12.5 * (Y110 - Summary!F$9) / (Summary!F$3 - Summary!F$9),0)</f>
        <v>0</v>
      </c>
      <c r="BR110" s="3">
        <f>IF(AND(Z110&gt;0,Z110&gt;Summary!G$9),12.5 - 12.5 * (Z110 - Summary!G$9) / (Summary!G$3 - Summary!G$9),0)</f>
        <v>0</v>
      </c>
      <c r="BS110" s="3">
        <f>IF(AND(AA110&gt;0,AA110&gt;Summary!H$9),12.5 - 12.5 * (AA110 - Summary!H$9) / (Summary!H$3 - Summary!H$9),0)</f>
        <v>0</v>
      </c>
      <c r="BT110" s="3">
        <f>IF(AND(AB110&gt;0,AB110&gt;Summary!I$9),12.5 - 12.5 * (AB110 - Summary!I$9) / (Summary!I$3 - Summary!I$9),0)</f>
        <v>0</v>
      </c>
      <c r="BU110" s="3">
        <f>IF(AND(AC110&gt;0,AC110&gt;Summary!J$9),12.5 - 12.5 * (AC110 - Summary!J$9) / (Summary!J$3 - Summary!J$9),0)</f>
        <v>0</v>
      </c>
      <c r="BV110" s="3">
        <f>IF(AND(AD110&gt;0,AD110&gt;Summary!K$9),12.5 - 12.5 * (AD110 - Summary!K$9) / (Summary!K$3 - Summary!K$9),0)</f>
        <v>0</v>
      </c>
      <c r="BW110" s="3"/>
      <c r="BX110">
        <v>2224</v>
      </c>
      <c r="BZ110">
        <v>808</v>
      </c>
      <c r="CB110">
        <v>2332</v>
      </c>
      <c r="CD110">
        <v>621</v>
      </c>
      <c r="CE110">
        <v>2214</v>
      </c>
      <c r="CI110" s="3">
        <f t="shared" si="105"/>
        <v>48.055377207062598</v>
      </c>
      <c r="CJ110" s="3">
        <f t="shared" si="106"/>
        <v>44.843865679534638</v>
      </c>
      <c r="CK110" s="3">
        <f t="shared" si="107"/>
        <v>28.284164123431673</v>
      </c>
      <c r="CL110" s="3">
        <f t="shared" si="108"/>
        <v>0</v>
      </c>
      <c r="CM110" s="3">
        <f t="shared" si="109"/>
        <v>42.369915579432082</v>
      </c>
      <c r="CN110" s="3">
        <f t="shared" si="110"/>
        <v>35.135125184094257</v>
      </c>
      <c r="CO110" s="3">
        <f t="shared" si="111"/>
        <v>0</v>
      </c>
      <c r="CP110" s="3">
        <f t="shared" si="112"/>
        <v>0</v>
      </c>
      <c r="CQ110" s="3">
        <f t="shared" si="113"/>
        <v>0</v>
      </c>
      <c r="CR110" s="3">
        <f t="shared" si="114"/>
        <v>0</v>
      </c>
      <c r="CT110" s="3">
        <f t="shared" si="115"/>
        <v>0</v>
      </c>
      <c r="CU110" s="3">
        <f t="shared" si="116"/>
        <v>0</v>
      </c>
      <c r="CV110" s="3">
        <f t="shared" si="117"/>
        <v>198.68844777355523</v>
      </c>
      <c r="CW110" s="5">
        <f t="shared" si="118"/>
        <v>250</v>
      </c>
      <c r="CX110" s="3">
        <f t="shared" si="119"/>
        <v>448.68844777355525</v>
      </c>
      <c r="CZ110" s="3">
        <f t="shared" si="120"/>
        <v>443.08540250296301</v>
      </c>
      <c r="DA110">
        <f t="shared" si="121"/>
        <v>106</v>
      </c>
    </row>
    <row r="111" spans="1:105" x14ac:dyDescent="0.2">
      <c r="A111">
        <v>107</v>
      </c>
      <c r="B111" t="s">
        <v>242</v>
      </c>
      <c r="C111" t="s">
        <v>243</v>
      </c>
      <c r="D111" t="s">
        <v>54</v>
      </c>
      <c r="E111">
        <v>41.965741297859097</v>
      </c>
      <c r="F111" s="1" t="s">
        <v>660</v>
      </c>
      <c r="G111">
        <v>441.96574129785898</v>
      </c>
      <c r="H111">
        <v>158424</v>
      </c>
      <c r="J111">
        <v>1844</v>
      </c>
      <c r="K111">
        <v>1934</v>
      </c>
      <c r="L111">
        <v>9066</v>
      </c>
      <c r="M111">
        <v>4723</v>
      </c>
      <c r="N111">
        <v>7898</v>
      </c>
      <c r="O111">
        <v>4612</v>
      </c>
      <c r="P111">
        <v>76335</v>
      </c>
      <c r="Q111">
        <v>20936</v>
      </c>
      <c r="R111">
        <v>12630</v>
      </c>
      <c r="S111">
        <v>18446</v>
      </c>
      <c r="U111" s="5">
        <f>IF(J111&lt;=Summary!B$3,J111,0)</f>
        <v>1844</v>
      </c>
      <c r="V111" s="5">
        <f>IF(K111&lt;=Summary!C$3,K111,0)</f>
        <v>1934</v>
      </c>
      <c r="W111" s="5">
        <f>IF(L111&lt;=Summary!D$3,L111,0)</f>
        <v>0</v>
      </c>
      <c r="X111" s="5">
        <f>IF(M111&lt;=Summary!E$3,M111,0)</f>
        <v>0</v>
      </c>
      <c r="Y111" s="5">
        <f>IF(N111&lt;=Summary!F$3,N111,0)</f>
        <v>0</v>
      </c>
      <c r="Z111" s="5">
        <f>IF(O111&lt;=Summary!G$3,O111,0)</f>
        <v>0</v>
      </c>
      <c r="AA111" s="5">
        <f>IF(P111&lt;=Summary!H$3,P111,0)</f>
        <v>0</v>
      </c>
      <c r="AB111" s="5">
        <f>IF(Q111&lt;=Summary!I$3,Q111,0)</f>
        <v>0</v>
      </c>
      <c r="AC111" s="5">
        <f>IF(R111&lt;=Summary!J$3,R111,0)</f>
        <v>0</v>
      </c>
      <c r="AD111" s="5">
        <f>IF(S111&lt;=Summary!K$3,S111,0)</f>
        <v>0</v>
      </c>
      <c r="AE111" s="3"/>
      <c r="AF111" s="5">
        <f t="shared" si="95"/>
        <v>105</v>
      </c>
      <c r="AG111" s="5">
        <f t="shared" si="96"/>
        <v>155</v>
      </c>
      <c r="AH111" s="5">
        <f t="shared" si="97"/>
        <v>156</v>
      </c>
      <c r="AI111" s="5">
        <f t="shared" si="98"/>
        <v>106</v>
      </c>
      <c r="AJ111" s="5">
        <f t="shared" si="99"/>
        <v>103</v>
      </c>
      <c r="AK111" s="5">
        <f t="shared" si="100"/>
        <v>118</v>
      </c>
      <c r="AL111" s="5">
        <f t="shared" si="101"/>
        <v>97</v>
      </c>
      <c r="AM111" s="5">
        <f t="shared" si="102"/>
        <v>126</v>
      </c>
      <c r="AN111" s="5">
        <f t="shared" si="103"/>
        <v>112</v>
      </c>
      <c r="AO111" s="5">
        <f t="shared" si="104"/>
        <v>65</v>
      </c>
      <c r="AP111" s="3"/>
      <c r="AQ111" s="3">
        <f>IF(AND(AF111&lt;=Summary!B$6,AF111&gt;0),25*(Summary!B$6+1-AF111)/Summary!B$6,0)</f>
        <v>0</v>
      </c>
      <c r="AR111" s="3">
        <f>IF(AND(AG111&lt;=Summary!C$6,AG111&gt;0),25*(Summary!C$6+1-AG111)/Summary!C$6,0)</f>
        <v>0</v>
      </c>
      <c r="AS111" s="3">
        <f>IF(AND(AH111&lt;=Summary!D$6,AH111&gt;0),25*(Summary!D$6+1-AH111)/Summary!D$6,0)</f>
        <v>0</v>
      </c>
      <c r="AT111" s="3">
        <f>IF(AND(AI111&lt;=Summary!E$6,AI111&gt;0),25*(Summary!E$6+1-AI111)/Summary!E$6,0)</f>
        <v>0</v>
      </c>
      <c r="AU111" s="3">
        <f>IF(AND(AJ111&lt;=Summary!F$6,AJ111&gt;0),25*(Summary!F$6+1-AJ111)/Summary!F$6,0)</f>
        <v>0</v>
      </c>
      <c r="AV111" s="3">
        <f>IF(AND(AK111&lt;=Summary!G$6,AK111&gt;0),25*(Summary!G$6+1-AK111)/Summary!G$6,0)</f>
        <v>0</v>
      </c>
      <c r="AW111" s="3">
        <f>IF(AND(AL111&lt;=Summary!H$6,AL111&gt;0),25*(Summary!H$6+1-AL111)/Summary!H$6,0)</f>
        <v>1</v>
      </c>
      <c r="AX111" s="3">
        <f>IF(AND(AM111&lt;=Summary!I$6,AM111&gt;0),25*(Summary!I$6+1-AM111)/Summary!I$6,0)</f>
        <v>0</v>
      </c>
      <c r="AY111" s="3">
        <f>IF(AND(AN111&lt;=Summary!J$6,AN111&gt;0),25*(Summary!J$6+1-AN111)/Summary!J$6,0)</f>
        <v>0</v>
      </c>
      <c r="AZ111" s="3">
        <f>IF(AND(AO111&lt;=Summary!K$6,AO111&gt;0),25*(Summary!K$6+1-AO111)/Summary!K$6,0)</f>
        <v>9</v>
      </c>
      <c r="BA111" s="3"/>
      <c r="BB111" s="3">
        <f>IF(AND(U111&gt;0,U111&lt;=Summary!B$9),12.5 + 12.5 * (U111 - Summary!B$9) / (Summary!B$7 - Summary!B$9),0)</f>
        <v>0</v>
      </c>
      <c r="BC111" s="3">
        <f>IF(AND(V111&gt;0,V111&lt;=Summary!C$9),12.5 + 12.5 * (V111 - Summary!C$9) / (Summary!C$7 - Summary!C$9),0)</f>
        <v>0</v>
      </c>
      <c r="BD111" s="3">
        <f>IF(AND(W111&gt;0,W111&lt;=Summary!D$9),12.5 + 12.5 * (W111 - Summary!D$9) / (Summary!D$7 - Summary!D$9),0)</f>
        <v>0</v>
      </c>
      <c r="BE111" s="3">
        <f>IF(AND(X111&gt;0,X111&lt;=Summary!E$9),12.5 + 12.5 * (X111 - Summary!E$9) / (Summary!E$7 - Summary!E$9),0)</f>
        <v>0</v>
      </c>
      <c r="BF111" s="3">
        <f>IF(AND(Y111&gt;0,Y111&lt;=Summary!F$9),12.5 + 12.5 * (Y111 - Summary!F$9) / (Summary!F$7 - Summary!F$9),0)</f>
        <v>0</v>
      </c>
      <c r="BG111" s="3">
        <f>IF(AND(Z111&gt;0,Z111&lt;=Summary!G$9),12.5 + 12.5 * (Z111 - Summary!G$9) / (Summary!G$7 - Summary!G$9),0)</f>
        <v>0</v>
      </c>
      <c r="BH111" s="3">
        <f>IF(AND(AA111&gt;0,AA111&lt;=Summary!H$9),12.5 + 12.5 * (AA111 - Summary!H$9) / (Summary!H$7 - Summary!H$9),0)</f>
        <v>0</v>
      </c>
      <c r="BI111" s="3">
        <f>IF(AND(AB111&gt;0,AB111&lt;=Summary!I$9),12.5 + 12.5 * (AB111 - Summary!I$9) / (Summary!I$7 - Summary!I$9),0)</f>
        <v>0</v>
      </c>
      <c r="BJ111" s="3">
        <f>IF(AND(AC111&gt;0,AC111&lt;=Summary!J$9),12.5 + 12.5 * (AC111 - Summary!J$9) / (Summary!J$7 - Summary!J$9),0)</f>
        <v>0</v>
      </c>
      <c r="BK111" s="3">
        <f>IF(AND(AD111&gt;0,AD111&lt;=Summary!K$9),12.5 + 12.5 * (AD111 - Summary!K$9) / (Summary!K$7 - Summary!K$9),0)</f>
        <v>0</v>
      </c>
      <c r="BL111" s="3"/>
      <c r="BM111" s="3">
        <f>IF(AND(U111&gt;0,U111&gt;Summary!B$9),12.5 - 12.5 * (U111 - Summary!B$9) / (Summary!B$3 - Summary!B$9),0)</f>
        <v>11.694192860948322</v>
      </c>
      <c r="BN111" s="3">
        <f>IF(AND(V111&gt;0,V111&gt;Summary!C$9),12.5 - 12.5 * (V111 - Summary!C$9) / (Summary!C$3 - Summary!C$9),0)</f>
        <v>10.266206556568893</v>
      </c>
      <c r="BO111" s="3">
        <f>IF(AND(W111&gt;0,W111&gt;Summary!D$9),12.5 - 12.5 * (W111 - Summary!D$9) / (Summary!D$3 - Summary!D$9),0)</f>
        <v>0</v>
      </c>
      <c r="BP111" s="3">
        <f>IF(AND(X111&gt;0,X111&gt;Summary!E$9),12.5 - 12.5 * (X111 - Summary!E$9) / (Summary!E$3 - Summary!E$9),0)</f>
        <v>0</v>
      </c>
      <c r="BQ111" s="3">
        <f>IF(AND(Y111&gt;0,Y111&gt;Summary!F$9),12.5 - 12.5 * (Y111 - Summary!F$9) / (Summary!F$3 - Summary!F$9),0)</f>
        <v>0</v>
      </c>
      <c r="BR111" s="3">
        <f>IF(AND(Z111&gt;0,Z111&gt;Summary!G$9),12.5 - 12.5 * (Z111 - Summary!G$9) / (Summary!G$3 - Summary!G$9),0)</f>
        <v>0</v>
      </c>
      <c r="BS111" s="3">
        <f>IF(AND(AA111&gt;0,AA111&gt;Summary!H$9),12.5 - 12.5 * (AA111 - Summary!H$9) / (Summary!H$3 - Summary!H$9),0)</f>
        <v>0</v>
      </c>
      <c r="BT111" s="3">
        <f>IF(AND(AB111&gt;0,AB111&gt;Summary!I$9),12.5 - 12.5 * (AB111 - Summary!I$9) / (Summary!I$3 - Summary!I$9),0)</f>
        <v>0</v>
      </c>
      <c r="BU111" s="3">
        <f>IF(AND(AC111&gt;0,AC111&gt;Summary!J$9),12.5 - 12.5 * (AC111 - Summary!J$9) / (Summary!J$3 - Summary!J$9),0)</f>
        <v>0</v>
      </c>
      <c r="BV111" s="3">
        <f>IF(AND(AD111&gt;0,AD111&gt;Summary!K$9),12.5 - 12.5 * (AD111 - Summary!K$9) / (Summary!K$3 - Summary!K$9),0)</f>
        <v>0</v>
      </c>
      <c r="BW111" s="3"/>
      <c r="BX111">
        <v>4612</v>
      </c>
      <c r="BY111">
        <v>20936</v>
      </c>
      <c r="BZ111">
        <v>1934</v>
      </c>
      <c r="CA111">
        <v>4723</v>
      </c>
      <c r="CB111">
        <v>7898</v>
      </c>
      <c r="CC111">
        <v>76335</v>
      </c>
      <c r="CD111">
        <v>1844</v>
      </c>
      <c r="CE111">
        <v>9066</v>
      </c>
      <c r="CF111">
        <v>12630</v>
      </c>
      <c r="CG111">
        <v>18446</v>
      </c>
      <c r="CI111" s="3">
        <f t="shared" si="105"/>
        <v>11.694192860948322</v>
      </c>
      <c r="CJ111" s="3">
        <f t="shared" si="106"/>
        <v>10.266206556568893</v>
      </c>
      <c r="CK111" s="3">
        <f t="shared" si="107"/>
        <v>0</v>
      </c>
      <c r="CL111" s="3">
        <f t="shared" si="108"/>
        <v>0</v>
      </c>
      <c r="CM111" s="3">
        <f t="shared" si="109"/>
        <v>0</v>
      </c>
      <c r="CN111" s="3">
        <f t="shared" si="110"/>
        <v>0</v>
      </c>
      <c r="CO111" s="3">
        <f t="shared" si="111"/>
        <v>1</v>
      </c>
      <c r="CP111" s="3">
        <f t="shared" si="112"/>
        <v>0</v>
      </c>
      <c r="CQ111" s="3">
        <f t="shared" si="113"/>
        <v>0</v>
      </c>
      <c r="CR111" s="3">
        <f t="shared" si="114"/>
        <v>9</v>
      </c>
      <c r="CT111" s="3">
        <f t="shared" si="115"/>
        <v>0</v>
      </c>
      <c r="CU111" s="3">
        <f t="shared" si="116"/>
        <v>0</v>
      </c>
      <c r="CV111" s="3">
        <f t="shared" si="117"/>
        <v>31.960399417517216</v>
      </c>
      <c r="CW111" s="5">
        <f t="shared" si="118"/>
        <v>400</v>
      </c>
      <c r="CX111" s="3">
        <f t="shared" si="119"/>
        <v>431.96039941751724</v>
      </c>
      <c r="CZ111" s="3">
        <f t="shared" si="120"/>
        <v>441.96574129785898</v>
      </c>
      <c r="DA111">
        <f t="shared" si="121"/>
        <v>107</v>
      </c>
    </row>
    <row r="112" spans="1:105" x14ac:dyDescent="0.2">
      <c r="A112">
        <v>108</v>
      </c>
      <c r="B112" t="s">
        <v>244</v>
      </c>
      <c r="C112" t="s">
        <v>125</v>
      </c>
      <c r="D112" t="s">
        <v>245</v>
      </c>
      <c r="E112">
        <v>41.712908768337002</v>
      </c>
      <c r="F112" s="1" t="s">
        <v>657</v>
      </c>
      <c r="G112">
        <v>441.71290876833598</v>
      </c>
      <c r="H112">
        <v>201591</v>
      </c>
      <c r="J112">
        <v>1973</v>
      </c>
      <c r="K112">
        <v>2393</v>
      </c>
      <c r="L112">
        <v>3114</v>
      </c>
      <c r="M112">
        <v>6744</v>
      </c>
      <c r="N112">
        <v>90888</v>
      </c>
      <c r="O112">
        <v>65090</v>
      </c>
      <c r="P112">
        <v>5711</v>
      </c>
      <c r="Q112">
        <v>9631</v>
      </c>
      <c r="R112">
        <v>16047</v>
      </c>
      <c r="U112" s="5">
        <f>IF(J112&lt;=Summary!B$3,J112,0)</f>
        <v>1973</v>
      </c>
      <c r="V112" s="5">
        <f>IF(K112&lt;=Summary!C$3,K112,0)</f>
        <v>2393</v>
      </c>
      <c r="W112" s="5">
        <f>IF(L112&lt;=Summary!D$3,L112,0)</f>
        <v>3114</v>
      </c>
      <c r="X112" s="5">
        <f>IF(M112&lt;=Summary!E$3,M112,0)</f>
        <v>0</v>
      </c>
      <c r="Y112" s="5">
        <f>IF(N112&lt;=Summary!F$3,N112,0)</f>
        <v>0</v>
      </c>
      <c r="Z112" s="5">
        <f>IF(O112&lt;=Summary!G$3,O112,0)</f>
        <v>0</v>
      </c>
      <c r="AA112" s="5">
        <f>IF(P112&lt;=Summary!H$3,P112,0)</f>
        <v>0</v>
      </c>
      <c r="AB112" s="5">
        <f>IF(Q112&lt;=Summary!I$3,Q112,0)</f>
        <v>0</v>
      </c>
      <c r="AC112" s="5">
        <f>IF(R112&lt;=Summary!J$3,R112,0)</f>
        <v>0</v>
      </c>
      <c r="AD112" s="5">
        <f>IF(S112&lt;=Summary!K$3,S112,0)</f>
        <v>0</v>
      </c>
      <c r="AE112" s="3"/>
      <c r="AF112" s="5">
        <f t="shared" si="95"/>
        <v>116</v>
      </c>
      <c r="AG112" s="5">
        <f t="shared" si="96"/>
        <v>193</v>
      </c>
      <c r="AH112" s="5">
        <f t="shared" si="97"/>
        <v>72</v>
      </c>
      <c r="AI112" s="5">
        <f t="shared" si="98"/>
        <v>130</v>
      </c>
      <c r="AJ112" s="5">
        <f t="shared" si="99"/>
        <v>163</v>
      </c>
      <c r="AK112" s="5">
        <f t="shared" si="100"/>
        <v>185</v>
      </c>
      <c r="AL112" s="5">
        <f t="shared" si="101"/>
        <v>43</v>
      </c>
      <c r="AM112" s="5">
        <f t="shared" si="102"/>
        <v>96</v>
      </c>
      <c r="AN112" s="5">
        <f t="shared" si="103"/>
        <v>126</v>
      </c>
      <c r="AO112" s="5">
        <f t="shared" si="104"/>
        <v>0</v>
      </c>
      <c r="AP112" s="3"/>
      <c r="AQ112" s="3">
        <f>IF(AND(AF112&lt;=Summary!B$6,AF112&gt;0),25*(Summary!B$6+1-AF112)/Summary!B$6,0)</f>
        <v>0</v>
      </c>
      <c r="AR112" s="3">
        <f>IF(AND(AG112&lt;=Summary!C$6,AG112&gt;0),25*(Summary!C$6+1-AG112)/Summary!C$6,0)</f>
        <v>0</v>
      </c>
      <c r="AS112" s="3">
        <f>IF(AND(AH112&lt;=Summary!D$6,AH112&gt;0),25*(Summary!D$6+1-AH112)/Summary!D$6,0)</f>
        <v>7.25</v>
      </c>
      <c r="AT112" s="3">
        <f>IF(AND(AI112&lt;=Summary!E$6,AI112&gt;0),25*(Summary!E$6+1-AI112)/Summary!E$6,0)</f>
        <v>0</v>
      </c>
      <c r="AU112" s="3">
        <f>IF(AND(AJ112&lt;=Summary!F$6,AJ112&gt;0),25*(Summary!F$6+1-AJ112)/Summary!F$6,0)</f>
        <v>0</v>
      </c>
      <c r="AV112" s="3">
        <f>IF(AND(AK112&lt;=Summary!G$6,AK112&gt;0),25*(Summary!G$6+1-AK112)/Summary!G$6,0)</f>
        <v>0</v>
      </c>
      <c r="AW112" s="3">
        <f>IF(AND(AL112&lt;=Summary!H$6,AL112&gt;0),25*(Summary!H$6+1-AL112)/Summary!H$6,0)</f>
        <v>14.5</v>
      </c>
      <c r="AX112" s="3">
        <f>IF(AND(AM112&lt;=Summary!I$6,AM112&gt;0),25*(Summary!I$6+1-AM112)/Summary!I$6,0)</f>
        <v>1.25</v>
      </c>
      <c r="AY112" s="3">
        <f>IF(AND(AN112&lt;=Summary!J$6,AN112&gt;0),25*(Summary!J$6+1-AN112)/Summary!J$6,0)</f>
        <v>0</v>
      </c>
      <c r="AZ112" s="3">
        <f>IF(AND(AO112&lt;=Summary!K$6,AO112&gt;0),25*(Summary!K$6+1-AO112)/Summary!K$6,0)</f>
        <v>0</v>
      </c>
      <c r="BA112" s="3"/>
      <c r="BB112" s="3">
        <f>IF(AND(U112&gt;0,U112&lt;=Summary!B$9),12.5 + 12.5 * (U112 - Summary!B$9) / (Summary!B$7 - Summary!B$9),0)</f>
        <v>0</v>
      </c>
      <c r="BC112" s="3">
        <f>IF(AND(V112&gt;0,V112&lt;=Summary!C$9),12.5 + 12.5 * (V112 - Summary!C$9) / (Summary!C$7 - Summary!C$9),0)</f>
        <v>0</v>
      </c>
      <c r="BD112" s="3">
        <f>IF(AND(W112&gt;0,W112&lt;=Summary!D$9),12.5 + 12.5 * (W112 - Summary!D$9) / (Summary!D$7 - Summary!D$9),0)</f>
        <v>0</v>
      </c>
      <c r="BE112" s="3">
        <f>IF(AND(X112&gt;0,X112&lt;=Summary!E$9),12.5 + 12.5 * (X112 - Summary!E$9) / (Summary!E$7 - Summary!E$9),0)</f>
        <v>0</v>
      </c>
      <c r="BF112" s="3">
        <f>IF(AND(Y112&gt;0,Y112&lt;=Summary!F$9),12.5 + 12.5 * (Y112 - Summary!F$9) / (Summary!F$7 - Summary!F$9),0)</f>
        <v>0</v>
      </c>
      <c r="BG112" s="3">
        <f>IF(AND(Z112&gt;0,Z112&lt;=Summary!G$9),12.5 + 12.5 * (Z112 - Summary!G$9) / (Summary!G$7 - Summary!G$9),0)</f>
        <v>0</v>
      </c>
      <c r="BH112" s="3">
        <f>IF(AND(AA112&gt;0,AA112&lt;=Summary!H$9),12.5 + 12.5 * (AA112 - Summary!H$9) / (Summary!H$7 - Summary!H$9),0)</f>
        <v>0</v>
      </c>
      <c r="BI112" s="3">
        <f>IF(AND(AB112&gt;0,AB112&lt;=Summary!I$9),12.5 + 12.5 * (AB112 - Summary!I$9) / (Summary!I$7 - Summary!I$9),0)</f>
        <v>0</v>
      </c>
      <c r="BJ112" s="3">
        <f>IF(AND(AC112&gt;0,AC112&lt;=Summary!J$9),12.5 + 12.5 * (AC112 - Summary!J$9) / (Summary!J$7 - Summary!J$9),0)</f>
        <v>0</v>
      </c>
      <c r="BK112" s="3">
        <f>IF(AND(AD112&gt;0,AD112&lt;=Summary!K$9),12.5 + 12.5 * (AD112 - Summary!K$9) / (Summary!K$7 - Summary!K$9),0)</f>
        <v>0</v>
      </c>
      <c r="BL112" s="3"/>
      <c r="BM112" s="3">
        <f>IF(AND(U112&gt;0,U112&gt;Summary!B$9),12.5 - 12.5 * (U112 - Summary!B$9) / (Summary!B$3 - Summary!B$9),0)</f>
        <v>10.835109216835376</v>
      </c>
      <c r="BN112" s="3">
        <f>IF(AND(V112&gt;0,V112&gt;Summary!C$9),12.5 - 12.5 * (V112 - Summary!C$9) / (Summary!C$3 - Summary!C$9),0)</f>
        <v>7.437761893024402</v>
      </c>
      <c r="BO112" s="3">
        <f>IF(AND(W112&gt;0,W112&gt;Summary!D$9),12.5 - 12.5 * (W112 - Summary!D$9) / (Summary!D$3 - Summary!D$9),0)</f>
        <v>4.6965597216853494</v>
      </c>
      <c r="BP112" s="3">
        <f>IF(AND(X112&gt;0,X112&gt;Summary!E$9),12.5 - 12.5 * (X112 - Summary!E$9) / (Summary!E$3 - Summary!E$9),0)</f>
        <v>0</v>
      </c>
      <c r="BQ112" s="3">
        <f>IF(AND(Y112&gt;0,Y112&gt;Summary!F$9),12.5 - 12.5 * (Y112 - Summary!F$9) / (Summary!F$3 - Summary!F$9),0)</f>
        <v>0</v>
      </c>
      <c r="BR112" s="3">
        <f>IF(AND(Z112&gt;0,Z112&gt;Summary!G$9),12.5 - 12.5 * (Z112 - Summary!G$9) / (Summary!G$3 - Summary!G$9),0)</f>
        <v>0</v>
      </c>
      <c r="BS112" s="3">
        <f>IF(AND(AA112&gt;0,AA112&gt;Summary!H$9),12.5 - 12.5 * (AA112 - Summary!H$9) / (Summary!H$3 - Summary!H$9),0)</f>
        <v>0</v>
      </c>
      <c r="BT112" s="3">
        <f>IF(AND(AB112&gt;0,AB112&gt;Summary!I$9),12.5 - 12.5 * (AB112 - Summary!I$9) / (Summary!I$3 - Summary!I$9),0)</f>
        <v>0</v>
      </c>
      <c r="BU112" s="3">
        <f>IF(AND(AC112&gt;0,AC112&gt;Summary!J$9),12.5 - 12.5 * (AC112 - Summary!J$9) / (Summary!J$3 - Summary!J$9),0)</f>
        <v>0</v>
      </c>
      <c r="BV112" s="3">
        <f>IF(AND(AD112&gt;0,AD112&gt;Summary!K$9),12.5 - 12.5 * (AD112 - Summary!K$9) / (Summary!K$3 - Summary!K$9),0)</f>
        <v>0</v>
      </c>
      <c r="BW112" s="3"/>
      <c r="BX112">
        <v>65090</v>
      </c>
      <c r="BY112">
        <v>9631</v>
      </c>
      <c r="BZ112">
        <v>2393</v>
      </c>
      <c r="CA112">
        <v>6744</v>
      </c>
      <c r="CB112">
        <v>90888</v>
      </c>
      <c r="CC112">
        <v>5711</v>
      </c>
      <c r="CD112">
        <v>1973</v>
      </c>
      <c r="CE112">
        <v>3114</v>
      </c>
      <c r="CF112">
        <v>16047</v>
      </c>
      <c r="CI112" s="3">
        <f t="shared" si="105"/>
        <v>10.835109216835376</v>
      </c>
      <c r="CJ112" s="3">
        <f t="shared" si="106"/>
        <v>7.437761893024402</v>
      </c>
      <c r="CK112" s="3">
        <f t="shared" si="107"/>
        <v>11.94655972168535</v>
      </c>
      <c r="CL112" s="3">
        <f t="shared" si="108"/>
        <v>0</v>
      </c>
      <c r="CM112" s="3">
        <f t="shared" si="109"/>
        <v>0</v>
      </c>
      <c r="CN112" s="3">
        <f t="shared" si="110"/>
        <v>0</v>
      </c>
      <c r="CO112" s="3">
        <f t="shared" si="111"/>
        <v>14.5</v>
      </c>
      <c r="CP112" s="3">
        <f t="shared" si="112"/>
        <v>1.25</v>
      </c>
      <c r="CQ112" s="3">
        <f t="shared" si="113"/>
        <v>0</v>
      </c>
      <c r="CR112" s="3">
        <f t="shared" si="114"/>
        <v>0</v>
      </c>
      <c r="CT112" s="3">
        <f t="shared" si="115"/>
        <v>0</v>
      </c>
      <c r="CU112" s="3">
        <f t="shared" si="116"/>
        <v>0</v>
      </c>
      <c r="CV112" s="3">
        <f t="shared" si="117"/>
        <v>45.969430831545125</v>
      </c>
      <c r="CW112" s="5">
        <f t="shared" si="118"/>
        <v>400</v>
      </c>
      <c r="CX112" s="3">
        <f t="shared" si="119"/>
        <v>445.96943083154514</v>
      </c>
      <c r="CZ112" s="3">
        <f t="shared" si="120"/>
        <v>441.71290876833598</v>
      </c>
      <c r="DA112">
        <f t="shared" si="121"/>
        <v>108</v>
      </c>
    </row>
    <row r="113" spans="1:105" x14ac:dyDescent="0.2">
      <c r="A113">
        <v>109</v>
      </c>
      <c r="B113" t="s">
        <v>246</v>
      </c>
      <c r="C113" t="s">
        <v>247</v>
      </c>
      <c r="D113" t="s">
        <v>248</v>
      </c>
      <c r="E113">
        <v>41.576937715520202</v>
      </c>
      <c r="F113" s="1" t="s">
        <v>663</v>
      </c>
      <c r="G113">
        <v>441.57693771551999</v>
      </c>
      <c r="H113">
        <v>945263</v>
      </c>
      <c r="J113">
        <v>1781</v>
      </c>
      <c r="K113">
        <v>2011</v>
      </c>
      <c r="L113">
        <v>23218</v>
      </c>
      <c r="M113">
        <v>171924</v>
      </c>
      <c r="N113">
        <v>431952</v>
      </c>
      <c r="O113">
        <v>80838</v>
      </c>
      <c r="Q113">
        <v>71165</v>
      </c>
      <c r="R113">
        <v>162374</v>
      </c>
      <c r="U113" s="5">
        <f>IF(J113&lt;=Summary!B$3,J113,0)</f>
        <v>1781</v>
      </c>
      <c r="V113" s="5">
        <f>IF(K113&lt;=Summary!C$3,K113,0)</f>
        <v>2011</v>
      </c>
      <c r="W113" s="5">
        <f>IF(L113&lt;=Summary!D$3,L113,0)</f>
        <v>0</v>
      </c>
      <c r="X113" s="5">
        <f>IF(M113&lt;=Summary!E$3,M113,0)</f>
        <v>0</v>
      </c>
      <c r="Y113" s="5">
        <f>IF(N113&lt;=Summary!F$3,N113,0)</f>
        <v>0</v>
      </c>
      <c r="Z113" s="5">
        <f>IF(O113&lt;=Summary!G$3,O113,0)</f>
        <v>0</v>
      </c>
      <c r="AA113" s="5">
        <f>IF(P113&lt;=Summary!H$3,P113,0)</f>
        <v>0</v>
      </c>
      <c r="AB113" s="5">
        <f>IF(Q113&lt;=Summary!I$3,Q113,0)</f>
        <v>0</v>
      </c>
      <c r="AC113" s="5">
        <f>IF(R113&lt;=Summary!J$3,R113,0)</f>
        <v>0</v>
      </c>
      <c r="AD113" s="5">
        <f>IF(S113&lt;=Summary!K$3,S113,0)</f>
        <v>0</v>
      </c>
      <c r="AE113" s="3"/>
      <c r="AF113" s="5">
        <f t="shared" si="95"/>
        <v>101</v>
      </c>
      <c r="AG113" s="5">
        <f t="shared" si="96"/>
        <v>163</v>
      </c>
      <c r="AH113" s="5">
        <f t="shared" si="97"/>
        <v>175</v>
      </c>
      <c r="AI113" s="5">
        <f t="shared" si="98"/>
        <v>212</v>
      </c>
      <c r="AJ113" s="5">
        <f t="shared" si="99"/>
        <v>180</v>
      </c>
      <c r="AK113" s="5">
        <f t="shared" si="100"/>
        <v>189</v>
      </c>
      <c r="AL113" s="5">
        <f t="shared" si="101"/>
        <v>0</v>
      </c>
      <c r="AM113" s="5">
        <f t="shared" si="102"/>
        <v>138</v>
      </c>
      <c r="AN113" s="5">
        <f t="shared" si="103"/>
        <v>162</v>
      </c>
      <c r="AO113" s="5">
        <f t="shared" si="104"/>
        <v>0</v>
      </c>
      <c r="AP113" s="3"/>
      <c r="AQ113" s="3">
        <f>IF(AND(AF113&lt;=Summary!B$6,AF113&gt;0),25*(Summary!B$6+1-AF113)/Summary!B$6,0)</f>
        <v>0</v>
      </c>
      <c r="AR113" s="3">
        <f>IF(AND(AG113&lt;=Summary!C$6,AG113&gt;0),25*(Summary!C$6+1-AG113)/Summary!C$6,0)</f>
        <v>0</v>
      </c>
      <c r="AS113" s="3">
        <f>IF(AND(AH113&lt;=Summary!D$6,AH113&gt;0),25*(Summary!D$6+1-AH113)/Summary!D$6,0)</f>
        <v>0</v>
      </c>
      <c r="AT113" s="3">
        <f>IF(AND(AI113&lt;=Summary!E$6,AI113&gt;0),25*(Summary!E$6+1-AI113)/Summary!E$6,0)</f>
        <v>0</v>
      </c>
      <c r="AU113" s="3">
        <f>IF(AND(AJ113&lt;=Summary!F$6,AJ113&gt;0),25*(Summary!F$6+1-AJ113)/Summary!F$6,0)</f>
        <v>0</v>
      </c>
      <c r="AV113" s="3">
        <f>IF(AND(AK113&lt;=Summary!G$6,AK113&gt;0),25*(Summary!G$6+1-AK113)/Summary!G$6,0)</f>
        <v>0</v>
      </c>
      <c r="AW113" s="3">
        <f>IF(AND(AL113&lt;=Summary!H$6,AL113&gt;0),25*(Summary!H$6+1-AL113)/Summary!H$6,0)</f>
        <v>0</v>
      </c>
      <c r="AX113" s="3">
        <f>IF(AND(AM113&lt;=Summary!I$6,AM113&gt;0),25*(Summary!I$6+1-AM113)/Summary!I$6,0)</f>
        <v>0</v>
      </c>
      <c r="AY113" s="3">
        <f>IF(AND(AN113&lt;=Summary!J$6,AN113&gt;0),25*(Summary!J$6+1-AN113)/Summary!J$6,0)</f>
        <v>0</v>
      </c>
      <c r="AZ113" s="3">
        <f>IF(AND(AO113&lt;=Summary!K$6,AO113&gt;0),25*(Summary!K$6+1-AO113)/Summary!K$6,0)</f>
        <v>0</v>
      </c>
      <c r="BA113" s="3"/>
      <c r="BB113" s="3">
        <f>IF(AND(U113&gt;0,U113&lt;=Summary!B$9),12.5 + 12.5 * (U113 - Summary!B$9) / (Summary!B$7 - Summary!B$9),0)</f>
        <v>0</v>
      </c>
      <c r="BC113" s="3">
        <f>IF(AND(V113&gt;0,V113&lt;=Summary!C$9),12.5 + 12.5 * (V113 - Summary!C$9) / (Summary!C$7 - Summary!C$9),0)</f>
        <v>0</v>
      </c>
      <c r="BD113" s="3">
        <f>IF(AND(W113&gt;0,W113&lt;=Summary!D$9),12.5 + 12.5 * (W113 - Summary!D$9) / (Summary!D$7 - Summary!D$9),0)</f>
        <v>0</v>
      </c>
      <c r="BE113" s="3">
        <f>IF(AND(X113&gt;0,X113&lt;=Summary!E$9),12.5 + 12.5 * (X113 - Summary!E$9) / (Summary!E$7 - Summary!E$9),0)</f>
        <v>0</v>
      </c>
      <c r="BF113" s="3">
        <f>IF(AND(Y113&gt;0,Y113&lt;=Summary!F$9),12.5 + 12.5 * (Y113 - Summary!F$9) / (Summary!F$7 - Summary!F$9),0)</f>
        <v>0</v>
      </c>
      <c r="BG113" s="3">
        <f>IF(AND(Z113&gt;0,Z113&lt;=Summary!G$9),12.5 + 12.5 * (Z113 - Summary!G$9) / (Summary!G$7 - Summary!G$9),0)</f>
        <v>0</v>
      </c>
      <c r="BH113" s="3">
        <f>IF(AND(AA113&gt;0,AA113&lt;=Summary!H$9),12.5 + 12.5 * (AA113 - Summary!H$9) / (Summary!H$7 - Summary!H$9),0)</f>
        <v>0</v>
      </c>
      <c r="BI113" s="3">
        <f>IF(AND(AB113&gt;0,AB113&lt;=Summary!I$9),12.5 + 12.5 * (AB113 - Summary!I$9) / (Summary!I$7 - Summary!I$9),0)</f>
        <v>0</v>
      </c>
      <c r="BJ113" s="3">
        <f>IF(AND(AC113&gt;0,AC113&lt;=Summary!J$9),12.5 + 12.5 * (AC113 - Summary!J$9) / (Summary!J$7 - Summary!J$9),0)</f>
        <v>0</v>
      </c>
      <c r="BK113" s="3">
        <f>IF(AND(AD113&gt;0,AD113&lt;=Summary!K$9),12.5 + 12.5 * (AD113 - Summary!K$9) / (Summary!K$7 - Summary!K$9),0)</f>
        <v>0</v>
      </c>
      <c r="BL113" s="3"/>
      <c r="BM113" s="3">
        <f>IF(AND(U113&gt;0,U113&gt;Summary!B$9),12.5 - 12.5 * (U113 - Summary!B$9) / (Summary!B$3 - Summary!B$9),0)</f>
        <v>12.113745338305808</v>
      </c>
      <c r="BN113" s="3">
        <f>IF(AND(V113&gt;0,V113&gt;Summary!C$9),12.5 - 12.5 * (V113 - Summary!C$9) / (Summary!C$3 - Summary!C$9),0)</f>
        <v>9.7917180182400791</v>
      </c>
      <c r="BO113" s="3">
        <f>IF(AND(W113&gt;0,W113&gt;Summary!D$9),12.5 - 12.5 * (W113 - Summary!D$9) / (Summary!D$3 - Summary!D$9),0)</f>
        <v>0</v>
      </c>
      <c r="BP113" s="3">
        <f>IF(AND(X113&gt;0,X113&gt;Summary!E$9),12.5 - 12.5 * (X113 - Summary!E$9) / (Summary!E$3 - Summary!E$9),0)</f>
        <v>0</v>
      </c>
      <c r="BQ113" s="3">
        <f>IF(AND(Y113&gt;0,Y113&gt;Summary!F$9),12.5 - 12.5 * (Y113 - Summary!F$9) / (Summary!F$3 - Summary!F$9),0)</f>
        <v>0</v>
      </c>
      <c r="BR113" s="3">
        <f>IF(AND(Z113&gt;0,Z113&gt;Summary!G$9),12.5 - 12.5 * (Z113 - Summary!G$9) / (Summary!G$3 - Summary!G$9),0)</f>
        <v>0</v>
      </c>
      <c r="BS113" s="3">
        <f>IF(AND(AA113&gt;0,AA113&gt;Summary!H$9),12.5 - 12.5 * (AA113 - Summary!H$9) / (Summary!H$3 - Summary!H$9),0)</f>
        <v>0</v>
      </c>
      <c r="BT113" s="3">
        <f>IF(AND(AB113&gt;0,AB113&gt;Summary!I$9),12.5 - 12.5 * (AB113 - Summary!I$9) / (Summary!I$3 - Summary!I$9),0)</f>
        <v>0</v>
      </c>
      <c r="BU113" s="3">
        <f>IF(AND(AC113&gt;0,AC113&gt;Summary!J$9),12.5 - 12.5 * (AC113 - Summary!J$9) / (Summary!J$3 - Summary!J$9),0)</f>
        <v>0</v>
      </c>
      <c r="BV113" s="3">
        <f>IF(AND(AD113&gt;0,AD113&gt;Summary!K$9),12.5 - 12.5 * (AD113 - Summary!K$9) / (Summary!K$3 - Summary!K$9),0)</f>
        <v>0</v>
      </c>
      <c r="BW113" s="3"/>
      <c r="BX113">
        <v>80838</v>
      </c>
      <c r="BY113">
        <v>71165</v>
      </c>
      <c r="BZ113">
        <v>2011</v>
      </c>
      <c r="CA113">
        <v>171924</v>
      </c>
      <c r="CB113">
        <v>431952</v>
      </c>
      <c r="CD113">
        <v>1781</v>
      </c>
      <c r="CE113">
        <v>23218</v>
      </c>
      <c r="CF113">
        <v>162374</v>
      </c>
      <c r="CI113" s="3">
        <f t="shared" si="105"/>
        <v>12.113745338305808</v>
      </c>
      <c r="CJ113" s="3">
        <f t="shared" si="106"/>
        <v>9.7917180182400791</v>
      </c>
      <c r="CK113" s="3">
        <f t="shared" si="107"/>
        <v>0</v>
      </c>
      <c r="CL113" s="3">
        <f t="shared" si="108"/>
        <v>0</v>
      </c>
      <c r="CM113" s="3">
        <f t="shared" si="109"/>
        <v>0</v>
      </c>
      <c r="CN113" s="3">
        <f t="shared" si="110"/>
        <v>0</v>
      </c>
      <c r="CO113" s="3">
        <f t="shared" si="111"/>
        <v>0</v>
      </c>
      <c r="CP113" s="3">
        <f t="shared" si="112"/>
        <v>0</v>
      </c>
      <c r="CQ113" s="3">
        <f t="shared" si="113"/>
        <v>0</v>
      </c>
      <c r="CR113" s="3">
        <f t="shared" si="114"/>
        <v>0</v>
      </c>
      <c r="CT113" s="3">
        <f t="shared" si="115"/>
        <v>0</v>
      </c>
      <c r="CU113" s="3">
        <f t="shared" si="116"/>
        <v>0</v>
      </c>
      <c r="CV113" s="3">
        <f t="shared" si="117"/>
        <v>21.905463356545887</v>
      </c>
      <c r="CW113" s="5">
        <f t="shared" si="118"/>
        <v>400</v>
      </c>
      <c r="CX113" s="3">
        <f t="shared" si="119"/>
        <v>421.90546335654591</v>
      </c>
      <c r="CZ113" s="3">
        <f t="shared" si="120"/>
        <v>441.57693771551999</v>
      </c>
      <c r="DA113">
        <f t="shared" si="121"/>
        <v>109</v>
      </c>
    </row>
    <row r="114" spans="1:105" x14ac:dyDescent="0.2">
      <c r="A114">
        <v>110</v>
      </c>
      <c r="B114" t="s">
        <v>249</v>
      </c>
      <c r="C114" t="s">
        <v>250</v>
      </c>
      <c r="D114" t="s">
        <v>54</v>
      </c>
      <c r="E114">
        <v>40.528560508044599</v>
      </c>
      <c r="F114" s="1" t="s">
        <v>660</v>
      </c>
      <c r="G114">
        <v>440.528560508044</v>
      </c>
      <c r="H114">
        <v>267542</v>
      </c>
      <c r="J114">
        <v>2150</v>
      </c>
      <c r="K114">
        <v>1726</v>
      </c>
      <c r="L114">
        <v>15785</v>
      </c>
      <c r="M114">
        <v>4272</v>
      </c>
      <c r="N114">
        <v>13827</v>
      </c>
      <c r="O114">
        <v>4093</v>
      </c>
      <c r="P114">
        <v>107415</v>
      </c>
      <c r="Q114">
        <v>10799</v>
      </c>
      <c r="R114">
        <v>7485</v>
      </c>
      <c r="S114">
        <v>99990</v>
      </c>
      <c r="U114" s="5">
        <f>IF(J114&lt;=Summary!B$3,J114,0)</f>
        <v>2150</v>
      </c>
      <c r="V114" s="5">
        <f>IF(K114&lt;=Summary!C$3,K114,0)</f>
        <v>1726</v>
      </c>
      <c r="W114" s="5">
        <f>IF(L114&lt;=Summary!D$3,L114,0)</f>
        <v>0</v>
      </c>
      <c r="X114" s="5">
        <f>IF(M114&lt;=Summary!E$3,M114,0)</f>
        <v>4272</v>
      </c>
      <c r="Y114" s="5">
        <f>IF(N114&lt;=Summary!F$3,N114,0)</f>
        <v>0</v>
      </c>
      <c r="Z114" s="5">
        <f>IF(O114&lt;=Summary!G$3,O114,0)</f>
        <v>4093</v>
      </c>
      <c r="AA114" s="5">
        <f>IF(P114&lt;=Summary!H$3,P114,0)</f>
        <v>0</v>
      </c>
      <c r="AB114" s="5">
        <f>IF(Q114&lt;=Summary!I$3,Q114,0)</f>
        <v>0</v>
      </c>
      <c r="AC114" s="5">
        <f>IF(R114&lt;=Summary!J$3,R114,0)</f>
        <v>0</v>
      </c>
      <c r="AD114" s="5">
        <f>IF(S114&lt;=Summary!K$3,S114,0)</f>
        <v>0</v>
      </c>
      <c r="AE114" s="3"/>
      <c r="AF114" s="5">
        <f t="shared" si="95"/>
        <v>125</v>
      </c>
      <c r="AG114" s="5">
        <f t="shared" si="96"/>
        <v>137</v>
      </c>
      <c r="AH114" s="5">
        <f t="shared" si="97"/>
        <v>169</v>
      </c>
      <c r="AI114" s="5">
        <f t="shared" si="98"/>
        <v>93</v>
      </c>
      <c r="AJ114" s="5">
        <f t="shared" si="99"/>
        <v>123</v>
      </c>
      <c r="AK114" s="5">
        <f t="shared" si="100"/>
        <v>104</v>
      </c>
      <c r="AL114" s="5">
        <f t="shared" si="101"/>
        <v>111</v>
      </c>
      <c r="AM114" s="5">
        <f t="shared" si="102"/>
        <v>102</v>
      </c>
      <c r="AN114" s="5">
        <f t="shared" si="103"/>
        <v>80</v>
      </c>
      <c r="AO114" s="5">
        <f t="shared" si="104"/>
        <v>104</v>
      </c>
      <c r="AP114" s="3"/>
      <c r="AQ114" s="3">
        <f>IF(AND(AF114&lt;=Summary!B$6,AF114&gt;0),25*(Summary!B$6+1-AF114)/Summary!B$6,0)</f>
        <v>0</v>
      </c>
      <c r="AR114" s="3">
        <f>IF(AND(AG114&lt;=Summary!C$6,AG114&gt;0),25*(Summary!C$6+1-AG114)/Summary!C$6,0)</f>
        <v>0</v>
      </c>
      <c r="AS114" s="3">
        <f>IF(AND(AH114&lt;=Summary!D$6,AH114&gt;0),25*(Summary!D$6+1-AH114)/Summary!D$6,0)</f>
        <v>0</v>
      </c>
      <c r="AT114" s="3">
        <f>IF(AND(AI114&lt;=Summary!E$6,AI114&gt;0),25*(Summary!E$6+1-AI114)/Summary!E$6,0)</f>
        <v>2</v>
      </c>
      <c r="AU114" s="3">
        <f>IF(AND(AJ114&lt;=Summary!F$6,AJ114&gt;0),25*(Summary!F$6+1-AJ114)/Summary!F$6,0)</f>
        <v>0</v>
      </c>
      <c r="AV114" s="3">
        <f>IF(AND(AK114&lt;=Summary!G$6,AK114&gt;0),25*(Summary!G$6+1-AK114)/Summary!G$6,0)</f>
        <v>0</v>
      </c>
      <c r="AW114" s="3">
        <f>IF(AND(AL114&lt;=Summary!H$6,AL114&gt;0),25*(Summary!H$6+1-AL114)/Summary!H$6,0)</f>
        <v>0</v>
      </c>
      <c r="AX114" s="3">
        <f>IF(AND(AM114&lt;=Summary!I$6,AM114&gt;0),25*(Summary!I$6+1-AM114)/Summary!I$6,0)</f>
        <v>0</v>
      </c>
      <c r="AY114" s="3">
        <f>IF(AND(AN114&lt;=Summary!J$6,AN114&gt;0),25*(Summary!J$6+1-AN114)/Summary!J$6,0)</f>
        <v>5.25</v>
      </c>
      <c r="AZ114" s="3">
        <f>IF(AND(AO114&lt;=Summary!K$6,AO114&gt;0),25*(Summary!K$6+1-AO114)/Summary!K$6,0)</f>
        <v>0</v>
      </c>
      <c r="BA114" s="3"/>
      <c r="BB114" s="3">
        <f>IF(AND(U114&gt;0,U114&lt;=Summary!B$9),12.5 + 12.5 * (U114 - Summary!B$9) / (Summary!B$7 - Summary!B$9),0)</f>
        <v>0</v>
      </c>
      <c r="BC114" s="3">
        <f>IF(AND(V114&gt;0,V114&lt;=Summary!C$9),12.5 + 12.5 * (V114 - Summary!C$9) / (Summary!C$7 - Summary!C$9),0)</f>
        <v>0</v>
      </c>
      <c r="BD114" s="3">
        <f>IF(AND(W114&gt;0,W114&lt;=Summary!D$9),12.5 + 12.5 * (W114 - Summary!D$9) / (Summary!D$7 - Summary!D$9),0)</f>
        <v>0</v>
      </c>
      <c r="BE114" s="3">
        <f>IF(AND(X114&gt;0,X114&lt;=Summary!E$9),12.5 + 12.5 * (X114 - Summary!E$9) / (Summary!E$7 - Summary!E$9),0)</f>
        <v>0</v>
      </c>
      <c r="BF114" s="3">
        <f>IF(AND(Y114&gt;0,Y114&lt;=Summary!F$9),12.5 + 12.5 * (Y114 - Summary!F$9) / (Summary!F$7 - Summary!F$9),0)</f>
        <v>0</v>
      </c>
      <c r="BG114" s="3">
        <f>IF(AND(Z114&gt;0,Z114&lt;=Summary!G$9),12.5 + 12.5 * (Z114 - Summary!G$9) / (Summary!G$7 - Summary!G$9),0)</f>
        <v>0</v>
      </c>
      <c r="BH114" s="3">
        <f>IF(AND(AA114&gt;0,AA114&lt;=Summary!H$9),12.5 + 12.5 * (AA114 - Summary!H$9) / (Summary!H$7 - Summary!H$9),0)</f>
        <v>0</v>
      </c>
      <c r="BI114" s="3">
        <f>IF(AND(AB114&gt;0,AB114&lt;=Summary!I$9),12.5 + 12.5 * (AB114 - Summary!I$9) / (Summary!I$7 - Summary!I$9),0)</f>
        <v>0</v>
      </c>
      <c r="BJ114" s="3">
        <f>IF(AND(AC114&gt;0,AC114&lt;=Summary!J$9),12.5 + 12.5 * (AC114 - Summary!J$9) / (Summary!J$7 - Summary!J$9),0)</f>
        <v>0</v>
      </c>
      <c r="BK114" s="3">
        <f>IF(AND(AD114&gt;0,AD114&lt;=Summary!K$9),12.5 + 12.5 * (AD114 - Summary!K$9) / (Summary!K$7 - Summary!K$9),0)</f>
        <v>0</v>
      </c>
      <c r="BL114" s="3"/>
      <c r="BM114" s="3">
        <f>IF(AND(U114&gt;0,U114&gt;Summary!B$9),12.5 - 12.5 * (U114 - Summary!B$9) / (Summary!B$3 - Summary!B$9),0)</f>
        <v>9.6563665423548208</v>
      </c>
      <c r="BN114" s="3">
        <f>IF(AND(V114&gt;0,V114&gt;Summary!C$9),12.5 - 12.5 * (V114 - Summary!C$9) / (Summary!C$3 - Summary!C$9),0)</f>
        <v>11.547941828937638</v>
      </c>
      <c r="BO114" s="3">
        <f>IF(AND(W114&gt;0,W114&gt;Summary!D$9),12.5 - 12.5 * (W114 - Summary!D$9) / (Summary!D$3 - Summary!D$9),0)</f>
        <v>0</v>
      </c>
      <c r="BP114" s="3">
        <f>IF(AND(X114&gt;0,X114&gt;Summary!E$9),12.5 - 12.5 * (X114 - Summary!E$9) / (Summary!E$3 - Summary!E$9),0)</f>
        <v>1.7614338689740414</v>
      </c>
      <c r="BQ114" s="3">
        <f>IF(AND(Y114&gt;0,Y114&gt;Summary!F$9),12.5 - 12.5 * (Y114 - Summary!F$9) / (Summary!F$3 - Summary!F$9),0)</f>
        <v>0</v>
      </c>
      <c r="BR114" s="3">
        <f>IF(AND(Z114&gt;0,Z114&gt;Summary!G$9),12.5 - 12.5 * (Z114 - Summary!G$9) / (Summary!G$3 - Summary!G$9),0)</f>
        <v>3.0273728057125862</v>
      </c>
      <c r="BS114" s="3">
        <f>IF(AND(AA114&gt;0,AA114&gt;Summary!H$9),12.5 - 12.5 * (AA114 - Summary!H$9) / (Summary!H$3 - Summary!H$9),0)</f>
        <v>0</v>
      </c>
      <c r="BT114" s="3">
        <f>IF(AND(AB114&gt;0,AB114&gt;Summary!I$9),12.5 - 12.5 * (AB114 - Summary!I$9) / (Summary!I$3 - Summary!I$9),0)</f>
        <v>0</v>
      </c>
      <c r="BU114" s="3">
        <f>IF(AND(AC114&gt;0,AC114&gt;Summary!J$9),12.5 - 12.5 * (AC114 - Summary!J$9) / (Summary!J$3 - Summary!J$9),0)</f>
        <v>0</v>
      </c>
      <c r="BV114" s="3">
        <f>IF(AND(AD114&gt;0,AD114&gt;Summary!K$9),12.5 - 12.5 * (AD114 - Summary!K$9) / (Summary!K$3 - Summary!K$9),0)</f>
        <v>0</v>
      </c>
      <c r="BW114" s="3"/>
      <c r="BX114">
        <v>4093</v>
      </c>
      <c r="BY114">
        <v>10799</v>
      </c>
      <c r="BZ114">
        <v>1726</v>
      </c>
      <c r="CA114">
        <v>4272</v>
      </c>
      <c r="CB114">
        <v>13827</v>
      </c>
      <c r="CC114">
        <v>107415</v>
      </c>
      <c r="CD114">
        <v>2150</v>
      </c>
      <c r="CE114">
        <v>15785</v>
      </c>
      <c r="CF114">
        <v>7485</v>
      </c>
      <c r="CG114">
        <v>99990</v>
      </c>
      <c r="CI114" s="3">
        <f t="shared" si="105"/>
        <v>9.6563665423548208</v>
      </c>
      <c r="CJ114" s="3">
        <f t="shared" si="106"/>
        <v>11.547941828937638</v>
      </c>
      <c r="CK114" s="3">
        <f t="shared" si="107"/>
        <v>0</v>
      </c>
      <c r="CL114" s="3">
        <f t="shared" si="108"/>
        <v>3.7614338689740414</v>
      </c>
      <c r="CM114" s="3">
        <f t="shared" si="109"/>
        <v>0</v>
      </c>
      <c r="CN114" s="3">
        <f t="shared" si="110"/>
        <v>3.0273728057125862</v>
      </c>
      <c r="CO114" s="3">
        <f t="shared" si="111"/>
        <v>0</v>
      </c>
      <c r="CP114" s="3">
        <f t="shared" si="112"/>
        <v>0</v>
      </c>
      <c r="CQ114" s="3">
        <f t="shared" si="113"/>
        <v>5.25</v>
      </c>
      <c r="CR114" s="3">
        <f t="shared" si="114"/>
        <v>0</v>
      </c>
      <c r="CT114" s="3">
        <f t="shared" si="115"/>
        <v>0</v>
      </c>
      <c r="CU114" s="3">
        <f t="shared" si="116"/>
        <v>0</v>
      </c>
      <c r="CV114" s="3">
        <f t="shared" si="117"/>
        <v>33.243115045979089</v>
      </c>
      <c r="CW114" s="5">
        <f t="shared" si="118"/>
        <v>400</v>
      </c>
      <c r="CX114" s="3">
        <f t="shared" si="119"/>
        <v>433.2431150459791</v>
      </c>
      <c r="CZ114" s="3">
        <f t="shared" si="120"/>
        <v>440.528560508044</v>
      </c>
      <c r="DA114">
        <f t="shared" si="121"/>
        <v>110</v>
      </c>
    </row>
    <row r="115" spans="1:105" x14ac:dyDescent="0.2">
      <c r="A115">
        <v>111</v>
      </c>
      <c r="B115" t="s">
        <v>251</v>
      </c>
      <c r="C115" t="s">
        <v>252</v>
      </c>
      <c r="D115" t="s">
        <v>22</v>
      </c>
      <c r="E115">
        <v>40.200231160754903</v>
      </c>
      <c r="F115" s="1" t="s">
        <v>655</v>
      </c>
      <c r="G115">
        <v>440.20023116075498</v>
      </c>
      <c r="H115">
        <v>92126</v>
      </c>
      <c r="J115">
        <v>2055</v>
      </c>
      <c r="K115">
        <v>2034</v>
      </c>
      <c r="L115">
        <v>5678</v>
      </c>
      <c r="M115">
        <v>44744</v>
      </c>
      <c r="N115">
        <v>3533</v>
      </c>
      <c r="O115">
        <v>6829</v>
      </c>
      <c r="P115">
        <v>22641</v>
      </c>
      <c r="R115">
        <v>4612</v>
      </c>
      <c r="U115" s="5">
        <f>IF(J115&lt;=Summary!B$3,J115,0)</f>
        <v>2055</v>
      </c>
      <c r="V115" s="5">
        <f>IF(K115&lt;=Summary!C$3,K115,0)</f>
        <v>2034</v>
      </c>
      <c r="W115" s="5">
        <f>IF(L115&lt;=Summary!D$3,L115,0)</f>
        <v>0</v>
      </c>
      <c r="X115" s="5">
        <f>IF(M115&lt;=Summary!E$3,M115,0)</f>
        <v>0</v>
      </c>
      <c r="Y115" s="5">
        <f>IF(N115&lt;=Summary!F$3,N115,0)</f>
        <v>3533</v>
      </c>
      <c r="Z115" s="5">
        <f>IF(O115&lt;=Summary!G$3,O115,0)</f>
        <v>0</v>
      </c>
      <c r="AA115" s="5">
        <f>IF(P115&lt;=Summary!H$3,P115,0)</f>
        <v>0</v>
      </c>
      <c r="AB115" s="5">
        <f>IF(Q115&lt;=Summary!I$3,Q115,0)</f>
        <v>0</v>
      </c>
      <c r="AC115" s="5">
        <f>IF(R115&lt;=Summary!J$3,R115,0)</f>
        <v>4612</v>
      </c>
      <c r="AD115" s="5">
        <f>IF(S115&lt;=Summary!K$3,S115,0)</f>
        <v>0</v>
      </c>
      <c r="AE115" s="3"/>
      <c r="AF115" s="5">
        <f t="shared" si="95"/>
        <v>122</v>
      </c>
      <c r="AG115" s="5">
        <f t="shared" si="96"/>
        <v>164</v>
      </c>
      <c r="AH115" s="5">
        <f t="shared" si="97"/>
        <v>132</v>
      </c>
      <c r="AI115" s="5">
        <f t="shared" si="98"/>
        <v>185</v>
      </c>
      <c r="AJ115" s="5">
        <f t="shared" si="99"/>
        <v>37</v>
      </c>
      <c r="AK115" s="5">
        <f t="shared" si="100"/>
        <v>144</v>
      </c>
      <c r="AL115" s="5">
        <f t="shared" si="101"/>
        <v>81</v>
      </c>
      <c r="AM115" s="5">
        <f t="shared" si="102"/>
        <v>0</v>
      </c>
      <c r="AN115" s="5">
        <f t="shared" si="103"/>
        <v>38</v>
      </c>
      <c r="AO115" s="5">
        <f t="shared" si="104"/>
        <v>0</v>
      </c>
      <c r="AP115" s="3"/>
      <c r="AQ115" s="3">
        <f>IF(AND(AF115&lt;=Summary!B$6,AF115&gt;0),25*(Summary!B$6+1-AF115)/Summary!B$6,0)</f>
        <v>0</v>
      </c>
      <c r="AR115" s="3">
        <f>IF(AND(AG115&lt;=Summary!C$6,AG115&gt;0),25*(Summary!C$6+1-AG115)/Summary!C$6,0)</f>
        <v>0</v>
      </c>
      <c r="AS115" s="3">
        <f>IF(AND(AH115&lt;=Summary!D$6,AH115&gt;0),25*(Summary!D$6+1-AH115)/Summary!D$6,0)</f>
        <v>0</v>
      </c>
      <c r="AT115" s="3">
        <f>IF(AND(AI115&lt;=Summary!E$6,AI115&gt;0),25*(Summary!E$6+1-AI115)/Summary!E$6,0)</f>
        <v>0</v>
      </c>
      <c r="AU115" s="3">
        <f>IF(AND(AJ115&lt;=Summary!F$6,AJ115&gt;0),25*(Summary!F$6+1-AJ115)/Summary!F$6,0)</f>
        <v>16</v>
      </c>
      <c r="AV115" s="3">
        <f>IF(AND(AK115&lt;=Summary!G$6,AK115&gt;0),25*(Summary!G$6+1-AK115)/Summary!G$6,0)</f>
        <v>0</v>
      </c>
      <c r="AW115" s="3">
        <f>IF(AND(AL115&lt;=Summary!H$6,AL115&gt;0),25*(Summary!H$6+1-AL115)/Summary!H$6,0)</f>
        <v>5</v>
      </c>
      <c r="AX115" s="3">
        <f>IF(AND(AM115&lt;=Summary!I$6,AM115&gt;0),25*(Summary!I$6+1-AM115)/Summary!I$6,0)</f>
        <v>0</v>
      </c>
      <c r="AY115" s="3">
        <f>IF(AND(AN115&lt;=Summary!J$6,AN115&gt;0),25*(Summary!J$6+1-AN115)/Summary!J$6,0)</f>
        <v>15.75</v>
      </c>
      <c r="AZ115" s="3">
        <f>IF(AND(AO115&lt;=Summary!K$6,AO115&gt;0),25*(Summary!K$6+1-AO115)/Summary!K$6,0)</f>
        <v>0</v>
      </c>
      <c r="BA115" s="3"/>
      <c r="BB115" s="3">
        <f>IF(AND(U115&gt;0,U115&lt;=Summary!B$9),12.5 + 12.5 * (U115 - Summary!B$9) / (Summary!B$7 - Summary!B$9),0)</f>
        <v>0</v>
      </c>
      <c r="BC115" s="3">
        <f>IF(AND(V115&gt;0,V115&lt;=Summary!C$9),12.5 + 12.5 * (V115 - Summary!C$9) / (Summary!C$7 - Summary!C$9),0)</f>
        <v>0</v>
      </c>
      <c r="BD115" s="3">
        <f>IF(AND(W115&gt;0,W115&lt;=Summary!D$9),12.5 + 12.5 * (W115 - Summary!D$9) / (Summary!D$7 - Summary!D$9),0)</f>
        <v>0</v>
      </c>
      <c r="BE115" s="3">
        <f>IF(AND(X115&gt;0,X115&lt;=Summary!E$9),12.5 + 12.5 * (X115 - Summary!E$9) / (Summary!E$7 - Summary!E$9),0)</f>
        <v>0</v>
      </c>
      <c r="BF115" s="3">
        <f>IF(AND(Y115&gt;0,Y115&lt;=Summary!F$9),12.5 + 12.5 * (Y115 - Summary!F$9) / (Summary!F$7 - Summary!F$9),0)</f>
        <v>0</v>
      </c>
      <c r="BG115" s="3">
        <f>IF(AND(Z115&gt;0,Z115&lt;=Summary!G$9),12.5 + 12.5 * (Z115 - Summary!G$9) / (Summary!G$7 - Summary!G$9),0)</f>
        <v>0</v>
      </c>
      <c r="BH115" s="3">
        <f>IF(AND(AA115&gt;0,AA115&lt;=Summary!H$9),12.5 + 12.5 * (AA115 - Summary!H$9) / (Summary!H$7 - Summary!H$9),0)</f>
        <v>0</v>
      </c>
      <c r="BI115" s="3">
        <f>IF(AND(AB115&gt;0,AB115&lt;=Summary!I$9),12.5 + 12.5 * (AB115 - Summary!I$9) / (Summary!I$7 - Summary!I$9),0)</f>
        <v>0</v>
      </c>
      <c r="BJ115" s="3">
        <f>IF(AND(AC115&gt;0,AC115&lt;=Summary!J$9),12.5 + 12.5 * (AC115 - Summary!J$9) / (Summary!J$7 - Summary!J$9),0)</f>
        <v>0</v>
      </c>
      <c r="BK115" s="3">
        <f>IF(AND(AD115&gt;0,AD115&lt;=Summary!K$9),12.5 + 12.5 * (AD115 - Summary!K$9) / (Summary!K$7 - Summary!K$9),0)</f>
        <v>0</v>
      </c>
      <c r="BL115" s="3"/>
      <c r="BM115" s="3">
        <f>IF(AND(U115&gt;0,U115&gt;Summary!B$9),12.5 - 12.5 * (U115 - Summary!B$9) / (Summary!B$3 - Summary!B$9),0)</f>
        <v>10.289025039957378</v>
      </c>
      <c r="BN115" s="3">
        <f>IF(AND(V115&gt;0,V115&gt;Summary!C$9),12.5 - 12.5 * (V115 - Summary!C$9) / (Summary!C$3 - Summary!C$9),0)</f>
        <v>9.6499876756223806</v>
      </c>
      <c r="BO115" s="3">
        <f>IF(AND(W115&gt;0,W115&gt;Summary!D$9),12.5 - 12.5 * (W115 - Summary!D$9) / (Summary!D$3 - Summary!D$9),0)</f>
        <v>0</v>
      </c>
      <c r="BP115" s="3">
        <f>IF(AND(X115&gt;0,X115&gt;Summary!E$9),12.5 - 12.5 * (X115 - Summary!E$9) / (Summary!E$3 - Summary!E$9),0)</f>
        <v>0</v>
      </c>
      <c r="BQ115" s="3">
        <f>IF(AND(Y115&gt;0,Y115&gt;Summary!F$9),12.5 - 12.5 * (Y115 - Summary!F$9) / (Summary!F$3 - Summary!F$9),0)</f>
        <v>8.0369015957446805</v>
      </c>
      <c r="BR115" s="3">
        <f>IF(AND(Z115&gt;0,Z115&gt;Summary!G$9),12.5 - 12.5 * (Z115 - Summary!G$9) / (Summary!G$3 - Summary!G$9),0)</f>
        <v>0</v>
      </c>
      <c r="BS115" s="3">
        <f>IF(AND(AA115&gt;0,AA115&gt;Summary!H$9),12.5 - 12.5 * (AA115 - Summary!H$9) / (Summary!H$3 - Summary!H$9),0)</f>
        <v>0</v>
      </c>
      <c r="BT115" s="3">
        <f>IF(AND(AB115&gt;0,AB115&gt;Summary!I$9),12.5 - 12.5 * (AB115 - Summary!I$9) / (Summary!I$3 - Summary!I$9),0)</f>
        <v>0</v>
      </c>
      <c r="BU115" s="3">
        <f>IF(AND(AC115&gt;0,AC115&gt;Summary!J$9),12.5 - 12.5 * (AC115 - Summary!J$9) / (Summary!J$3 - Summary!J$9),0)</f>
        <v>7.4734446130500762</v>
      </c>
      <c r="BV115" s="3">
        <f>IF(AND(AD115&gt;0,AD115&gt;Summary!K$9),12.5 - 12.5 * (AD115 - Summary!K$9) / (Summary!K$3 - Summary!K$9),0)</f>
        <v>0</v>
      </c>
      <c r="BW115" s="3"/>
      <c r="BX115">
        <v>6829</v>
      </c>
      <c r="BZ115">
        <v>2034</v>
      </c>
      <c r="CA115">
        <v>44744</v>
      </c>
      <c r="CB115">
        <v>3533</v>
      </c>
      <c r="CC115">
        <v>22641</v>
      </c>
      <c r="CD115">
        <v>2055</v>
      </c>
      <c r="CE115">
        <v>5678</v>
      </c>
      <c r="CF115">
        <v>4612</v>
      </c>
      <c r="CI115" s="3">
        <f t="shared" si="105"/>
        <v>10.289025039957378</v>
      </c>
      <c r="CJ115" s="3">
        <f t="shared" si="106"/>
        <v>9.6499876756223806</v>
      </c>
      <c r="CK115" s="3">
        <f t="shared" si="107"/>
        <v>0</v>
      </c>
      <c r="CL115" s="3">
        <f t="shared" si="108"/>
        <v>0</v>
      </c>
      <c r="CM115" s="3">
        <f t="shared" si="109"/>
        <v>24.036901595744681</v>
      </c>
      <c r="CN115" s="3">
        <f t="shared" si="110"/>
        <v>0</v>
      </c>
      <c r="CO115" s="3">
        <f t="shared" si="111"/>
        <v>5</v>
      </c>
      <c r="CP115" s="3">
        <f t="shared" si="112"/>
        <v>0</v>
      </c>
      <c r="CQ115" s="3">
        <f t="shared" si="113"/>
        <v>23.223444613050077</v>
      </c>
      <c r="CR115" s="3">
        <f t="shared" si="114"/>
        <v>0</v>
      </c>
      <c r="CT115" s="3">
        <f t="shared" si="115"/>
        <v>0</v>
      </c>
      <c r="CU115" s="3">
        <f t="shared" si="116"/>
        <v>0</v>
      </c>
      <c r="CV115" s="3">
        <f t="shared" si="117"/>
        <v>72.199358924374508</v>
      </c>
      <c r="CW115" s="5">
        <f t="shared" si="118"/>
        <v>400</v>
      </c>
      <c r="CX115" s="3">
        <f t="shared" si="119"/>
        <v>472.19935892437451</v>
      </c>
      <c r="CZ115" s="3">
        <f t="shared" si="120"/>
        <v>440.20023116075498</v>
      </c>
      <c r="DA115">
        <f t="shared" si="121"/>
        <v>111</v>
      </c>
    </row>
    <row r="116" spans="1:105" x14ac:dyDescent="0.2">
      <c r="A116">
        <v>112</v>
      </c>
      <c r="B116" t="s">
        <v>253</v>
      </c>
      <c r="C116" t="s">
        <v>254</v>
      </c>
      <c r="D116" t="s">
        <v>29</v>
      </c>
      <c r="E116">
        <v>89.999142600286902</v>
      </c>
      <c r="F116" s="1" t="s">
        <v>667</v>
      </c>
      <c r="G116">
        <v>439.99914260028697</v>
      </c>
      <c r="H116">
        <v>25848</v>
      </c>
      <c r="J116">
        <v>1260</v>
      </c>
      <c r="K116">
        <v>1374</v>
      </c>
      <c r="L116">
        <v>2361</v>
      </c>
      <c r="M116">
        <v>4382</v>
      </c>
      <c r="N116">
        <v>4479</v>
      </c>
      <c r="Q116">
        <v>4000</v>
      </c>
      <c r="R116">
        <v>7992</v>
      </c>
      <c r="U116" s="5">
        <f>IF(J116&lt;=Summary!B$3,J116,0)</f>
        <v>1260</v>
      </c>
      <c r="V116" s="5">
        <f>IF(K116&lt;=Summary!C$3,K116,0)</f>
        <v>1374</v>
      </c>
      <c r="W116" s="5">
        <f>IF(L116&lt;=Summary!D$3,L116,0)</f>
        <v>2361</v>
      </c>
      <c r="X116" s="5">
        <f>IF(M116&lt;=Summary!E$3,M116,0)</f>
        <v>4382</v>
      </c>
      <c r="Y116" s="5">
        <f>IF(N116&lt;=Summary!F$3,N116,0)</f>
        <v>4479</v>
      </c>
      <c r="Z116" s="5">
        <f>IF(O116&lt;=Summary!G$3,O116,0)</f>
        <v>0</v>
      </c>
      <c r="AA116" s="5">
        <f>IF(P116&lt;=Summary!H$3,P116,0)</f>
        <v>0</v>
      </c>
      <c r="AB116" s="5">
        <f>IF(Q116&lt;=Summary!I$3,Q116,0)</f>
        <v>4000</v>
      </c>
      <c r="AC116" s="5">
        <f>IF(R116&lt;=Summary!J$3,R116,0)</f>
        <v>0</v>
      </c>
      <c r="AD116" s="5">
        <f>IF(S116&lt;=Summary!K$3,S116,0)</f>
        <v>0</v>
      </c>
      <c r="AE116" s="3"/>
      <c r="AF116" s="5">
        <f t="shared" si="95"/>
        <v>54</v>
      </c>
      <c r="AG116" s="5">
        <f t="shared" si="96"/>
        <v>93</v>
      </c>
      <c r="AH116" s="5">
        <f t="shared" si="97"/>
        <v>44</v>
      </c>
      <c r="AI116" s="5">
        <f t="shared" si="98"/>
        <v>99</v>
      </c>
      <c r="AJ116" s="5">
        <f t="shared" si="99"/>
        <v>53</v>
      </c>
      <c r="AK116" s="5">
        <f t="shared" si="100"/>
        <v>0</v>
      </c>
      <c r="AL116" s="5">
        <f t="shared" si="101"/>
        <v>0</v>
      </c>
      <c r="AM116" s="5">
        <f t="shared" si="102"/>
        <v>41</v>
      </c>
      <c r="AN116" s="5">
        <f t="shared" si="103"/>
        <v>87</v>
      </c>
      <c r="AO116" s="5">
        <f t="shared" si="104"/>
        <v>0</v>
      </c>
      <c r="AP116" s="3"/>
      <c r="AQ116" s="3">
        <f>IF(AND(AF116&lt;=Summary!B$6,AF116&gt;0),25*(Summary!B$6+1-AF116)/Summary!B$6,0)</f>
        <v>11.75</v>
      </c>
      <c r="AR116" s="3">
        <f>IF(AND(AG116&lt;=Summary!C$6,AG116&gt;0),25*(Summary!C$6+1-AG116)/Summary!C$6,0)</f>
        <v>2</v>
      </c>
      <c r="AS116" s="3">
        <f>IF(AND(AH116&lt;=Summary!D$6,AH116&gt;0),25*(Summary!D$6+1-AH116)/Summary!D$6,0)</f>
        <v>14.25</v>
      </c>
      <c r="AT116" s="3">
        <f>IF(AND(AI116&lt;=Summary!E$6,AI116&gt;0),25*(Summary!E$6+1-AI116)/Summary!E$6,0)</f>
        <v>0.5</v>
      </c>
      <c r="AU116" s="3">
        <f>IF(AND(AJ116&lt;=Summary!F$6,AJ116&gt;0),25*(Summary!F$6+1-AJ116)/Summary!F$6,0)</f>
        <v>12</v>
      </c>
      <c r="AV116" s="3">
        <f>IF(AND(AK116&lt;=Summary!G$6,AK116&gt;0),25*(Summary!G$6+1-AK116)/Summary!G$6,0)</f>
        <v>0</v>
      </c>
      <c r="AW116" s="3">
        <f>IF(AND(AL116&lt;=Summary!H$6,AL116&gt;0),25*(Summary!H$6+1-AL116)/Summary!H$6,0)</f>
        <v>0</v>
      </c>
      <c r="AX116" s="3">
        <f>IF(AND(AM116&lt;=Summary!I$6,AM116&gt;0),25*(Summary!I$6+1-AM116)/Summary!I$6,0)</f>
        <v>15</v>
      </c>
      <c r="AY116" s="3">
        <f>IF(AND(AN116&lt;=Summary!J$6,AN116&gt;0),25*(Summary!J$6+1-AN116)/Summary!J$6,0)</f>
        <v>3.5</v>
      </c>
      <c r="AZ116" s="3">
        <f>IF(AND(AO116&lt;=Summary!K$6,AO116&gt;0),25*(Summary!K$6+1-AO116)/Summary!K$6,0)</f>
        <v>0</v>
      </c>
      <c r="BA116" s="3"/>
      <c r="BB116" s="3">
        <f>IF(AND(U116&gt;0,U116&lt;=Summary!B$9),12.5 + 12.5 * (U116 - Summary!B$9) / (Summary!B$7 - Summary!B$9),0)</f>
        <v>17.14486356340289</v>
      </c>
      <c r="BC116" s="3">
        <f>IF(AND(V116&gt;0,V116&lt;=Summary!C$9),12.5 + 12.5 * (V116 - Summary!C$9) / (Summary!C$7 - Summary!C$9),0)</f>
        <v>15.111052353252248</v>
      </c>
      <c r="BD116" s="3">
        <f>IF(AND(W116&gt;0,W116&lt;=Summary!D$9),12.5 + 12.5 * (W116 - Summary!D$9) / (Summary!D$7 - Summary!D$9),0)</f>
        <v>0</v>
      </c>
      <c r="BE116" s="3">
        <f>IF(AND(X116&gt;0,X116&lt;=Summary!E$9),12.5 + 12.5 * (X116 - Summary!E$9) / (Summary!E$7 - Summary!E$9),0)</f>
        <v>0</v>
      </c>
      <c r="BF116" s="3">
        <f>IF(AND(Y116&gt;0,Y116&lt;=Summary!F$9),12.5 + 12.5 * (Y116 - Summary!F$9) / (Summary!F$7 - Summary!F$9),0)</f>
        <v>0</v>
      </c>
      <c r="BG116" s="3">
        <f>IF(AND(Z116&gt;0,Z116&lt;=Summary!G$9),12.5 + 12.5 * (Z116 - Summary!G$9) / (Summary!G$7 - Summary!G$9),0)</f>
        <v>0</v>
      </c>
      <c r="BH116" s="3">
        <f>IF(AND(AA116&gt;0,AA116&lt;=Summary!H$9),12.5 + 12.5 * (AA116 - Summary!H$9) / (Summary!H$7 - Summary!H$9),0)</f>
        <v>0</v>
      </c>
      <c r="BI116" s="3">
        <f>IF(AND(AB116&gt;0,AB116&lt;=Summary!I$9),12.5 + 12.5 * (AB116 - Summary!I$9) / (Summary!I$7 - Summary!I$9),0)</f>
        <v>0</v>
      </c>
      <c r="BJ116" s="3">
        <f>IF(AND(AC116&gt;0,AC116&lt;=Summary!J$9),12.5 + 12.5 * (AC116 - Summary!J$9) / (Summary!J$7 - Summary!J$9),0)</f>
        <v>0</v>
      </c>
      <c r="BK116" s="3">
        <f>IF(AND(AD116&gt;0,AD116&lt;=Summary!K$9),12.5 + 12.5 * (AD116 - Summary!K$9) / (Summary!K$7 - Summary!K$9),0)</f>
        <v>0</v>
      </c>
      <c r="BL116" s="3"/>
      <c r="BM116" s="3">
        <f>IF(AND(U116&gt;0,U116&gt;Summary!B$9),12.5 - 12.5 * (U116 - Summary!B$9) / (Summary!B$3 - Summary!B$9),0)</f>
        <v>0</v>
      </c>
      <c r="BN116" s="3">
        <f>IF(AND(V116&gt;0,V116&gt;Summary!C$9),12.5 - 12.5 * (V116 - Summary!C$9) / (Summary!C$3 - Summary!C$9),0)</f>
        <v>0</v>
      </c>
      <c r="BO116" s="3">
        <f>IF(AND(W116&gt;0,W116&gt;Summary!D$9),12.5 - 12.5 * (W116 - Summary!D$9) / (Summary!D$3 - Summary!D$9),0)</f>
        <v>11.973328179358329</v>
      </c>
      <c r="BP116" s="3">
        <f>IF(AND(X116&gt;0,X116&gt;Summary!E$9),12.5 - 12.5 * (X116 - Summary!E$9) / (Summary!E$3 - Summary!E$9),0)</f>
        <v>0.91161928306551232</v>
      </c>
      <c r="BQ116" s="3">
        <f>IF(AND(Y116&gt;0,Y116&gt;Summary!F$9),12.5 - 12.5 * (Y116 - Summary!F$9) / (Summary!F$3 - Summary!F$9),0)</f>
        <v>0.17453457446808507</v>
      </c>
      <c r="BR116" s="3">
        <f>IF(AND(Z116&gt;0,Z116&gt;Summary!G$9),12.5 - 12.5 * (Z116 - Summary!G$9) / (Summary!G$3 - Summary!G$9),0)</f>
        <v>0</v>
      </c>
      <c r="BS116" s="3">
        <f>IF(AND(AA116&gt;0,AA116&gt;Summary!H$9),12.5 - 12.5 * (AA116 - Summary!H$9) / (Summary!H$3 - Summary!H$9),0)</f>
        <v>0</v>
      </c>
      <c r="BT116" s="3">
        <f>IF(AND(AB116&gt;0,AB116&gt;Summary!I$9),12.5 - 12.5 * (AB116 - Summary!I$9) / (Summary!I$3 - Summary!I$9),0)</f>
        <v>10.063254744105809</v>
      </c>
      <c r="BU116" s="3">
        <f>IF(AND(AC116&gt;0,AC116&gt;Summary!J$9),12.5 - 12.5 * (AC116 - Summary!J$9) / (Summary!J$3 - Summary!J$9),0)</f>
        <v>0</v>
      </c>
      <c r="BV116" s="3">
        <f>IF(AND(AD116&gt;0,AD116&gt;Summary!K$9),12.5 - 12.5 * (AD116 - Summary!K$9) / (Summary!K$3 - Summary!K$9),0)</f>
        <v>0</v>
      </c>
      <c r="BW116" s="3"/>
      <c r="BY116">
        <v>4000</v>
      </c>
      <c r="BZ116">
        <v>1374</v>
      </c>
      <c r="CA116">
        <v>4382</v>
      </c>
      <c r="CB116">
        <v>4479</v>
      </c>
      <c r="CD116">
        <v>1260</v>
      </c>
      <c r="CE116">
        <v>2361</v>
      </c>
      <c r="CF116">
        <v>7992</v>
      </c>
      <c r="CI116" s="3">
        <f t="shared" si="105"/>
        <v>28.89486356340289</v>
      </c>
      <c r="CJ116" s="3">
        <f t="shared" si="106"/>
        <v>17.111052353252248</v>
      </c>
      <c r="CK116" s="3">
        <f t="shared" si="107"/>
        <v>26.223328179358329</v>
      </c>
      <c r="CL116" s="3">
        <f t="shared" si="108"/>
        <v>1.4116192830655123</v>
      </c>
      <c r="CM116" s="3">
        <f t="shared" si="109"/>
        <v>12.174534574468085</v>
      </c>
      <c r="CN116" s="3">
        <f t="shared" si="110"/>
        <v>0</v>
      </c>
      <c r="CO116" s="3">
        <f t="shared" si="111"/>
        <v>0</v>
      </c>
      <c r="CP116" s="3">
        <f t="shared" si="112"/>
        <v>25.063254744105809</v>
      </c>
      <c r="CQ116" s="3">
        <f t="shared" si="113"/>
        <v>3.5</v>
      </c>
      <c r="CR116" s="3">
        <f t="shared" si="114"/>
        <v>0</v>
      </c>
      <c r="CT116" s="3">
        <f t="shared" si="115"/>
        <v>0</v>
      </c>
      <c r="CU116" s="3">
        <f t="shared" si="116"/>
        <v>0</v>
      </c>
      <c r="CV116" s="3">
        <f t="shared" si="117"/>
        <v>114.37865269765287</v>
      </c>
      <c r="CW116" s="5">
        <f t="shared" si="118"/>
        <v>350</v>
      </c>
      <c r="CX116" s="3">
        <f t="shared" si="119"/>
        <v>464.37865269765285</v>
      </c>
      <c r="CZ116" s="3">
        <f t="shared" si="120"/>
        <v>439.99914260028697</v>
      </c>
      <c r="DA116">
        <f t="shared" si="121"/>
        <v>112</v>
      </c>
    </row>
    <row r="117" spans="1:105" x14ac:dyDescent="0.2">
      <c r="A117">
        <v>113</v>
      </c>
      <c r="B117" t="s">
        <v>255</v>
      </c>
      <c r="C117" t="s">
        <v>256</v>
      </c>
      <c r="D117" t="s">
        <v>22</v>
      </c>
      <c r="E117">
        <v>38.986839683724099</v>
      </c>
      <c r="F117" s="1" t="s">
        <v>663</v>
      </c>
      <c r="G117">
        <v>438.98683968372399</v>
      </c>
      <c r="H117">
        <v>301108</v>
      </c>
      <c r="J117">
        <v>1663</v>
      </c>
      <c r="K117">
        <v>2356</v>
      </c>
      <c r="L117">
        <v>23232</v>
      </c>
      <c r="M117">
        <v>162777</v>
      </c>
      <c r="N117">
        <v>37143</v>
      </c>
      <c r="O117">
        <v>8100</v>
      </c>
      <c r="Q117">
        <v>17806</v>
      </c>
      <c r="R117">
        <v>48031</v>
      </c>
      <c r="U117" s="5">
        <f>IF(J117&lt;=Summary!B$3,J117,0)</f>
        <v>1663</v>
      </c>
      <c r="V117" s="5">
        <f>IF(K117&lt;=Summary!C$3,K117,0)</f>
        <v>2356</v>
      </c>
      <c r="W117" s="5">
        <f>IF(L117&lt;=Summary!D$3,L117,0)</f>
        <v>0</v>
      </c>
      <c r="X117" s="5">
        <f>IF(M117&lt;=Summary!E$3,M117,0)</f>
        <v>0</v>
      </c>
      <c r="Y117" s="5">
        <f>IF(N117&lt;=Summary!F$3,N117,0)</f>
        <v>0</v>
      </c>
      <c r="Z117" s="5">
        <f>IF(O117&lt;=Summary!G$3,O117,0)</f>
        <v>0</v>
      </c>
      <c r="AA117" s="5">
        <f>IF(P117&lt;=Summary!H$3,P117,0)</f>
        <v>0</v>
      </c>
      <c r="AB117" s="5">
        <f>IF(Q117&lt;=Summary!I$3,Q117,0)</f>
        <v>0</v>
      </c>
      <c r="AC117" s="5">
        <f>IF(R117&lt;=Summary!J$3,R117,0)</f>
        <v>0</v>
      </c>
      <c r="AD117" s="5">
        <f>IF(S117&lt;=Summary!K$3,S117,0)</f>
        <v>0</v>
      </c>
      <c r="AE117" s="3"/>
      <c r="AF117" s="5">
        <f t="shared" si="95"/>
        <v>90</v>
      </c>
      <c r="AG117" s="5">
        <f t="shared" si="96"/>
        <v>190</v>
      </c>
      <c r="AH117" s="5">
        <f t="shared" si="97"/>
        <v>176</v>
      </c>
      <c r="AI117" s="5">
        <f t="shared" si="98"/>
        <v>210</v>
      </c>
      <c r="AJ117" s="5">
        <f t="shared" si="99"/>
        <v>145</v>
      </c>
      <c r="AK117" s="5">
        <f t="shared" si="100"/>
        <v>154</v>
      </c>
      <c r="AL117" s="5">
        <f t="shared" si="101"/>
        <v>0</v>
      </c>
      <c r="AM117" s="5">
        <f t="shared" si="102"/>
        <v>121</v>
      </c>
      <c r="AN117" s="5">
        <f t="shared" si="103"/>
        <v>139</v>
      </c>
      <c r="AO117" s="5">
        <f t="shared" si="104"/>
        <v>0</v>
      </c>
      <c r="AP117" s="3"/>
      <c r="AQ117" s="3">
        <f>IF(AND(AF117&lt;=Summary!B$6,AF117&gt;0),25*(Summary!B$6+1-AF117)/Summary!B$6,0)</f>
        <v>2.75</v>
      </c>
      <c r="AR117" s="3">
        <f>IF(AND(AG117&lt;=Summary!C$6,AG117&gt;0),25*(Summary!C$6+1-AG117)/Summary!C$6,0)</f>
        <v>0</v>
      </c>
      <c r="AS117" s="3">
        <f>IF(AND(AH117&lt;=Summary!D$6,AH117&gt;0),25*(Summary!D$6+1-AH117)/Summary!D$6,0)</f>
        <v>0</v>
      </c>
      <c r="AT117" s="3">
        <f>IF(AND(AI117&lt;=Summary!E$6,AI117&gt;0),25*(Summary!E$6+1-AI117)/Summary!E$6,0)</f>
        <v>0</v>
      </c>
      <c r="AU117" s="3">
        <f>IF(AND(AJ117&lt;=Summary!F$6,AJ117&gt;0),25*(Summary!F$6+1-AJ117)/Summary!F$6,0)</f>
        <v>0</v>
      </c>
      <c r="AV117" s="3">
        <f>IF(AND(AK117&lt;=Summary!G$6,AK117&gt;0),25*(Summary!G$6+1-AK117)/Summary!G$6,0)</f>
        <v>0</v>
      </c>
      <c r="AW117" s="3">
        <f>IF(AND(AL117&lt;=Summary!H$6,AL117&gt;0),25*(Summary!H$6+1-AL117)/Summary!H$6,0)</f>
        <v>0</v>
      </c>
      <c r="AX117" s="3">
        <f>IF(AND(AM117&lt;=Summary!I$6,AM117&gt;0),25*(Summary!I$6+1-AM117)/Summary!I$6,0)</f>
        <v>0</v>
      </c>
      <c r="AY117" s="3">
        <f>IF(AND(AN117&lt;=Summary!J$6,AN117&gt;0),25*(Summary!J$6+1-AN117)/Summary!J$6,0)</f>
        <v>0</v>
      </c>
      <c r="AZ117" s="3">
        <f>IF(AND(AO117&lt;=Summary!K$6,AO117&gt;0),25*(Summary!K$6+1-AO117)/Summary!K$6,0)</f>
        <v>0</v>
      </c>
      <c r="BA117" s="3"/>
      <c r="BB117" s="3">
        <f>IF(AND(U117&gt;0,U117&lt;=Summary!B$9),12.5 + 12.5 * (U117 - Summary!B$9) / (Summary!B$7 - Summary!B$9),0)</f>
        <v>13.101926163723917</v>
      </c>
      <c r="BC117" s="3">
        <f>IF(AND(V117&gt;0,V117&lt;=Summary!C$9),12.5 + 12.5 * (V117 - Summary!C$9) / (Summary!C$7 - Summary!C$9),0)</f>
        <v>0</v>
      </c>
      <c r="BD117" s="3">
        <f>IF(AND(W117&gt;0,W117&lt;=Summary!D$9),12.5 + 12.5 * (W117 - Summary!D$9) / (Summary!D$7 - Summary!D$9),0)</f>
        <v>0</v>
      </c>
      <c r="BE117" s="3">
        <f>IF(AND(X117&gt;0,X117&lt;=Summary!E$9),12.5 + 12.5 * (X117 - Summary!E$9) / (Summary!E$7 - Summary!E$9),0)</f>
        <v>0</v>
      </c>
      <c r="BF117" s="3">
        <f>IF(AND(Y117&gt;0,Y117&lt;=Summary!F$9),12.5 + 12.5 * (Y117 - Summary!F$9) / (Summary!F$7 - Summary!F$9),0)</f>
        <v>0</v>
      </c>
      <c r="BG117" s="3">
        <f>IF(AND(Z117&gt;0,Z117&lt;=Summary!G$9),12.5 + 12.5 * (Z117 - Summary!G$9) / (Summary!G$7 - Summary!G$9),0)</f>
        <v>0</v>
      </c>
      <c r="BH117" s="3">
        <f>IF(AND(AA117&gt;0,AA117&lt;=Summary!H$9),12.5 + 12.5 * (AA117 - Summary!H$9) / (Summary!H$7 - Summary!H$9),0)</f>
        <v>0</v>
      </c>
      <c r="BI117" s="3">
        <f>IF(AND(AB117&gt;0,AB117&lt;=Summary!I$9),12.5 + 12.5 * (AB117 - Summary!I$9) / (Summary!I$7 - Summary!I$9),0)</f>
        <v>0</v>
      </c>
      <c r="BJ117" s="3">
        <f>IF(AND(AC117&gt;0,AC117&lt;=Summary!J$9),12.5 + 12.5 * (AC117 - Summary!J$9) / (Summary!J$7 - Summary!J$9),0)</f>
        <v>0</v>
      </c>
      <c r="BK117" s="3">
        <f>IF(AND(AD117&gt;0,AD117&lt;=Summary!K$9),12.5 + 12.5 * (AD117 - Summary!K$9) / (Summary!K$7 - Summary!K$9),0)</f>
        <v>0</v>
      </c>
      <c r="BL117" s="3"/>
      <c r="BM117" s="3">
        <f>IF(AND(U117&gt;0,U117&gt;Summary!B$9),12.5 - 12.5 * (U117 - Summary!B$9) / (Summary!B$3 - Summary!B$9),0)</f>
        <v>0</v>
      </c>
      <c r="BN117" s="3">
        <f>IF(AND(V117&gt;0,V117&gt;Summary!C$9),12.5 - 12.5 * (V117 - Summary!C$9) / (Summary!C$3 - Summary!C$9),0)</f>
        <v>7.6657628789746122</v>
      </c>
      <c r="BO117" s="3">
        <f>IF(AND(W117&gt;0,W117&gt;Summary!D$9),12.5 - 12.5 * (W117 - Summary!D$9) / (Summary!D$3 - Summary!D$9),0)</f>
        <v>0</v>
      </c>
      <c r="BP117" s="3">
        <f>IF(AND(X117&gt;0,X117&gt;Summary!E$9),12.5 - 12.5 * (X117 - Summary!E$9) / (Summary!E$3 - Summary!E$9),0)</f>
        <v>0</v>
      </c>
      <c r="BQ117" s="3">
        <f>IF(AND(Y117&gt;0,Y117&gt;Summary!F$9),12.5 - 12.5 * (Y117 - Summary!F$9) / (Summary!F$3 - Summary!F$9),0)</f>
        <v>0</v>
      </c>
      <c r="BR117" s="3">
        <f>IF(AND(Z117&gt;0,Z117&gt;Summary!G$9),12.5 - 12.5 * (Z117 - Summary!G$9) / (Summary!G$3 - Summary!G$9),0)</f>
        <v>0</v>
      </c>
      <c r="BS117" s="3">
        <f>IF(AND(AA117&gt;0,AA117&gt;Summary!H$9),12.5 - 12.5 * (AA117 - Summary!H$9) / (Summary!H$3 - Summary!H$9),0)</f>
        <v>0</v>
      </c>
      <c r="BT117" s="3">
        <f>IF(AND(AB117&gt;0,AB117&gt;Summary!I$9),12.5 - 12.5 * (AB117 - Summary!I$9) / (Summary!I$3 - Summary!I$9),0)</f>
        <v>0</v>
      </c>
      <c r="BU117" s="3">
        <f>IF(AND(AC117&gt;0,AC117&gt;Summary!J$9),12.5 - 12.5 * (AC117 - Summary!J$9) / (Summary!J$3 - Summary!J$9),0)</f>
        <v>0</v>
      </c>
      <c r="BV117" s="3">
        <f>IF(AND(AD117&gt;0,AD117&gt;Summary!K$9),12.5 - 12.5 * (AD117 - Summary!K$9) / (Summary!K$3 - Summary!K$9),0)</f>
        <v>0</v>
      </c>
      <c r="BW117" s="3"/>
      <c r="BX117">
        <v>8100</v>
      </c>
      <c r="BY117">
        <v>17806</v>
      </c>
      <c r="BZ117">
        <v>2356</v>
      </c>
      <c r="CA117">
        <v>162777</v>
      </c>
      <c r="CB117">
        <v>37143</v>
      </c>
      <c r="CD117">
        <v>1663</v>
      </c>
      <c r="CE117">
        <v>23232</v>
      </c>
      <c r="CF117">
        <v>48031</v>
      </c>
      <c r="CI117" s="3">
        <f t="shared" si="105"/>
        <v>15.851926163723917</v>
      </c>
      <c r="CJ117" s="3">
        <f t="shared" si="106"/>
        <v>7.6657628789746122</v>
      </c>
      <c r="CK117" s="3">
        <f t="shared" si="107"/>
        <v>0</v>
      </c>
      <c r="CL117" s="3">
        <f t="shared" si="108"/>
        <v>0</v>
      </c>
      <c r="CM117" s="3">
        <f t="shared" si="109"/>
        <v>0</v>
      </c>
      <c r="CN117" s="3">
        <f t="shared" si="110"/>
        <v>0</v>
      </c>
      <c r="CO117" s="3">
        <f t="shared" si="111"/>
        <v>0</v>
      </c>
      <c r="CP117" s="3">
        <f t="shared" si="112"/>
        <v>0</v>
      </c>
      <c r="CQ117" s="3">
        <f t="shared" si="113"/>
        <v>0</v>
      </c>
      <c r="CR117" s="3">
        <f t="shared" si="114"/>
        <v>0</v>
      </c>
      <c r="CT117" s="3">
        <f t="shared" si="115"/>
        <v>0</v>
      </c>
      <c r="CU117" s="3">
        <f t="shared" si="116"/>
        <v>0</v>
      </c>
      <c r="CV117" s="3">
        <f t="shared" si="117"/>
        <v>23.517689042698528</v>
      </c>
      <c r="CW117" s="5">
        <f t="shared" si="118"/>
        <v>400</v>
      </c>
      <c r="CX117" s="3">
        <f t="shared" si="119"/>
        <v>423.51768904269852</v>
      </c>
      <c r="CZ117" s="3">
        <f t="shared" si="120"/>
        <v>438.98683968372399</v>
      </c>
      <c r="DA117">
        <f t="shared" si="121"/>
        <v>113</v>
      </c>
    </row>
    <row r="118" spans="1:105" x14ac:dyDescent="0.2">
      <c r="A118">
        <v>114</v>
      </c>
      <c r="B118" t="s">
        <v>257</v>
      </c>
      <c r="C118" t="s">
        <v>258</v>
      </c>
      <c r="D118" t="s">
        <v>147</v>
      </c>
      <c r="E118">
        <v>38.666945876444402</v>
      </c>
      <c r="F118" s="1" t="s">
        <v>662</v>
      </c>
      <c r="G118">
        <v>438.666945876444</v>
      </c>
      <c r="H118">
        <v>77592</v>
      </c>
      <c r="J118">
        <v>1701</v>
      </c>
      <c r="K118">
        <v>2537</v>
      </c>
      <c r="L118">
        <v>3412</v>
      </c>
      <c r="M118">
        <v>4332</v>
      </c>
      <c r="N118">
        <v>6102</v>
      </c>
      <c r="O118">
        <v>3856</v>
      </c>
      <c r="P118">
        <v>6300</v>
      </c>
      <c r="S118">
        <v>49352</v>
      </c>
      <c r="U118" s="5">
        <f>IF(J118&lt;=Summary!B$3,J118,0)</f>
        <v>1701</v>
      </c>
      <c r="V118" s="5">
        <f>IF(K118&lt;=Summary!C$3,K118,0)</f>
        <v>2537</v>
      </c>
      <c r="W118" s="5">
        <f>IF(L118&lt;=Summary!D$3,L118,0)</f>
        <v>3412</v>
      </c>
      <c r="X118" s="5">
        <f>IF(M118&lt;=Summary!E$3,M118,0)</f>
        <v>4332</v>
      </c>
      <c r="Y118" s="5">
        <f>IF(N118&lt;=Summary!F$3,N118,0)</f>
        <v>0</v>
      </c>
      <c r="Z118" s="5">
        <f>IF(O118&lt;=Summary!G$3,O118,0)</f>
        <v>3856</v>
      </c>
      <c r="AA118" s="5">
        <f>IF(P118&lt;=Summary!H$3,P118,0)</f>
        <v>0</v>
      </c>
      <c r="AB118" s="5">
        <f>IF(Q118&lt;=Summary!I$3,Q118,0)</f>
        <v>0</v>
      </c>
      <c r="AC118" s="5">
        <f>IF(R118&lt;=Summary!J$3,R118,0)</f>
        <v>0</v>
      </c>
      <c r="AD118" s="5">
        <f>IF(S118&lt;=Summary!K$3,S118,0)</f>
        <v>0</v>
      </c>
      <c r="AE118" s="3"/>
      <c r="AF118" s="5">
        <f t="shared" si="95"/>
        <v>94</v>
      </c>
      <c r="AG118" s="5">
        <f t="shared" si="96"/>
        <v>202</v>
      </c>
      <c r="AH118" s="5">
        <f t="shared" si="97"/>
        <v>83</v>
      </c>
      <c r="AI118" s="5">
        <f t="shared" si="98"/>
        <v>95</v>
      </c>
      <c r="AJ118" s="5">
        <f t="shared" si="99"/>
        <v>81</v>
      </c>
      <c r="AK118" s="5">
        <f t="shared" si="100"/>
        <v>98</v>
      </c>
      <c r="AL118" s="5">
        <f t="shared" si="101"/>
        <v>49</v>
      </c>
      <c r="AM118" s="5">
        <f t="shared" si="102"/>
        <v>0</v>
      </c>
      <c r="AN118" s="5">
        <f t="shared" si="103"/>
        <v>0</v>
      </c>
      <c r="AO118" s="5">
        <f t="shared" si="104"/>
        <v>79</v>
      </c>
      <c r="AP118" s="3"/>
      <c r="AQ118" s="3">
        <f>IF(AND(AF118&lt;=Summary!B$6,AF118&gt;0),25*(Summary!B$6+1-AF118)/Summary!B$6,0)</f>
        <v>1.75</v>
      </c>
      <c r="AR118" s="3">
        <f>IF(AND(AG118&lt;=Summary!C$6,AG118&gt;0),25*(Summary!C$6+1-AG118)/Summary!C$6,0)</f>
        <v>0</v>
      </c>
      <c r="AS118" s="3">
        <f>IF(AND(AH118&lt;=Summary!D$6,AH118&gt;0),25*(Summary!D$6+1-AH118)/Summary!D$6,0)</f>
        <v>4.5</v>
      </c>
      <c r="AT118" s="3">
        <f>IF(AND(AI118&lt;=Summary!E$6,AI118&gt;0),25*(Summary!E$6+1-AI118)/Summary!E$6,0)</f>
        <v>1.5</v>
      </c>
      <c r="AU118" s="3">
        <f>IF(AND(AJ118&lt;=Summary!F$6,AJ118&gt;0),25*(Summary!F$6+1-AJ118)/Summary!F$6,0)</f>
        <v>5</v>
      </c>
      <c r="AV118" s="3">
        <f>IF(AND(AK118&lt;=Summary!G$6,AK118&gt;0),25*(Summary!G$6+1-AK118)/Summary!G$6,0)</f>
        <v>0.75</v>
      </c>
      <c r="AW118" s="3">
        <f>IF(AND(AL118&lt;=Summary!H$6,AL118&gt;0),25*(Summary!H$6+1-AL118)/Summary!H$6,0)</f>
        <v>13</v>
      </c>
      <c r="AX118" s="3">
        <f>IF(AND(AM118&lt;=Summary!I$6,AM118&gt;0),25*(Summary!I$6+1-AM118)/Summary!I$6,0)</f>
        <v>0</v>
      </c>
      <c r="AY118" s="3">
        <f>IF(AND(AN118&lt;=Summary!J$6,AN118&gt;0),25*(Summary!J$6+1-AN118)/Summary!J$6,0)</f>
        <v>0</v>
      </c>
      <c r="AZ118" s="3">
        <f>IF(AND(AO118&lt;=Summary!K$6,AO118&gt;0),25*(Summary!K$6+1-AO118)/Summary!K$6,0)</f>
        <v>5.5</v>
      </c>
      <c r="BA118" s="3"/>
      <c r="BB118" s="3">
        <f>IF(AND(U118&gt;0,U118&lt;=Summary!B$9),12.5 + 12.5 * (U118 - Summary!B$9) / (Summary!B$7 - Summary!B$9),0)</f>
        <v>12.720706260032102</v>
      </c>
      <c r="BC118" s="3">
        <f>IF(AND(V118&gt;0,V118&lt;=Summary!C$9),12.5 + 12.5 * (V118 - Summary!C$9) / (Summary!C$7 - Summary!C$9),0)</f>
        <v>0</v>
      </c>
      <c r="BD118" s="3">
        <f>IF(AND(W118&gt;0,W118&lt;=Summary!D$9),12.5 + 12.5 * (W118 - Summary!D$9) / (Summary!D$7 - Summary!D$9),0)</f>
        <v>0</v>
      </c>
      <c r="BE118" s="3">
        <f>IF(AND(X118&gt;0,X118&lt;=Summary!E$9),12.5 + 12.5 * (X118 - Summary!E$9) / (Summary!E$7 - Summary!E$9),0)</f>
        <v>0</v>
      </c>
      <c r="BF118" s="3">
        <f>IF(AND(Y118&gt;0,Y118&lt;=Summary!F$9),12.5 + 12.5 * (Y118 - Summary!F$9) / (Summary!F$7 - Summary!F$9),0)</f>
        <v>0</v>
      </c>
      <c r="BG118" s="3">
        <f>IF(AND(Z118&gt;0,Z118&lt;=Summary!G$9),12.5 + 12.5 * (Z118 - Summary!G$9) / (Summary!G$7 - Summary!G$9),0)</f>
        <v>0</v>
      </c>
      <c r="BH118" s="3">
        <f>IF(AND(AA118&gt;0,AA118&lt;=Summary!H$9),12.5 + 12.5 * (AA118 - Summary!H$9) / (Summary!H$7 - Summary!H$9),0)</f>
        <v>0</v>
      </c>
      <c r="BI118" s="3">
        <f>IF(AND(AB118&gt;0,AB118&lt;=Summary!I$9),12.5 + 12.5 * (AB118 - Summary!I$9) / (Summary!I$7 - Summary!I$9),0)</f>
        <v>0</v>
      </c>
      <c r="BJ118" s="3">
        <f>IF(AND(AC118&gt;0,AC118&lt;=Summary!J$9),12.5 + 12.5 * (AC118 - Summary!J$9) / (Summary!J$7 - Summary!J$9),0)</f>
        <v>0</v>
      </c>
      <c r="BK118" s="3">
        <f>IF(AND(AD118&gt;0,AD118&lt;=Summary!K$9),12.5 + 12.5 * (AD118 - Summary!K$9) / (Summary!K$7 - Summary!K$9),0)</f>
        <v>0</v>
      </c>
      <c r="BL118" s="3"/>
      <c r="BM118" s="3">
        <f>IF(AND(U118&gt;0,U118&gt;Summary!B$9),12.5 - 12.5 * (U118 - Summary!B$9) / (Summary!B$3 - Summary!B$9),0)</f>
        <v>0</v>
      </c>
      <c r="BN118" s="3">
        <f>IF(AND(V118&gt;0,V118&gt;Summary!C$9),12.5 - 12.5 * (V118 - Summary!C$9) / (Summary!C$3 - Summary!C$9),0)</f>
        <v>6.5504067044614249</v>
      </c>
      <c r="BO118" s="3">
        <f>IF(AND(W118&gt;0,W118&gt;Summary!D$9),12.5 - 12.5 * (W118 - Summary!D$9) / (Summary!D$3 - Summary!D$9),0)</f>
        <v>1.816776188635485</v>
      </c>
      <c r="BP118" s="3">
        <f>IF(AND(X118&gt;0,X118&gt;Summary!E$9),12.5 - 12.5 * (X118 - Summary!E$9) / (Summary!E$3 - Summary!E$9),0)</f>
        <v>1.2978986402966619</v>
      </c>
      <c r="BQ118" s="3">
        <f>IF(AND(Y118&gt;0,Y118&gt;Summary!F$9),12.5 - 12.5 * (Y118 - Summary!F$9) / (Summary!F$3 - Summary!F$9),0)</f>
        <v>0</v>
      </c>
      <c r="BR118" s="3">
        <f>IF(AND(Z118&gt;0,Z118&gt;Summary!G$9),12.5 - 12.5 * (Z118 - Summary!G$9) / (Summary!G$3 - Summary!G$9),0)</f>
        <v>4.7902409997024691</v>
      </c>
      <c r="BS118" s="3">
        <f>IF(AND(AA118&gt;0,AA118&gt;Summary!H$9),12.5 - 12.5 * (AA118 - Summary!H$9) / (Summary!H$3 - Summary!H$9),0)</f>
        <v>0</v>
      </c>
      <c r="BT118" s="3">
        <f>IF(AND(AB118&gt;0,AB118&gt;Summary!I$9),12.5 - 12.5 * (AB118 - Summary!I$9) / (Summary!I$3 - Summary!I$9),0)</f>
        <v>0</v>
      </c>
      <c r="BU118" s="3">
        <f>IF(AND(AC118&gt;0,AC118&gt;Summary!J$9),12.5 - 12.5 * (AC118 - Summary!J$9) / (Summary!J$3 - Summary!J$9),0)</f>
        <v>0</v>
      </c>
      <c r="BV118" s="3">
        <f>IF(AND(AD118&gt;0,AD118&gt;Summary!K$9),12.5 - 12.5 * (AD118 - Summary!K$9) / (Summary!K$3 - Summary!K$9),0)</f>
        <v>0</v>
      </c>
      <c r="BW118" s="3"/>
      <c r="BX118">
        <v>3856</v>
      </c>
      <c r="BZ118">
        <v>2537</v>
      </c>
      <c r="CA118">
        <v>4332</v>
      </c>
      <c r="CB118">
        <v>6102</v>
      </c>
      <c r="CC118">
        <v>6300</v>
      </c>
      <c r="CD118">
        <v>1701</v>
      </c>
      <c r="CE118">
        <v>3412</v>
      </c>
      <c r="CG118">
        <v>49352</v>
      </c>
      <c r="CI118" s="3">
        <f t="shared" si="105"/>
        <v>14.470706260032102</v>
      </c>
      <c r="CJ118" s="3">
        <f t="shared" si="106"/>
        <v>6.5504067044614249</v>
      </c>
      <c r="CK118" s="3">
        <f t="shared" si="107"/>
        <v>6.316776188635485</v>
      </c>
      <c r="CL118" s="3">
        <f t="shared" si="108"/>
        <v>2.7978986402966619</v>
      </c>
      <c r="CM118" s="3">
        <f t="shared" si="109"/>
        <v>5</v>
      </c>
      <c r="CN118" s="3">
        <f t="shared" si="110"/>
        <v>5.5402409997024691</v>
      </c>
      <c r="CO118" s="3">
        <f t="shared" si="111"/>
        <v>13</v>
      </c>
      <c r="CP118" s="3">
        <f t="shared" si="112"/>
        <v>0</v>
      </c>
      <c r="CQ118" s="3">
        <f t="shared" si="113"/>
        <v>0</v>
      </c>
      <c r="CR118" s="3">
        <f t="shared" si="114"/>
        <v>5.5</v>
      </c>
      <c r="CT118" s="3">
        <f t="shared" si="115"/>
        <v>0</v>
      </c>
      <c r="CU118" s="3">
        <f t="shared" si="116"/>
        <v>0</v>
      </c>
      <c r="CV118" s="3">
        <f t="shared" si="117"/>
        <v>59.176028793128147</v>
      </c>
      <c r="CW118" s="5">
        <f t="shared" si="118"/>
        <v>400</v>
      </c>
      <c r="CX118" s="3">
        <f t="shared" si="119"/>
        <v>459.17602879312813</v>
      </c>
      <c r="CZ118" s="3">
        <f t="shared" si="120"/>
        <v>438.666945876444</v>
      </c>
      <c r="DA118">
        <f t="shared" si="121"/>
        <v>114</v>
      </c>
    </row>
    <row r="119" spans="1:105" x14ac:dyDescent="0.2">
      <c r="A119">
        <v>115</v>
      </c>
      <c r="B119" t="s">
        <v>259</v>
      </c>
      <c r="C119" t="s">
        <v>260</v>
      </c>
      <c r="D119" t="s">
        <v>102</v>
      </c>
      <c r="E119">
        <v>38.335483996405998</v>
      </c>
      <c r="F119" s="1" t="s">
        <v>664</v>
      </c>
      <c r="G119">
        <v>438.33548399640603</v>
      </c>
      <c r="H119">
        <v>165879</v>
      </c>
      <c r="J119">
        <v>1960</v>
      </c>
      <c r="K119">
        <v>2038</v>
      </c>
      <c r="L119">
        <v>6069</v>
      </c>
      <c r="M119">
        <v>24923</v>
      </c>
      <c r="N119">
        <v>10237</v>
      </c>
      <c r="O119">
        <v>57061</v>
      </c>
      <c r="Q119">
        <v>24818</v>
      </c>
      <c r="R119">
        <v>7533</v>
      </c>
      <c r="S119">
        <v>31240</v>
      </c>
      <c r="U119" s="5">
        <f>IF(J119&lt;=Summary!B$3,J119,0)</f>
        <v>1960</v>
      </c>
      <c r="V119" s="5">
        <f>IF(K119&lt;=Summary!C$3,K119,0)</f>
        <v>2038</v>
      </c>
      <c r="W119" s="5">
        <f>IF(L119&lt;=Summary!D$3,L119,0)</f>
        <v>0</v>
      </c>
      <c r="X119" s="5">
        <f>IF(M119&lt;=Summary!E$3,M119,0)</f>
        <v>0</v>
      </c>
      <c r="Y119" s="5">
        <f>IF(N119&lt;=Summary!F$3,N119,0)</f>
        <v>0</v>
      </c>
      <c r="Z119" s="5">
        <f>IF(O119&lt;=Summary!G$3,O119,0)</f>
        <v>0</v>
      </c>
      <c r="AA119" s="5">
        <f>IF(P119&lt;=Summary!H$3,P119,0)</f>
        <v>0</v>
      </c>
      <c r="AB119" s="5">
        <f>IF(Q119&lt;=Summary!I$3,Q119,0)</f>
        <v>0</v>
      </c>
      <c r="AC119" s="5">
        <f>IF(R119&lt;=Summary!J$3,R119,0)</f>
        <v>0</v>
      </c>
      <c r="AD119" s="5">
        <f>IF(S119&lt;=Summary!K$3,S119,0)</f>
        <v>0</v>
      </c>
      <c r="AE119" s="3"/>
      <c r="AF119" s="5">
        <f t="shared" si="95"/>
        <v>113</v>
      </c>
      <c r="AG119" s="5">
        <f t="shared" si="96"/>
        <v>166</v>
      </c>
      <c r="AH119" s="5">
        <f t="shared" si="97"/>
        <v>135</v>
      </c>
      <c r="AI119" s="5">
        <f t="shared" si="98"/>
        <v>176</v>
      </c>
      <c r="AJ119" s="5">
        <f t="shared" si="99"/>
        <v>113</v>
      </c>
      <c r="AK119" s="5">
        <f t="shared" si="100"/>
        <v>184</v>
      </c>
      <c r="AL119" s="5">
        <f t="shared" si="101"/>
        <v>0</v>
      </c>
      <c r="AM119" s="5">
        <f t="shared" si="102"/>
        <v>129</v>
      </c>
      <c r="AN119" s="5">
        <f t="shared" si="103"/>
        <v>81</v>
      </c>
      <c r="AO119" s="5">
        <f t="shared" si="104"/>
        <v>73</v>
      </c>
      <c r="AP119" s="3"/>
      <c r="AQ119" s="3">
        <f>IF(AND(AF119&lt;=Summary!B$6,AF119&gt;0),25*(Summary!B$6+1-AF119)/Summary!B$6,0)</f>
        <v>0</v>
      </c>
      <c r="AR119" s="3">
        <f>IF(AND(AG119&lt;=Summary!C$6,AG119&gt;0),25*(Summary!C$6+1-AG119)/Summary!C$6,0)</f>
        <v>0</v>
      </c>
      <c r="AS119" s="3">
        <f>IF(AND(AH119&lt;=Summary!D$6,AH119&gt;0),25*(Summary!D$6+1-AH119)/Summary!D$6,0)</f>
        <v>0</v>
      </c>
      <c r="AT119" s="3">
        <f>IF(AND(AI119&lt;=Summary!E$6,AI119&gt;0),25*(Summary!E$6+1-AI119)/Summary!E$6,0)</f>
        <v>0</v>
      </c>
      <c r="AU119" s="3">
        <f>IF(AND(AJ119&lt;=Summary!F$6,AJ119&gt;0),25*(Summary!F$6+1-AJ119)/Summary!F$6,0)</f>
        <v>0</v>
      </c>
      <c r="AV119" s="3">
        <f>IF(AND(AK119&lt;=Summary!G$6,AK119&gt;0),25*(Summary!G$6+1-AK119)/Summary!G$6,0)</f>
        <v>0</v>
      </c>
      <c r="AW119" s="3">
        <f>IF(AND(AL119&lt;=Summary!H$6,AL119&gt;0),25*(Summary!H$6+1-AL119)/Summary!H$6,0)</f>
        <v>0</v>
      </c>
      <c r="AX119" s="3">
        <f>IF(AND(AM119&lt;=Summary!I$6,AM119&gt;0),25*(Summary!I$6+1-AM119)/Summary!I$6,0)</f>
        <v>0</v>
      </c>
      <c r="AY119" s="3">
        <f>IF(AND(AN119&lt;=Summary!J$6,AN119&gt;0),25*(Summary!J$6+1-AN119)/Summary!J$6,0)</f>
        <v>5</v>
      </c>
      <c r="AZ119" s="3">
        <f>IF(AND(AO119&lt;=Summary!K$6,AO119&gt;0),25*(Summary!K$6+1-AO119)/Summary!K$6,0)</f>
        <v>7</v>
      </c>
      <c r="BA119" s="3"/>
      <c r="BB119" s="3">
        <f>IF(AND(U119&gt;0,U119&lt;=Summary!B$9),12.5 + 12.5 * (U119 - Summary!B$9) / (Summary!B$7 - Summary!B$9),0)</f>
        <v>0</v>
      </c>
      <c r="BC119" s="3">
        <f>IF(AND(V119&gt;0,V119&lt;=Summary!C$9),12.5 + 12.5 * (V119 - Summary!C$9) / (Summary!C$7 - Summary!C$9),0)</f>
        <v>0</v>
      </c>
      <c r="BD119" s="3">
        <f>IF(AND(W119&gt;0,W119&lt;=Summary!D$9),12.5 + 12.5 * (W119 - Summary!D$9) / (Summary!D$7 - Summary!D$9),0)</f>
        <v>0</v>
      </c>
      <c r="BE119" s="3">
        <f>IF(AND(X119&gt;0,X119&lt;=Summary!E$9),12.5 + 12.5 * (X119 - Summary!E$9) / (Summary!E$7 - Summary!E$9),0)</f>
        <v>0</v>
      </c>
      <c r="BF119" s="3">
        <f>IF(AND(Y119&gt;0,Y119&lt;=Summary!F$9),12.5 + 12.5 * (Y119 - Summary!F$9) / (Summary!F$7 - Summary!F$9),0)</f>
        <v>0</v>
      </c>
      <c r="BG119" s="3">
        <f>IF(AND(Z119&gt;0,Z119&lt;=Summary!G$9),12.5 + 12.5 * (Z119 - Summary!G$9) / (Summary!G$7 - Summary!G$9),0)</f>
        <v>0</v>
      </c>
      <c r="BH119" s="3">
        <f>IF(AND(AA119&gt;0,AA119&lt;=Summary!H$9),12.5 + 12.5 * (AA119 - Summary!H$9) / (Summary!H$7 - Summary!H$9),0)</f>
        <v>0</v>
      </c>
      <c r="BI119" s="3">
        <f>IF(AND(AB119&gt;0,AB119&lt;=Summary!I$9),12.5 + 12.5 * (AB119 - Summary!I$9) / (Summary!I$7 - Summary!I$9),0)</f>
        <v>0</v>
      </c>
      <c r="BJ119" s="3">
        <f>IF(AND(AC119&gt;0,AC119&lt;=Summary!J$9),12.5 + 12.5 * (AC119 - Summary!J$9) / (Summary!J$7 - Summary!J$9),0)</f>
        <v>0</v>
      </c>
      <c r="BK119" s="3">
        <f>IF(AND(AD119&gt;0,AD119&lt;=Summary!K$9),12.5 + 12.5 * (AD119 - Summary!K$9) / (Summary!K$7 - Summary!K$9),0)</f>
        <v>0</v>
      </c>
      <c r="BL119" s="3"/>
      <c r="BM119" s="3">
        <f>IF(AND(U119&gt;0,U119&gt;Summary!B$9),12.5 - 12.5 * (U119 - Summary!B$9) / (Summary!B$3 - Summary!B$9),0)</f>
        <v>10.921683537559936</v>
      </c>
      <c r="BN119" s="3">
        <f>IF(AND(V119&gt;0,V119&gt;Summary!C$9),12.5 - 12.5 * (V119 - Summary!C$9) / (Summary!C$3 - Summary!C$9),0)</f>
        <v>9.6253389203845217</v>
      </c>
      <c r="BO119" s="3">
        <f>IF(AND(W119&gt;0,W119&gt;Summary!D$9),12.5 - 12.5 * (W119 - Summary!D$9) / (Summary!D$3 - Summary!D$9),0)</f>
        <v>0</v>
      </c>
      <c r="BP119" s="3">
        <f>IF(AND(X119&gt;0,X119&gt;Summary!E$9),12.5 - 12.5 * (X119 - Summary!E$9) / (Summary!E$3 - Summary!E$9),0)</f>
        <v>0</v>
      </c>
      <c r="BQ119" s="3">
        <f>IF(AND(Y119&gt;0,Y119&gt;Summary!F$9),12.5 - 12.5 * (Y119 - Summary!F$9) / (Summary!F$3 - Summary!F$9),0)</f>
        <v>0</v>
      </c>
      <c r="BR119" s="3">
        <f>IF(AND(Z119&gt;0,Z119&gt;Summary!G$9),12.5 - 12.5 * (Z119 - Summary!G$9) / (Summary!G$3 - Summary!G$9),0)</f>
        <v>0</v>
      </c>
      <c r="BS119" s="3">
        <f>IF(AND(AA119&gt;0,AA119&gt;Summary!H$9),12.5 - 12.5 * (AA119 - Summary!H$9) / (Summary!H$3 - Summary!H$9),0)</f>
        <v>0</v>
      </c>
      <c r="BT119" s="3">
        <f>IF(AND(AB119&gt;0,AB119&gt;Summary!I$9),12.5 - 12.5 * (AB119 - Summary!I$9) / (Summary!I$3 - Summary!I$9),0)</f>
        <v>0</v>
      </c>
      <c r="BU119" s="3">
        <f>IF(AND(AC119&gt;0,AC119&gt;Summary!J$9),12.5 - 12.5 * (AC119 - Summary!J$9) / (Summary!J$3 - Summary!J$9),0)</f>
        <v>0</v>
      </c>
      <c r="BV119" s="3">
        <f>IF(AND(AD119&gt;0,AD119&gt;Summary!K$9),12.5 - 12.5 * (AD119 - Summary!K$9) / (Summary!K$3 - Summary!K$9),0)</f>
        <v>0</v>
      </c>
      <c r="BW119" s="3"/>
      <c r="BX119">
        <v>57061</v>
      </c>
      <c r="BY119">
        <v>24818</v>
      </c>
      <c r="BZ119">
        <v>2038</v>
      </c>
      <c r="CA119">
        <v>24923</v>
      </c>
      <c r="CB119">
        <v>10237</v>
      </c>
      <c r="CD119">
        <v>1960</v>
      </c>
      <c r="CE119">
        <v>6069</v>
      </c>
      <c r="CF119">
        <v>7533</v>
      </c>
      <c r="CG119">
        <v>31240</v>
      </c>
      <c r="CI119" s="3">
        <f t="shared" si="105"/>
        <v>10.921683537559936</v>
      </c>
      <c r="CJ119" s="3">
        <f t="shared" si="106"/>
        <v>9.6253389203845217</v>
      </c>
      <c r="CK119" s="3">
        <f t="shared" si="107"/>
        <v>0</v>
      </c>
      <c r="CL119" s="3">
        <f t="shared" si="108"/>
        <v>0</v>
      </c>
      <c r="CM119" s="3">
        <f t="shared" si="109"/>
        <v>0</v>
      </c>
      <c r="CN119" s="3">
        <f t="shared" si="110"/>
        <v>0</v>
      </c>
      <c r="CO119" s="3">
        <f t="shared" si="111"/>
        <v>0</v>
      </c>
      <c r="CP119" s="3">
        <f t="shared" si="112"/>
        <v>0</v>
      </c>
      <c r="CQ119" s="3">
        <f t="shared" si="113"/>
        <v>5</v>
      </c>
      <c r="CR119" s="3">
        <f t="shared" si="114"/>
        <v>7</v>
      </c>
      <c r="CT119" s="3">
        <f t="shared" si="115"/>
        <v>0</v>
      </c>
      <c r="CU119" s="3">
        <f t="shared" si="116"/>
        <v>0</v>
      </c>
      <c r="CV119" s="3">
        <f t="shared" si="117"/>
        <v>32.547022457944458</v>
      </c>
      <c r="CW119" s="5">
        <f t="shared" si="118"/>
        <v>400</v>
      </c>
      <c r="CX119" s="3">
        <f t="shared" si="119"/>
        <v>432.54702245794448</v>
      </c>
      <c r="CZ119" s="3">
        <f t="shared" si="120"/>
        <v>438.33548399640603</v>
      </c>
      <c r="DA119">
        <f t="shared" si="121"/>
        <v>115</v>
      </c>
    </row>
    <row r="120" spans="1:105" x14ac:dyDescent="0.2">
      <c r="A120">
        <v>116</v>
      </c>
      <c r="B120" t="s">
        <v>261</v>
      </c>
      <c r="C120" t="s">
        <v>262</v>
      </c>
      <c r="D120" t="s">
        <v>195</v>
      </c>
      <c r="E120">
        <v>38.117280670523101</v>
      </c>
      <c r="F120" s="1" t="s">
        <v>656</v>
      </c>
      <c r="G120">
        <v>438.11728067052297</v>
      </c>
      <c r="H120">
        <v>243443</v>
      </c>
      <c r="J120">
        <v>2922</v>
      </c>
      <c r="K120">
        <v>1899</v>
      </c>
      <c r="L120">
        <v>14382</v>
      </c>
      <c r="M120">
        <v>3078</v>
      </c>
      <c r="N120">
        <v>7008</v>
      </c>
      <c r="O120">
        <v>41254</v>
      </c>
      <c r="P120">
        <v>83420</v>
      </c>
      <c r="Q120">
        <v>13987</v>
      </c>
      <c r="R120">
        <v>9801</v>
      </c>
      <c r="S120">
        <v>65692</v>
      </c>
      <c r="U120" s="5">
        <f>IF(J120&lt;=Summary!B$3,J120,0)</f>
        <v>2922</v>
      </c>
      <c r="V120" s="5">
        <f>IF(K120&lt;=Summary!C$3,K120,0)</f>
        <v>1899</v>
      </c>
      <c r="W120" s="5">
        <f>IF(L120&lt;=Summary!D$3,L120,0)</f>
        <v>0</v>
      </c>
      <c r="X120" s="5">
        <f>IF(M120&lt;=Summary!E$3,M120,0)</f>
        <v>3078</v>
      </c>
      <c r="Y120" s="5">
        <f>IF(N120&lt;=Summary!F$3,N120,0)</f>
        <v>0</v>
      </c>
      <c r="Z120" s="5">
        <f>IF(O120&lt;=Summary!G$3,O120,0)</f>
        <v>0</v>
      </c>
      <c r="AA120" s="5">
        <f>IF(P120&lt;=Summary!H$3,P120,0)</f>
        <v>0</v>
      </c>
      <c r="AB120" s="5">
        <f>IF(Q120&lt;=Summary!I$3,Q120,0)</f>
        <v>0</v>
      </c>
      <c r="AC120" s="5">
        <f>IF(R120&lt;=Summary!J$3,R120,0)</f>
        <v>0</v>
      </c>
      <c r="AD120" s="5">
        <f>IF(S120&lt;=Summary!K$3,S120,0)</f>
        <v>0</v>
      </c>
      <c r="AE120" s="3"/>
      <c r="AF120" s="5">
        <f t="shared" si="95"/>
        <v>171</v>
      </c>
      <c r="AG120" s="5">
        <f t="shared" si="96"/>
        <v>152</v>
      </c>
      <c r="AH120" s="5">
        <f t="shared" si="97"/>
        <v>167</v>
      </c>
      <c r="AI120" s="5">
        <f t="shared" si="98"/>
        <v>58</v>
      </c>
      <c r="AJ120" s="5">
        <f t="shared" si="99"/>
        <v>94</v>
      </c>
      <c r="AK120" s="5">
        <f t="shared" si="100"/>
        <v>181</v>
      </c>
      <c r="AL120" s="5">
        <f t="shared" si="101"/>
        <v>101</v>
      </c>
      <c r="AM120" s="5">
        <f t="shared" si="102"/>
        <v>110</v>
      </c>
      <c r="AN120" s="5">
        <f t="shared" si="103"/>
        <v>98</v>
      </c>
      <c r="AO120" s="5">
        <f t="shared" si="104"/>
        <v>89</v>
      </c>
      <c r="AP120" s="3"/>
      <c r="AQ120" s="3">
        <f>IF(AND(AF120&lt;=Summary!B$6,AF120&gt;0),25*(Summary!B$6+1-AF120)/Summary!B$6,0)</f>
        <v>0</v>
      </c>
      <c r="AR120" s="3">
        <f>IF(AND(AG120&lt;=Summary!C$6,AG120&gt;0),25*(Summary!C$6+1-AG120)/Summary!C$6,0)</f>
        <v>0</v>
      </c>
      <c r="AS120" s="3">
        <f>IF(AND(AH120&lt;=Summary!D$6,AH120&gt;0),25*(Summary!D$6+1-AH120)/Summary!D$6,0)</f>
        <v>0</v>
      </c>
      <c r="AT120" s="3">
        <f>IF(AND(AI120&lt;=Summary!E$6,AI120&gt;0),25*(Summary!E$6+1-AI120)/Summary!E$6,0)</f>
        <v>10.75</v>
      </c>
      <c r="AU120" s="3">
        <f>IF(AND(AJ120&lt;=Summary!F$6,AJ120&gt;0),25*(Summary!F$6+1-AJ120)/Summary!F$6,0)</f>
        <v>1.75</v>
      </c>
      <c r="AV120" s="3">
        <f>IF(AND(AK120&lt;=Summary!G$6,AK120&gt;0),25*(Summary!G$6+1-AK120)/Summary!G$6,0)</f>
        <v>0</v>
      </c>
      <c r="AW120" s="3">
        <f>IF(AND(AL120&lt;=Summary!H$6,AL120&gt;0),25*(Summary!H$6+1-AL120)/Summary!H$6,0)</f>
        <v>0</v>
      </c>
      <c r="AX120" s="3">
        <f>IF(AND(AM120&lt;=Summary!I$6,AM120&gt;0),25*(Summary!I$6+1-AM120)/Summary!I$6,0)</f>
        <v>0</v>
      </c>
      <c r="AY120" s="3">
        <f>IF(AND(AN120&lt;=Summary!J$6,AN120&gt;0),25*(Summary!J$6+1-AN120)/Summary!J$6,0)</f>
        <v>0.75</v>
      </c>
      <c r="AZ120" s="3">
        <f>IF(AND(AO120&lt;=Summary!K$6,AO120&gt;0),25*(Summary!K$6+1-AO120)/Summary!K$6,0)</f>
        <v>3</v>
      </c>
      <c r="BA120" s="3"/>
      <c r="BB120" s="3">
        <f>IF(AND(U120&gt;0,U120&lt;=Summary!B$9),12.5 + 12.5 * (U120 - Summary!B$9) / (Summary!B$7 - Summary!B$9),0)</f>
        <v>0</v>
      </c>
      <c r="BC120" s="3">
        <f>IF(AND(V120&gt;0,V120&lt;=Summary!C$9),12.5 + 12.5 * (V120 - Summary!C$9) / (Summary!C$7 - Summary!C$9),0)</f>
        <v>0</v>
      </c>
      <c r="BD120" s="3">
        <f>IF(AND(W120&gt;0,W120&lt;=Summary!D$9),12.5 + 12.5 * (W120 - Summary!D$9) / (Summary!D$7 - Summary!D$9),0)</f>
        <v>0</v>
      </c>
      <c r="BE120" s="3">
        <f>IF(AND(X120&gt;0,X120&lt;=Summary!E$9),12.5 + 12.5 * (X120 - Summary!E$9) / (Summary!E$7 - Summary!E$9),0)</f>
        <v>0</v>
      </c>
      <c r="BF120" s="3">
        <f>IF(AND(Y120&gt;0,Y120&lt;=Summary!F$9),12.5 + 12.5 * (Y120 - Summary!F$9) / (Summary!F$7 - Summary!F$9),0)</f>
        <v>0</v>
      </c>
      <c r="BG120" s="3">
        <f>IF(AND(Z120&gt;0,Z120&lt;=Summary!G$9),12.5 + 12.5 * (Z120 - Summary!G$9) / (Summary!G$7 - Summary!G$9),0)</f>
        <v>0</v>
      </c>
      <c r="BH120" s="3">
        <f>IF(AND(AA120&gt;0,AA120&lt;=Summary!H$9),12.5 + 12.5 * (AA120 - Summary!H$9) / (Summary!H$7 - Summary!H$9),0)</f>
        <v>0</v>
      </c>
      <c r="BI120" s="3">
        <f>IF(AND(AB120&gt;0,AB120&lt;=Summary!I$9),12.5 + 12.5 * (AB120 - Summary!I$9) / (Summary!I$7 - Summary!I$9),0)</f>
        <v>0</v>
      </c>
      <c r="BJ120" s="3">
        <f>IF(AND(AC120&gt;0,AC120&lt;=Summary!J$9),12.5 + 12.5 * (AC120 - Summary!J$9) / (Summary!J$7 - Summary!J$9),0)</f>
        <v>0</v>
      </c>
      <c r="BK120" s="3">
        <f>IF(AND(AD120&gt;0,AD120&lt;=Summary!K$9),12.5 + 12.5 * (AD120 - Summary!K$9) / (Summary!K$7 - Summary!K$9),0)</f>
        <v>0</v>
      </c>
      <c r="BL120" s="3"/>
      <c r="BM120" s="3">
        <f>IF(AND(U120&gt;0,U120&gt;Summary!B$9),12.5 - 12.5 * (U120 - Summary!B$9) / (Summary!B$3 - Summary!B$9),0)</f>
        <v>4.5151838039424614</v>
      </c>
      <c r="BN120" s="3">
        <f>IF(AND(V120&gt;0,V120&gt;Summary!C$9),12.5 - 12.5 * (V120 - Summary!C$9) / (Summary!C$3 - Summary!C$9),0)</f>
        <v>10.481883164900172</v>
      </c>
      <c r="BO120" s="3">
        <f>IF(AND(W120&gt;0,W120&gt;Summary!D$9),12.5 - 12.5 * (W120 - Summary!D$9) / (Summary!D$3 - Summary!D$9),0)</f>
        <v>0</v>
      </c>
      <c r="BP120" s="3">
        <f>IF(AND(X120&gt;0,X120&gt;Summary!E$9),12.5 - 12.5 * (X120 - Summary!E$9) / (Summary!E$3 - Summary!E$9),0)</f>
        <v>10.985784919653893</v>
      </c>
      <c r="BQ120" s="3">
        <f>IF(AND(Y120&gt;0,Y120&gt;Summary!F$9),12.5 - 12.5 * (Y120 - Summary!F$9) / (Summary!F$3 - Summary!F$9),0)</f>
        <v>0</v>
      </c>
      <c r="BR120" s="3">
        <f>IF(AND(Z120&gt;0,Z120&gt;Summary!G$9),12.5 - 12.5 * (Z120 - Summary!G$9) / (Summary!G$3 - Summary!G$9),0)</f>
        <v>0</v>
      </c>
      <c r="BS120" s="3">
        <f>IF(AND(AA120&gt;0,AA120&gt;Summary!H$9),12.5 - 12.5 * (AA120 - Summary!H$9) / (Summary!H$3 - Summary!H$9),0)</f>
        <v>0</v>
      </c>
      <c r="BT120" s="3">
        <f>IF(AND(AB120&gt;0,AB120&gt;Summary!I$9),12.5 - 12.5 * (AB120 - Summary!I$9) / (Summary!I$3 - Summary!I$9),0)</f>
        <v>0</v>
      </c>
      <c r="BU120" s="3">
        <f>IF(AND(AC120&gt;0,AC120&gt;Summary!J$9),12.5 - 12.5 * (AC120 - Summary!J$9) / (Summary!J$3 - Summary!J$9),0)</f>
        <v>0</v>
      </c>
      <c r="BV120" s="3">
        <f>IF(AND(AD120&gt;0,AD120&gt;Summary!K$9),12.5 - 12.5 * (AD120 - Summary!K$9) / (Summary!K$3 - Summary!K$9),0)</f>
        <v>0</v>
      </c>
      <c r="BW120" s="3"/>
      <c r="BX120">
        <v>41254</v>
      </c>
      <c r="BY120">
        <v>13987</v>
      </c>
      <c r="BZ120">
        <v>1899</v>
      </c>
      <c r="CA120">
        <v>3078</v>
      </c>
      <c r="CB120">
        <v>7008</v>
      </c>
      <c r="CC120">
        <v>83420</v>
      </c>
      <c r="CD120">
        <v>2922</v>
      </c>
      <c r="CE120">
        <v>14382</v>
      </c>
      <c r="CF120">
        <v>9801</v>
      </c>
      <c r="CG120">
        <v>65692</v>
      </c>
      <c r="CI120" s="3">
        <f t="shared" si="105"/>
        <v>4.5151838039424614</v>
      </c>
      <c r="CJ120" s="3">
        <f t="shared" si="106"/>
        <v>10.481883164900172</v>
      </c>
      <c r="CK120" s="3">
        <f t="shared" si="107"/>
        <v>0</v>
      </c>
      <c r="CL120" s="3">
        <f t="shared" si="108"/>
        <v>21.735784919653895</v>
      </c>
      <c r="CM120" s="3">
        <f t="shared" si="109"/>
        <v>1.75</v>
      </c>
      <c r="CN120" s="3">
        <f t="shared" si="110"/>
        <v>0</v>
      </c>
      <c r="CO120" s="3">
        <f t="shared" si="111"/>
        <v>0</v>
      </c>
      <c r="CP120" s="3">
        <f t="shared" si="112"/>
        <v>0</v>
      </c>
      <c r="CQ120" s="3">
        <f t="shared" si="113"/>
        <v>0.75</v>
      </c>
      <c r="CR120" s="3">
        <f t="shared" si="114"/>
        <v>3</v>
      </c>
      <c r="CT120" s="3">
        <f t="shared" si="115"/>
        <v>0</v>
      </c>
      <c r="CU120" s="3">
        <f t="shared" si="116"/>
        <v>0</v>
      </c>
      <c r="CV120" s="3">
        <f t="shared" si="117"/>
        <v>42.232851888496526</v>
      </c>
      <c r="CW120" s="5">
        <f t="shared" si="118"/>
        <v>400</v>
      </c>
      <c r="CX120" s="3">
        <f t="shared" si="119"/>
        <v>442.2328518884965</v>
      </c>
      <c r="CZ120" s="3">
        <f t="shared" si="120"/>
        <v>438.11728067052297</v>
      </c>
      <c r="DA120">
        <f t="shared" si="121"/>
        <v>116</v>
      </c>
    </row>
    <row r="121" spans="1:105" x14ac:dyDescent="0.2">
      <c r="A121">
        <v>117</v>
      </c>
      <c r="B121" t="s">
        <v>263</v>
      </c>
      <c r="C121" t="s">
        <v>264</v>
      </c>
      <c r="D121" t="s">
        <v>45</v>
      </c>
      <c r="E121">
        <v>34.589757838221502</v>
      </c>
      <c r="F121" s="1" t="s">
        <v>664</v>
      </c>
      <c r="G121">
        <v>434.58975783822098</v>
      </c>
      <c r="H121">
        <v>206111</v>
      </c>
      <c r="J121">
        <v>2126</v>
      </c>
      <c r="K121">
        <v>2130</v>
      </c>
      <c r="L121">
        <v>4312</v>
      </c>
      <c r="M121">
        <v>4345</v>
      </c>
      <c r="N121">
        <v>70815</v>
      </c>
      <c r="O121">
        <v>49238</v>
      </c>
      <c r="Q121">
        <v>16123</v>
      </c>
      <c r="R121">
        <v>7020</v>
      </c>
      <c r="S121">
        <v>50002</v>
      </c>
      <c r="U121" s="5">
        <f>IF(J121&lt;=Summary!B$3,J121,0)</f>
        <v>2126</v>
      </c>
      <c r="V121" s="5">
        <f>IF(K121&lt;=Summary!C$3,K121,0)</f>
        <v>2130</v>
      </c>
      <c r="W121" s="5">
        <f>IF(L121&lt;=Summary!D$3,L121,0)</f>
        <v>0</v>
      </c>
      <c r="X121" s="5">
        <f>IF(M121&lt;=Summary!E$3,M121,0)</f>
        <v>4345</v>
      </c>
      <c r="Y121" s="5">
        <f>IF(N121&lt;=Summary!F$3,N121,0)</f>
        <v>0</v>
      </c>
      <c r="Z121" s="5">
        <f>IF(O121&lt;=Summary!G$3,O121,0)</f>
        <v>0</v>
      </c>
      <c r="AA121" s="5">
        <f>IF(P121&lt;=Summary!H$3,P121,0)</f>
        <v>0</v>
      </c>
      <c r="AB121" s="5">
        <f>IF(Q121&lt;=Summary!I$3,Q121,0)</f>
        <v>0</v>
      </c>
      <c r="AC121" s="5">
        <f>IF(R121&lt;=Summary!J$3,R121,0)</f>
        <v>0</v>
      </c>
      <c r="AD121" s="5">
        <f>IF(S121&lt;=Summary!K$3,S121,0)</f>
        <v>0</v>
      </c>
      <c r="AE121" s="3"/>
      <c r="AF121" s="5">
        <f t="shared" si="95"/>
        <v>124</v>
      </c>
      <c r="AG121" s="5">
        <f t="shared" si="96"/>
        <v>172</v>
      </c>
      <c r="AH121" s="5">
        <f t="shared" si="97"/>
        <v>98</v>
      </c>
      <c r="AI121" s="5">
        <f t="shared" si="98"/>
        <v>97</v>
      </c>
      <c r="AJ121" s="5">
        <f t="shared" si="99"/>
        <v>155</v>
      </c>
      <c r="AK121" s="5">
        <f t="shared" si="100"/>
        <v>182</v>
      </c>
      <c r="AL121" s="5">
        <f t="shared" si="101"/>
        <v>0</v>
      </c>
      <c r="AM121" s="5">
        <f t="shared" si="102"/>
        <v>117</v>
      </c>
      <c r="AN121" s="5">
        <f t="shared" si="103"/>
        <v>71</v>
      </c>
      <c r="AO121" s="5">
        <f t="shared" si="104"/>
        <v>80</v>
      </c>
      <c r="AP121" s="3"/>
      <c r="AQ121" s="3">
        <f>IF(AND(AF121&lt;=Summary!B$6,AF121&gt;0),25*(Summary!B$6+1-AF121)/Summary!B$6,0)</f>
        <v>0</v>
      </c>
      <c r="AR121" s="3">
        <f>IF(AND(AG121&lt;=Summary!C$6,AG121&gt;0),25*(Summary!C$6+1-AG121)/Summary!C$6,0)</f>
        <v>0</v>
      </c>
      <c r="AS121" s="3">
        <f>IF(AND(AH121&lt;=Summary!D$6,AH121&gt;0),25*(Summary!D$6+1-AH121)/Summary!D$6,0)</f>
        <v>0.75</v>
      </c>
      <c r="AT121" s="3">
        <f>IF(AND(AI121&lt;=Summary!E$6,AI121&gt;0),25*(Summary!E$6+1-AI121)/Summary!E$6,0)</f>
        <v>1</v>
      </c>
      <c r="AU121" s="3">
        <f>IF(AND(AJ121&lt;=Summary!F$6,AJ121&gt;0),25*(Summary!F$6+1-AJ121)/Summary!F$6,0)</f>
        <v>0</v>
      </c>
      <c r="AV121" s="3">
        <f>IF(AND(AK121&lt;=Summary!G$6,AK121&gt;0),25*(Summary!G$6+1-AK121)/Summary!G$6,0)</f>
        <v>0</v>
      </c>
      <c r="AW121" s="3">
        <f>IF(AND(AL121&lt;=Summary!H$6,AL121&gt;0),25*(Summary!H$6+1-AL121)/Summary!H$6,0)</f>
        <v>0</v>
      </c>
      <c r="AX121" s="3">
        <f>IF(AND(AM121&lt;=Summary!I$6,AM121&gt;0),25*(Summary!I$6+1-AM121)/Summary!I$6,0)</f>
        <v>0</v>
      </c>
      <c r="AY121" s="3">
        <f>IF(AND(AN121&lt;=Summary!J$6,AN121&gt;0),25*(Summary!J$6+1-AN121)/Summary!J$6,0)</f>
        <v>7.5</v>
      </c>
      <c r="AZ121" s="3">
        <f>IF(AND(AO121&lt;=Summary!K$6,AO121&gt;0),25*(Summary!K$6+1-AO121)/Summary!K$6,0)</f>
        <v>5.25</v>
      </c>
      <c r="BA121" s="3"/>
      <c r="BB121" s="3">
        <f>IF(AND(U121&gt;0,U121&lt;=Summary!B$9),12.5 + 12.5 * (U121 - Summary!B$9) / (Summary!B$7 - Summary!B$9),0)</f>
        <v>0</v>
      </c>
      <c r="BC121" s="3">
        <f>IF(AND(V121&gt;0,V121&lt;=Summary!C$9),12.5 + 12.5 * (V121 - Summary!C$9) / (Summary!C$7 - Summary!C$9),0)</f>
        <v>0</v>
      </c>
      <c r="BD121" s="3">
        <f>IF(AND(W121&gt;0,W121&lt;=Summary!D$9),12.5 + 12.5 * (W121 - Summary!D$9) / (Summary!D$7 - Summary!D$9),0)</f>
        <v>0</v>
      </c>
      <c r="BE121" s="3">
        <f>IF(AND(X121&gt;0,X121&lt;=Summary!E$9),12.5 + 12.5 * (X121 - Summary!E$9) / (Summary!E$7 - Summary!E$9),0)</f>
        <v>0</v>
      </c>
      <c r="BF121" s="3">
        <f>IF(AND(Y121&gt;0,Y121&lt;=Summary!F$9),12.5 + 12.5 * (Y121 - Summary!F$9) / (Summary!F$7 - Summary!F$9),0)</f>
        <v>0</v>
      </c>
      <c r="BG121" s="3">
        <f>IF(AND(Z121&gt;0,Z121&lt;=Summary!G$9),12.5 + 12.5 * (Z121 - Summary!G$9) / (Summary!G$7 - Summary!G$9),0)</f>
        <v>0</v>
      </c>
      <c r="BH121" s="3">
        <f>IF(AND(AA121&gt;0,AA121&lt;=Summary!H$9),12.5 + 12.5 * (AA121 - Summary!H$9) / (Summary!H$7 - Summary!H$9),0)</f>
        <v>0</v>
      </c>
      <c r="BI121" s="3">
        <f>IF(AND(AB121&gt;0,AB121&lt;=Summary!I$9),12.5 + 12.5 * (AB121 - Summary!I$9) / (Summary!I$7 - Summary!I$9),0)</f>
        <v>0</v>
      </c>
      <c r="BJ121" s="3">
        <f>IF(AND(AC121&gt;0,AC121&lt;=Summary!J$9),12.5 + 12.5 * (AC121 - Summary!J$9) / (Summary!J$7 - Summary!J$9),0)</f>
        <v>0</v>
      </c>
      <c r="BK121" s="3">
        <f>IF(AND(AD121&gt;0,AD121&lt;=Summary!K$9),12.5 + 12.5 * (AD121 - Summary!K$9) / (Summary!K$7 - Summary!K$9),0)</f>
        <v>0</v>
      </c>
      <c r="BL121" s="3"/>
      <c r="BM121" s="3">
        <f>IF(AND(U121&gt;0,U121&gt;Summary!B$9),12.5 - 12.5 * (U121 - Summary!B$9) / (Summary!B$3 - Summary!B$9),0)</f>
        <v>9.816196057538626</v>
      </c>
      <c r="BN121" s="3">
        <f>IF(AND(V121&gt;0,V121&gt;Summary!C$9),12.5 - 12.5 * (V121 - Summary!C$9) / (Summary!C$3 - Summary!C$9),0)</f>
        <v>9.0584175499137292</v>
      </c>
      <c r="BO121" s="3">
        <f>IF(AND(W121&gt;0,W121&gt;Summary!D$9),12.5 - 12.5 * (W121 - Summary!D$9) / (Summary!D$3 - Summary!D$9),0)</f>
        <v>0</v>
      </c>
      <c r="BP121" s="3">
        <f>IF(AND(X121&gt;0,X121&gt;Summary!E$9),12.5 - 12.5 * (X121 - Summary!E$9) / (Summary!E$3 - Summary!E$9),0)</f>
        <v>1.1974660074165637</v>
      </c>
      <c r="BQ121" s="3">
        <f>IF(AND(Y121&gt;0,Y121&gt;Summary!F$9),12.5 - 12.5 * (Y121 - Summary!F$9) / (Summary!F$3 - Summary!F$9),0)</f>
        <v>0</v>
      </c>
      <c r="BR121" s="3">
        <f>IF(AND(Z121&gt;0,Z121&gt;Summary!G$9),12.5 - 12.5 * (Z121 - Summary!G$9) / (Summary!G$3 - Summary!G$9),0)</f>
        <v>0</v>
      </c>
      <c r="BS121" s="3">
        <f>IF(AND(AA121&gt;0,AA121&gt;Summary!H$9),12.5 - 12.5 * (AA121 - Summary!H$9) / (Summary!H$3 - Summary!H$9),0)</f>
        <v>0</v>
      </c>
      <c r="BT121" s="3">
        <f>IF(AND(AB121&gt;0,AB121&gt;Summary!I$9),12.5 - 12.5 * (AB121 - Summary!I$9) / (Summary!I$3 - Summary!I$9),0)</f>
        <v>0</v>
      </c>
      <c r="BU121" s="3">
        <f>IF(AND(AC121&gt;0,AC121&gt;Summary!J$9),12.5 - 12.5 * (AC121 - Summary!J$9) / (Summary!J$3 - Summary!J$9),0)</f>
        <v>0</v>
      </c>
      <c r="BV121" s="3">
        <f>IF(AND(AD121&gt;0,AD121&gt;Summary!K$9),12.5 - 12.5 * (AD121 - Summary!K$9) / (Summary!K$3 - Summary!K$9),0)</f>
        <v>0</v>
      </c>
      <c r="BW121" s="3"/>
      <c r="BX121">
        <v>49238</v>
      </c>
      <c r="BY121">
        <v>16123</v>
      </c>
      <c r="BZ121">
        <v>2130</v>
      </c>
      <c r="CA121">
        <v>4345</v>
      </c>
      <c r="CB121">
        <v>70815</v>
      </c>
      <c r="CD121">
        <v>2126</v>
      </c>
      <c r="CE121">
        <v>4312</v>
      </c>
      <c r="CF121">
        <v>7020</v>
      </c>
      <c r="CG121">
        <v>50002</v>
      </c>
      <c r="CI121" s="3">
        <f t="shared" si="105"/>
        <v>9.816196057538626</v>
      </c>
      <c r="CJ121" s="3">
        <f t="shared" si="106"/>
        <v>9.0584175499137292</v>
      </c>
      <c r="CK121" s="3">
        <f t="shared" si="107"/>
        <v>0.75</v>
      </c>
      <c r="CL121" s="3">
        <f t="shared" si="108"/>
        <v>2.1974660074165637</v>
      </c>
      <c r="CM121" s="3">
        <f t="shared" si="109"/>
        <v>0</v>
      </c>
      <c r="CN121" s="3">
        <f t="shared" si="110"/>
        <v>0</v>
      </c>
      <c r="CO121" s="3">
        <f t="shared" si="111"/>
        <v>0</v>
      </c>
      <c r="CP121" s="3">
        <f t="shared" si="112"/>
        <v>0</v>
      </c>
      <c r="CQ121" s="3">
        <f t="shared" si="113"/>
        <v>7.5</v>
      </c>
      <c r="CR121" s="3">
        <f t="shared" si="114"/>
        <v>5.25</v>
      </c>
      <c r="CT121" s="3">
        <f t="shared" si="115"/>
        <v>0</v>
      </c>
      <c r="CU121" s="3">
        <f t="shared" si="116"/>
        <v>0</v>
      </c>
      <c r="CV121" s="3">
        <f t="shared" si="117"/>
        <v>34.572079614868919</v>
      </c>
      <c r="CW121" s="5">
        <f t="shared" si="118"/>
        <v>400</v>
      </c>
      <c r="CX121" s="3">
        <f t="shared" si="119"/>
        <v>434.57207961486893</v>
      </c>
      <c r="CZ121" s="3">
        <f t="shared" si="120"/>
        <v>434.58975783822098</v>
      </c>
      <c r="DA121">
        <f t="shared" si="121"/>
        <v>117</v>
      </c>
    </row>
    <row r="122" spans="1:105" x14ac:dyDescent="0.2">
      <c r="A122">
        <v>118</v>
      </c>
      <c r="B122" t="s">
        <v>265</v>
      </c>
      <c r="C122" t="s">
        <v>266</v>
      </c>
      <c r="D122" t="s">
        <v>22</v>
      </c>
      <c r="E122">
        <v>34.142409157335003</v>
      </c>
      <c r="F122" s="1" t="s">
        <v>656</v>
      </c>
      <c r="G122">
        <v>434.14240915733501</v>
      </c>
      <c r="H122">
        <v>219438</v>
      </c>
      <c r="J122">
        <v>2258</v>
      </c>
      <c r="K122">
        <v>3219</v>
      </c>
      <c r="L122">
        <v>4947</v>
      </c>
      <c r="M122">
        <v>69485</v>
      </c>
      <c r="N122">
        <v>12599</v>
      </c>
      <c r="O122">
        <v>2945</v>
      </c>
      <c r="P122">
        <v>92004</v>
      </c>
      <c r="Q122">
        <v>9546</v>
      </c>
      <c r="R122">
        <v>9653</v>
      </c>
      <c r="S122">
        <v>12782</v>
      </c>
      <c r="U122" s="5">
        <f>IF(J122&lt;=Summary!B$3,J122,0)</f>
        <v>2258</v>
      </c>
      <c r="V122" s="5">
        <f>IF(K122&lt;=Summary!C$3,K122,0)</f>
        <v>3219</v>
      </c>
      <c r="W122" s="5">
        <f>IF(L122&lt;=Summary!D$3,L122,0)</f>
        <v>0</v>
      </c>
      <c r="X122" s="5">
        <f>IF(M122&lt;=Summary!E$3,M122,0)</f>
        <v>0</v>
      </c>
      <c r="Y122" s="5">
        <f>IF(N122&lt;=Summary!F$3,N122,0)</f>
        <v>0</v>
      </c>
      <c r="Z122" s="5">
        <f>IF(O122&lt;=Summary!G$3,O122,0)</f>
        <v>2945</v>
      </c>
      <c r="AA122" s="5">
        <f>IF(P122&lt;=Summary!H$3,P122,0)</f>
        <v>0</v>
      </c>
      <c r="AB122" s="5">
        <f>IF(Q122&lt;=Summary!I$3,Q122,0)</f>
        <v>0</v>
      </c>
      <c r="AC122" s="5">
        <f>IF(R122&lt;=Summary!J$3,R122,0)</f>
        <v>0</v>
      </c>
      <c r="AD122" s="5">
        <f>IF(S122&lt;=Summary!K$3,S122,0)</f>
        <v>0</v>
      </c>
      <c r="AE122" s="3"/>
      <c r="AF122" s="5">
        <f t="shared" si="95"/>
        <v>134</v>
      </c>
      <c r="AG122" s="5">
        <f t="shared" si="96"/>
        <v>229</v>
      </c>
      <c r="AH122" s="5">
        <f t="shared" si="97"/>
        <v>110</v>
      </c>
      <c r="AI122" s="5">
        <f t="shared" si="98"/>
        <v>190</v>
      </c>
      <c r="AJ122" s="5">
        <f t="shared" si="99"/>
        <v>119</v>
      </c>
      <c r="AK122" s="5">
        <f t="shared" si="100"/>
        <v>65</v>
      </c>
      <c r="AL122" s="5">
        <f t="shared" si="101"/>
        <v>108</v>
      </c>
      <c r="AM122" s="5">
        <f t="shared" si="102"/>
        <v>95</v>
      </c>
      <c r="AN122" s="5">
        <f t="shared" si="103"/>
        <v>97</v>
      </c>
      <c r="AO122" s="5">
        <f t="shared" si="104"/>
        <v>55</v>
      </c>
      <c r="AP122" s="3"/>
      <c r="AQ122" s="3">
        <f>IF(AND(AF122&lt;=Summary!B$6,AF122&gt;0),25*(Summary!B$6+1-AF122)/Summary!B$6,0)</f>
        <v>0</v>
      </c>
      <c r="AR122" s="3">
        <f>IF(AND(AG122&lt;=Summary!C$6,AG122&gt;0),25*(Summary!C$6+1-AG122)/Summary!C$6,0)</f>
        <v>0</v>
      </c>
      <c r="AS122" s="3">
        <f>IF(AND(AH122&lt;=Summary!D$6,AH122&gt;0),25*(Summary!D$6+1-AH122)/Summary!D$6,0)</f>
        <v>0</v>
      </c>
      <c r="AT122" s="3">
        <f>IF(AND(AI122&lt;=Summary!E$6,AI122&gt;0),25*(Summary!E$6+1-AI122)/Summary!E$6,0)</f>
        <v>0</v>
      </c>
      <c r="AU122" s="3">
        <f>IF(AND(AJ122&lt;=Summary!F$6,AJ122&gt;0),25*(Summary!F$6+1-AJ122)/Summary!F$6,0)</f>
        <v>0</v>
      </c>
      <c r="AV122" s="3">
        <f>IF(AND(AK122&lt;=Summary!G$6,AK122&gt;0),25*(Summary!G$6+1-AK122)/Summary!G$6,0)</f>
        <v>9</v>
      </c>
      <c r="AW122" s="3">
        <f>IF(AND(AL122&lt;=Summary!H$6,AL122&gt;0),25*(Summary!H$6+1-AL122)/Summary!H$6,0)</f>
        <v>0</v>
      </c>
      <c r="AX122" s="3">
        <f>IF(AND(AM122&lt;=Summary!I$6,AM122&gt;0),25*(Summary!I$6+1-AM122)/Summary!I$6,0)</f>
        <v>1.5</v>
      </c>
      <c r="AY122" s="3">
        <f>IF(AND(AN122&lt;=Summary!J$6,AN122&gt;0),25*(Summary!J$6+1-AN122)/Summary!J$6,0)</f>
        <v>1</v>
      </c>
      <c r="AZ122" s="3">
        <f>IF(AND(AO122&lt;=Summary!K$6,AO122&gt;0),25*(Summary!K$6+1-AO122)/Summary!K$6,0)</f>
        <v>11.5</v>
      </c>
      <c r="BA122" s="3"/>
      <c r="BB122" s="3">
        <f>IF(AND(U122&gt;0,U122&lt;=Summary!B$9),12.5 + 12.5 * (U122 - Summary!B$9) / (Summary!B$7 - Summary!B$9),0)</f>
        <v>0</v>
      </c>
      <c r="BC122" s="3">
        <f>IF(AND(V122&gt;0,V122&lt;=Summary!C$9),12.5 + 12.5 * (V122 - Summary!C$9) / (Summary!C$7 - Summary!C$9),0)</f>
        <v>0</v>
      </c>
      <c r="BD122" s="3">
        <f>IF(AND(W122&gt;0,W122&lt;=Summary!D$9),12.5 + 12.5 * (W122 - Summary!D$9) / (Summary!D$7 - Summary!D$9),0)</f>
        <v>0</v>
      </c>
      <c r="BE122" s="3">
        <f>IF(AND(X122&gt;0,X122&lt;=Summary!E$9),12.5 + 12.5 * (X122 - Summary!E$9) / (Summary!E$7 - Summary!E$9),0)</f>
        <v>0</v>
      </c>
      <c r="BF122" s="3">
        <f>IF(AND(Y122&gt;0,Y122&lt;=Summary!F$9),12.5 + 12.5 * (Y122 - Summary!F$9) / (Summary!F$7 - Summary!F$9),0)</f>
        <v>0</v>
      </c>
      <c r="BG122" s="3">
        <f>IF(AND(Z122&gt;0,Z122&lt;=Summary!G$9),12.5 + 12.5 * (Z122 - Summary!G$9) / (Summary!G$7 - Summary!G$9),0)</f>
        <v>0</v>
      </c>
      <c r="BH122" s="3">
        <f>IF(AND(AA122&gt;0,AA122&lt;=Summary!H$9),12.5 + 12.5 * (AA122 - Summary!H$9) / (Summary!H$7 - Summary!H$9),0)</f>
        <v>0</v>
      </c>
      <c r="BI122" s="3">
        <f>IF(AND(AB122&gt;0,AB122&lt;=Summary!I$9),12.5 + 12.5 * (AB122 - Summary!I$9) / (Summary!I$7 - Summary!I$9),0)</f>
        <v>0</v>
      </c>
      <c r="BJ122" s="3">
        <f>IF(AND(AC122&gt;0,AC122&lt;=Summary!J$9),12.5 + 12.5 * (AC122 - Summary!J$9) / (Summary!J$7 - Summary!J$9),0)</f>
        <v>0</v>
      </c>
      <c r="BK122" s="3">
        <f>IF(AND(AD122&gt;0,AD122&lt;=Summary!K$9),12.5 + 12.5 * (AD122 - Summary!K$9) / (Summary!K$7 - Summary!K$9),0)</f>
        <v>0</v>
      </c>
      <c r="BL122" s="3"/>
      <c r="BM122" s="3">
        <f>IF(AND(U122&gt;0,U122&gt;Summary!B$9),12.5 - 12.5 * (U122 - Summary!B$9) / (Summary!B$3 - Summary!B$9),0)</f>
        <v>8.9371337240277029</v>
      </c>
      <c r="BN122" s="3">
        <f>IF(AND(V122&gt;0,V122&gt;Summary!C$9),12.5 - 12.5 * (V122 - Summary!C$9) / (Summary!C$3 - Summary!C$9),0)</f>
        <v>2.3477939364062124</v>
      </c>
      <c r="BO122" s="3">
        <f>IF(AND(W122&gt;0,W122&gt;Summary!D$9),12.5 - 12.5 * (W122 - Summary!D$9) / (Summary!D$3 - Summary!D$9),0)</f>
        <v>0</v>
      </c>
      <c r="BP122" s="3">
        <f>IF(AND(X122&gt;0,X122&gt;Summary!E$9),12.5 - 12.5 * (X122 - Summary!E$9) / (Summary!E$3 - Summary!E$9),0)</f>
        <v>0</v>
      </c>
      <c r="BQ122" s="3">
        <f>IF(AND(Y122&gt;0,Y122&gt;Summary!F$9),12.5 - 12.5 * (Y122 - Summary!F$9) / (Summary!F$3 - Summary!F$9),0)</f>
        <v>0</v>
      </c>
      <c r="BR122" s="3">
        <f>IF(AND(Z122&gt;0,Z122&gt;Summary!G$9),12.5 - 12.5 * (Z122 - Summary!G$9) / (Summary!G$3 - Summary!G$9),0)</f>
        <v>11.56649806605177</v>
      </c>
      <c r="BS122" s="3">
        <f>IF(AND(AA122&gt;0,AA122&gt;Summary!H$9),12.5 - 12.5 * (AA122 - Summary!H$9) / (Summary!H$3 - Summary!H$9),0)</f>
        <v>0</v>
      </c>
      <c r="BT122" s="3">
        <f>IF(AND(AB122&gt;0,AB122&gt;Summary!I$9),12.5 - 12.5 * (AB122 - Summary!I$9) / (Summary!I$3 - Summary!I$9),0)</f>
        <v>0</v>
      </c>
      <c r="BU122" s="3">
        <f>IF(AND(AC122&gt;0,AC122&gt;Summary!J$9),12.5 - 12.5 * (AC122 - Summary!J$9) / (Summary!J$3 - Summary!J$9),0)</f>
        <v>0</v>
      </c>
      <c r="BV122" s="3">
        <f>IF(AND(AD122&gt;0,AD122&gt;Summary!K$9),12.5 - 12.5 * (AD122 - Summary!K$9) / (Summary!K$3 - Summary!K$9),0)</f>
        <v>0</v>
      </c>
      <c r="BW122" s="3"/>
      <c r="BX122">
        <v>2945</v>
      </c>
      <c r="BY122">
        <v>9546</v>
      </c>
      <c r="BZ122">
        <v>3219</v>
      </c>
      <c r="CA122">
        <v>69485</v>
      </c>
      <c r="CB122">
        <v>12599</v>
      </c>
      <c r="CC122">
        <v>92004</v>
      </c>
      <c r="CD122">
        <v>2258</v>
      </c>
      <c r="CE122">
        <v>4947</v>
      </c>
      <c r="CF122">
        <v>9653</v>
      </c>
      <c r="CG122">
        <v>12782</v>
      </c>
      <c r="CI122" s="3">
        <f t="shared" si="105"/>
        <v>8.9371337240277029</v>
      </c>
      <c r="CJ122" s="3">
        <f t="shared" si="106"/>
        <v>2.3477939364062124</v>
      </c>
      <c r="CK122" s="3">
        <f t="shared" si="107"/>
        <v>0</v>
      </c>
      <c r="CL122" s="3">
        <f t="shared" si="108"/>
        <v>0</v>
      </c>
      <c r="CM122" s="3">
        <f t="shared" si="109"/>
        <v>0</v>
      </c>
      <c r="CN122" s="3">
        <f t="shared" si="110"/>
        <v>20.566498066051771</v>
      </c>
      <c r="CO122" s="3">
        <f t="shared" si="111"/>
        <v>0</v>
      </c>
      <c r="CP122" s="3">
        <f t="shared" si="112"/>
        <v>1.5</v>
      </c>
      <c r="CQ122" s="3">
        <f t="shared" si="113"/>
        <v>1</v>
      </c>
      <c r="CR122" s="3">
        <f t="shared" si="114"/>
        <v>11.5</v>
      </c>
      <c r="CT122" s="3">
        <f t="shared" si="115"/>
        <v>0</v>
      </c>
      <c r="CU122" s="3">
        <f t="shared" si="116"/>
        <v>0</v>
      </c>
      <c r="CV122" s="3">
        <f t="shared" si="117"/>
        <v>45.851425726485687</v>
      </c>
      <c r="CW122" s="5">
        <f t="shared" si="118"/>
        <v>400</v>
      </c>
      <c r="CX122" s="3">
        <f t="shared" si="119"/>
        <v>445.85142572648567</v>
      </c>
      <c r="CZ122" s="3">
        <f t="shared" si="120"/>
        <v>434.14240915733501</v>
      </c>
      <c r="DA122">
        <f t="shared" si="121"/>
        <v>118</v>
      </c>
    </row>
    <row r="123" spans="1:105" x14ac:dyDescent="0.2">
      <c r="A123">
        <v>119</v>
      </c>
      <c r="B123" t="s">
        <v>267</v>
      </c>
      <c r="C123" t="s">
        <v>268</v>
      </c>
      <c r="D123" t="s">
        <v>22</v>
      </c>
      <c r="E123">
        <v>33.875309951671198</v>
      </c>
      <c r="F123" s="1" t="s">
        <v>663</v>
      </c>
      <c r="G123">
        <v>433.875309951671</v>
      </c>
      <c r="H123">
        <v>419656</v>
      </c>
      <c r="J123">
        <v>3069</v>
      </c>
      <c r="K123">
        <v>1476</v>
      </c>
      <c r="L123">
        <v>8506</v>
      </c>
      <c r="M123">
        <v>19599</v>
      </c>
      <c r="N123">
        <v>6338</v>
      </c>
      <c r="O123">
        <v>18093</v>
      </c>
      <c r="P123">
        <v>24928</v>
      </c>
      <c r="R123">
        <v>337647</v>
      </c>
      <c r="U123" s="5">
        <f>IF(J123&lt;=Summary!B$3,J123,0)</f>
        <v>3069</v>
      </c>
      <c r="V123" s="5">
        <f>IF(K123&lt;=Summary!C$3,K123,0)</f>
        <v>1476</v>
      </c>
      <c r="W123" s="5">
        <f>IF(L123&lt;=Summary!D$3,L123,0)</f>
        <v>0</v>
      </c>
      <c r="X123" s="5">
        <f>IF(M123&lt;=Summary!E$3,M123,0)</f>
        <v>0</v>
      </c>
      <c r="Y123" s="5">
        <f>IF(N123&lt;=Summary!F$3,N123,0)</f>
        <v>0</v>
      </c>
      <c r="Z123" s="5">
        <f>IF(O123&lt;=Summary!G$3,O123,0)</f>
        <v>0</v>
      </c>
      <c r="AA123" s="5">
        <f>IF(P123&lt;=Summary!H$3,P123,0)</f>
        <v>0</v>
      </c>
      <c r="AB123" s="5">
        <f>IF(Q123&lt;=Summary!I$3,Q123,0)</f>
        <v>0</v>
      </c>
      <c r="AC123" s="5">
        <f>IF(R123&lt;=Summary!J$3,R123,0)</f>
        <v>0</v>
      </c>
      <c r="AD123" s="5">
        <f>IF(S123&lt;=Summary!K$3,S123,0)</f>
        <v>0</v>
      </c>
      <c r="AE123" s="3"/>
      <c r="AF123" s="5">
        <f t="shared" si="95"/>
        <v>174</v>
      </c>
      <c r="AG123" s="5">
        <f t="shared" si="96"/>
        <v>103</v>
      </c>
      <c r="AH123" s="5">
        <f t="shared" si="97"/>
        <v>154</v>
      </c>
      <c r="AI123" s="5">
        <f t="shared" si="98"/>
        <v>173</v>
      </c>
      <c r="AJ123" s="5">
        <f t="shared" si="99"/>
        <v>83</v>
      </c>
      <c r="AK123" s="5">
        <f t="shared" si="100"/>
        <v>171</v>
      </c>
      <c r="AL123" s="5">
        <f t="shared" si="101"/>
        <v>83</v>
      </c>
      <c r="AM123" s="5">
        <f t="shared" si="102"/>
        <v>0</v>
      </c>
      <c r="AN123" s="5">
        <f t="shared" si="103"/>
        <v>172</v>
      </c>
      <c r="AO123" s="5">
        <f t="shared" si="104"/>
        <v>0</v>
      </c>
      <c r="AP123" s="3"/>
      <c r="AQ123" s="3">
        <f>IF(AND(AF123&lt;=Summary!B$6,AF123&gt;0),25*(Summary!B$6+1-AF123)/Summary!B$6,0)</f>
        <v>0</v>
      </c>
      <c r="AR123" s="3">
        <f>IF(AND(AG123&lt;=Summary!C$6,AG123&gt;0),25*(Summary!C$6+1-AG123)/Summary!C$6,0)</f>
        <v>0</v>
      </c>
      <c r="AS123" s="3">
        <f>IF(AND(AH123&lt;=Summary!D$6,AH123&gt;0),25*(Summary!D$6+1-AH123)/Summary!D$6,0)</f>
        <v>0</v>
      </c>
      <c r="AT123" s="3">
        <f>IF(AND(AI123&lt;=Summary!E$6,AI123&gt;0),25*(Summary!E$6+1-AI123)/Summary!E$6,0)</f>
        <v>0</v>
      </c>
      <c r="AU123" s="3">
        <f>IF(AND(AJ123&lt;=Summary!F$6,AJ123&gt;0),25*(Summary!F$6+1-AJ123)/Summary!F$6,0)</f>
        <v>4.5</v>
      </c>
      <c r="AV123" s="3">
        <f>IF(AND(AK123&lt;=Summary!G$6,AK123&gt;0),25*(Summary!G$6+1-AK123)/Summary!G$6,0)</f>
        <v>0</v>
      </c>
      <c r="AW123" s="3">
        <f>IF(AND(AL123&lt;=Summary!H$6,AL123&gt;0),25*(Summary!H$6+1-AL123)/Summary!H$6,0)</f>
        <v>4.5</v>
      </c>
      <c r="AX123" s="3">
        <f>IF(AND(AM123&lt;=Summary!I$6,AM123&gt;0),25*(Summary!I$6+1-AM123)/Summary!I$6,0)</f>
        <v>0</v>
      </c>
      <c r="AY123" s="3">
        <f>IF(AND(AN123&lt;=Summary!J$6,AN123&gt;0),25*(Summary!J$6+1-AN123)/Summary!J$6,0)</f>
        <v>0</v>
      </c>
      <c r="AZ123" s="3">
        <f>IF(AND(AO123&lt;=Summary!K$6,AO123&gt;0),25*(Summary!K$6+1-AO123)/Summary!K$6,0)</f>
        <v>0</v>
      </c>
      <c r="BA123" s="3"/>
      <c r="BB123" s="3">
        <f>IF(AND(U123&gt;0,U123&lt;=Summary!B$9),12.5 + 12.5 * (U123 - Summary!B$9) / (Summary!B$7 - Summary!B$9),0)</f>
        <v>0</v>
      </c>
      <c r="BC123" s="3">
        <f>IF(AND(V123&gt;0,V123&lt;=Summary!C$9),12.5 + 12.5 * (V123 - Summary!C$9) / (Summary!C$7 - Summary!C$9),0)</f>
        <v>13.7625594923321</v>
      </c>
      <c r="BD123" s="3">
        <f>IF(AND(W123&gt;0,W123&lt;=Summary!D$9),12.5 + 12.5 * (W123 - Summary!D$9) / (Summary!D$7 - Summary!D$9),0)</f>
        <v>0</v>
      </c>
      <c r="BE123" s="3">
        <f>IF(AND(X123&gt;0,X123&lt;=Summary!E$9),12.5 + 12.5 * (X123 - Summary!E$9) / (Summary!E$7 - Summary!E$9),0)</f>
        <v>0</v>
      </c>
      <c r="BF123" s="3">
        <f>IF(AND(Y123&gt;0,Y123&lt;=Summary!F$9),12.5 + 12.5 * (Y123 - Summary!F$9) / (Summary!F$7 - Summary!F$9),0)</f>
        <v>0</v>
      </c>
      <c r="BG123" s="3">
        <f>IF(AND(Z123&gt;0,Z123&lt;=Summary!G$9),12.5 + 12.5 * (Z123 - Summary!G$9) / (Summary!G$7 - Summary!G$9),0)</f>
        <v>0</v>
      </c>
      <c r="BH123" s="3">
        <f>IF(AND(AA123&gt;0,AA123&lt;=Summary!H$9),12.5 + 12.5 * (AA123 - Summary!H$9) / (Summary!H$7 - Summary!H$9),0)</f>
        <v>0</v>
      </c>
      <c r="BI123" s="3">
        <f>IF(AND(AB123&gt;0,AB123&lt;=Summary!I$9),12.5 + 12.5 * (AB123 - Summary!I$9) / (Summary!I$7 - Summary!I$9),0)</f>
        <v>0</v>
      </c>
      <c r="BJ123" s="3">
        <f>IF(AND(AC123&gt;0,AC123&lt;=Summary!J$9),12.5 + 12.5 * (AC123 - Summary!J$9) / (Summary!J$7 - Summary!J$9),0)</f>
        <v>0</v>
      </c>
      <c r="BK123" s="3">
        <f>IF(AND(AD123&gt;0,AD123&lt;=Summary!K$9),12.5 + 12.5 * (AD123 - Summary!K$9) / (Summary!K$7 - Summary!K$9),0)</f>
        <v>0</v>
      </c>
      <c r="BL123" s="3"/>
      <c r="BM123" s="3">
        <f>IF(AND(U123&gt;0,U123&gt;Summary!B$9),12.5 - 12.5 * (U123 - Summary!B$9) / (Summary!B$3 - Summary!B$9),0)</f>
        <v>3.5362280234416623</v>
      </c>
      <c r="BN123" s="3">
        <f>IF(AND(V123&gt;0,V123&gt;Summary!C$9),12.5 - 12.5 * (V123 - Summary!C$9) / (Summary!C$3 - Summary!C$9),0)</f>
        <v>0</v>
      </c>
      <c r="BO123" s="3">
        <f>IF(AND(W123&gt;0,W123&gt;Summary!D$9),12.5 - 12.5 * (W123 - Summary!D$9) / (Summary!D$3 - Summary!D$9),0)</f>
        <v>0</v>
      </c>
      <c r="BP123" s="3">
        <f>IF(AND(X123&gt;0,X123&gt;Summary!E$9),12.5 - 12.5 * (X123 - Summary!E$9) / (Summary!E$3 - Summary!E$9),0)</f>
        <v>0</v>
      </c>
      <c r="BQ123" s="3">
        <f>IF(AND(Y123&gt;0,Y123&gt;Summary!F$9),12.5 - 12.5 * (Y123 - Summary!F$9) / (Summary!F$3 - Summary!F$9),0)</f>
        <v>0</v>
      </c>
      <c r="BR123" s="3">
        <f>IF(AND(Z123&gt;0,Z123&gt;Summary!G$9),12.5 - 12.5 * (Z123 - Summary!G$9) / (Summary!G$3 - Summary!G$9),0)</f>
        <v>0</v>
      </c>
      <c r="BS123" s="3">
        <f>IF(AND(AA123&gt;0,AA123&gt;Summary!H$9),12.5 - 12.5 * (AA123 - Summary!H$9) / (Summary!H$3 - Summary!H$9),0)</f>
        <v>0</v>
      </c>
      <c r="BT123" s="3">
        <f>IF(AND(AB123&gt;0,AB123&gt;Summary!I$9),12.5 - 12.5 * (AB123 - Summary!I$9) / (Summary!I$3 - Summary!I$9),0)</f>
        <v>0</v>
      </c>
      <c r="BU123" s="3">
        <f>IF(AND(AC123&gt;0,AC123&gt;Summary!J$9),12.5 - 12.5 * (AC123 - Summary!J$9) / (Summary!J$3 - Summary!J$9),0)</f>
        <v>0</v>
      </c>
      <c r="BV123" s="3">
        <f>IF(AND(AD123&gt;0,AD123&gt;Summary!K$9),12.5 - 12.5 * (AD123 - Summary!K$9) / (Summary!K$3 - Summary!K$9),0)</f>
        <v>0</v>
      </c>
      <c r="BW123" s="3"/>
      <c r="BX123">
        <v>18093</v>
      </c>
      <c r="BZ123">
        <v>1476</v>
      </c>
      <c r="CA123">
        <v>19599</v>
      </c>
      <c r="CB123">
        <v>6338</v>
      </c>
      <c r="CC123">
        <v>24928</v>
      </c>
      <c r="CD123">
        <v>3069</v>
      </c>
      <c r="CE123">
        <v>8506</v>
      </c>
      <c r="CF123">
        <v>337647</v>
      </c>
      <c r="CI123" s="3">
        <f t="shared" si="105"/>
        <v>3.5362280234416623</v>
      </c>
      <c r="CJ123" s="3">
        <f t="shared" si="106"/>
        <v>13.7625594923321</v>
      </c>
      <c r="CK123" s="3">
        <f t="shared" si="107"/>
        <v>0</v>
      </c>
      <c r="CL123" s="3">
        <f t="shared" si="108"/>
        <v>0</v>
      </c>
      <c r="CM123" s="3">
        <f t="shared" si="109"/>
        <v>4.5</v>
      </c>
      <c r="CN123" s="3">
        <f t="shared" si="110"/>
        <v>0</v>
      </c>
      <c r="CO123" s="3">
        <f t="shared" si="111"/>
        <v>4.5</v>
      </c>
      <c r="CP123" s="3">
        <f t="shared" si="112"/>
        <v>0</v>
      </c>
      <c r="CQ123" s="3">
        <f t="shared" si="113"/>
        <v>0</v>
      </c>
      <c r="CR123" s="3">
        <f t="shared" si="114"/>
        <v>0</v>
      </c>
      <c r="CT123" s="3">
        <f t="shared" si="115"/>
        <v>0</v>
      </c>
      <c r="CU123" s="3">
        <f t="shared" si="116"/>
        <v>0</v>
      </c>
      <c r="CV123" s="3">
        <f t="shared" si="117"/>
        <v>26.298787515773761</v>
      </c>
      <c r="CW123" s="5">
        <f t="shared" si="118"/>
        <v>400</v>
      </c>
      <c r="CX123" s="3">
        <f t="shared" si="119"/>
        <v>426.29878751577377</v>
      </c>
      <c r="CZ123" s="3">
        <f t="shared" si="120"/>
        <v>433.875309951671</v>
      </c>
      <c r="DA123">
        <f t="shared" si="121"/>
        <v>119</v>
      </c>
    </row>
    <row r="124" spans="1:105" x14ac:dyDescent="0.2">
      <c r="A124">
        <v>120</v>
      </c>
      <c r="B124" t="s">
        <v>269</v>
      </c>
      <c r="C124" t="s">
        <v>270</v>
      </c>
      <c r="D124" t="s">
        <v>118</v>
      </c>
      <c r="E124">
        <v>31.2827050914442</v>
      </c>
      <c r="F124" s="1" t="s">
        <v>663</v>
      </c>
      <c r="G124">
        <v>431.28270509144397</v>
      </c>
      <c r="H124">
        <v>125328</v>
      </c>
      <c r="J124">
        <v>2709</v>
      </c>
      <c r="K124">
        <v>1750</v>
      </c>
      <c r="L124">
        <v>56124</v>
      </c>
      <c r="M124">
        <v>11558</v>
      </c>
      <c r="N124">
        <v>24269</v>
      </c>
      <c r="O124">
        <v>4177</v>
      </c>
      <c r="Q124">
        <v>17039</v>
      </c>
      <c r="R124">
        <v>7702</v>
      </c>
      <c r="U124" s="5">
        <f>IF(J124&lt;=Summary!B$3,J124,0)</f>
        <v>2709</v>
      </c>
      <c r="V124" s="5">
        <f>IF(K124&lt;=Summary!C$3,K124,0)</f>
        <v>1750</v>
      </c>
      <c r="W124" s="5">
        <f>IF(L124&lt;=Summary!D$3,L124,0)</f>
        <v>0</v>
      </c>
      <c r="X124" s="5">
        <f>IF(M124&lt;=Summary!E$3,M124,0)</f>
        <v>0</v>
      </c>
      <c r="Y124" s="5">
        <f>IF(N124&lt;=Summary!F$3,N124,0)</f>
        <v>0</v>
      </c>
      <c r="Z124" s="5">
        <f>IF(O124&lt;=Summary!G$3,O124,0)</f>
        <v>4177</v>
      </c>
      <c r="AA124" s="5">
        <f>IF(P124&lt;=Summary!H$3,P124,0)</f>
        <v>0</v>
      </c>
      <c r="AB124" s="5">
        <f>IF(Q124&lt;=Summary!I$3,Q124,0)</f>
        <v>0</v>
      </c>
      <c r="AC124" s="5">
        <f>IF(R124&lt;=Summary!J$3,R124,0)</f>
        <v>0</v>
      </c>
      <c r="AD124" s="5">
        <f>IF(S124&lt;=Summary!K$3,S124,0)</f>
        <v>0</v>
      </c>
      <c r="AE124" s="3"/>
      <c r="AF124" s="5">
        <f t="shared" si="95"/>
        <v>163</v>
      </c>
      <c r="AG124" s="5">
        <f t="shared" si="96"/>
        <v>141</v>
      </c>
      <c r="AH124" s="5">
        <f t="shared" si="97"/>
        <v>187</v>
      </c>
      <c r="AI124" s="5">
        <f t="shared" si="98"/>
        <v>160</v>
      </c>
      <c r="AJ124" s="5">
        <f t="shared" si="99"/>
        <v>139</v>
      </c>
      <c r="AK124" s="5">
        <f t="shared" si="100"/>
        <v>106</v>
      </c>
      <c r="AL124" s="5">
        <f t="shared" si="101"/>
        <v>0</v>
      </c>
      <c r="AM124" s="5">
        <f t="shared" si="102"/>
        <v>118</v>
      </c>
      <c r="AN124" s="5">
        <f t="shared" si="103"/>
        <v>84</v>
      </c>
      <c r="AO124" s="5">
        <f t="shared" si="104"/>
        <v>0</v>
      </c>
      <c r="AP124" s="3"/>
      <c r="AQ124" s="3">
        <f>IF(AND(AF124&lt;=Summary!B$6,AF124&gt;0),25*(Summary!B$6+1-AF124)/Summary!B$6,0)</f>
        <v>0</v>
      </c>
      <c r="AR124" s="3">
        <f>IF(AND(AG124&lt;=Summary!C$6,AG124&gt;0),25*(Summary!C$6+1-AG124)/Summary!C$6,0)</f>
        <v>0</v>
      </c>
      <c r="AS124" s="3">
        <f>IF(AND(AH124&lt;=Summary!D$6,AH124&gt;0),25*(Summary!D$6+1-AH124)/Summary!D$6,0)</f>
        <v>0</v>
      </c>
      <c r="AT124" s="3">
        <f>IF(AND(AI124&lt;=Summary!E$6,AI124&gt;0),25*(Summary!E$6+1-AI124)/Summary!E$6,0)</f>
        <v>0</v>
      </c>
      <c r="AU124" s="3">
        <f>IF(AND(AJ124&lt;=Summary!F$6,AJ124&gt;0),25*(Summary!F$6+1-AJ124)/Summary!F$6,0)</f>
        <v>0</v>
      </c>
      <c r="AV124" s="3">
        <f>IF(AND(AK124&lt;=Summary!G$6,AK124&gt;0),25*(Summary!G$6+1-AK124)/Summary!G$6,0)</f>
        <v>0</v>
      </c>
      <c r="AW124" s="3">
        <f>IF(AND(AL124&lt;=Summary!H$6,AL124&gt;0),25*(Summary!H$6+1-AL124)/Summary!H$6,0)</f>
        <v>0</v>
      </c>
      <c r="AX124" s="3">
        <f>IF(AND(AM124&lt;=Summary!I$6,AM124&gt;0),25*(Summary!I$6+1-AM124)/Summary!I$6,0)</f>
        <v>0</v>
      </c>
      <c r="AY124" s="3">
        <f>IF(AND(AN124&lt;=Summary!J$6,AN124&gt;0),25*(Summary!J$6+1-AN124)/Summary!J$6,0)</f>
        <v>4.25</v>
      </c>
      <c r="AZ124" s="3">
        <f>IF(AND(AO124&lt;=Summary!K$6,AO124&gt;0),25*(Summary!K$6+1-AO124)/Summary!K$6,0)</f>
        <v>0</v>
      </c>
      <c r="BA124" s="3"/>
      <c r="BB124" s="3">
        <f>IF(AND(U124&gt;0,U124&lt;=Summary!B$9),12.5 + 12.5 * (U124 - Summary!B$9) / (Summary!B$7 - Summary!B$9),0)</f>
        <v>0</v>
      </c>
      <c r="BC124" s="3">
        <f>IF(AND(V124&gt;0,V124&lt;=Summary!C$9),12.5 + 12.5 * (V124 - Summary!C$9) / (Summary!C$7 - Summary!C$9),0)</f>
        <v>0</v>
      </c>
      <c r="BD124" s="3">
        <f>IF(AND(W124&gt;0,W124&lt;=Summary!D$9),12.5 + 12.5 * (W124 - Summary!D$9) / (Summary!D$7 - Summary!D$9),0)</f>
        <v>0</v>
      </c>
      <c r="BE124" s="3">
        <f>IF(AND(X124&gt;0,X124&lt;=Summary!E$9),12.5 + 12.5 * (X124 - Summary!E$9) / (Summary!E$7 - Summary!E$9),0)</f>
        <v>0</v>
      </c>
      <c r="BF124" s="3">
        <f>IF(AND(Y124&gt;0,Y124&lt;=Summary!F$9),12.5 + 12.5 * (Y124 - Summary!F$9) / (Summary!F$7 - Summary!F$9),0)</f>
        <v>0</v>
      </c>
      <c r="BG124" s="3">
        <f>IF(AND(Z124&gt;0,Z124&lt;=Summary!G$9),12.5 + 12.5 * (Z124 - Summary!G$9) / (Summary!G$7 - Summary!G$9),0)</f>
        <v>0</v>
      </c>
      <c r="BH124" s="3">
        <f>IF(AND(AA124&gt;0,AA124&lt;=Summary!H$9),12.5 + 12.5 * (AA124 - Summary!H$9) / (Summary!H$7 - Summary!H$9),0)</f>
        <v>0</v>
      </c>
      <c r="BI124" s="3">
        <f>IF(AND(AB124&gt;0,AB124&lt;=Summary!I$9),12.5 + 12.5 * (AB124 - Summary!I$9) / (Summary!I$7 - Summary!I$9),0)</f>
        <v>0</v>
      </c>
      <c r="BJ124" s="3">
        <f>IF(AND(AC124&gt;0,AC124&lt;=Summary!J$9),12.5 + 12.5 * (AC124 - Summary!J$9) / (Summary!J$7 - Summary!J$9),0)</f>
        <v>0</v>
      </c>
      <c r="BK124" s="3">
        <f>IF(AND(AD124&gt;0,AD124&lt;=Summary!K$9),12.5 + 12.5 * (AD124 - Summary!K$9) / (Summary!K$7 - Summary!K$9),0)</f>
        <v>0</v>
      </c>
      <c r="BL124" s="3"/>
      <c r="BM124" s="3">
        <f>IF(AND(U124&gt;0,U124&gt;Summary!B$9),12.5 - 12.5 * (U124 - Summary!B$9) / (Summary!B$3 - Summary!B$9),0)</f>
        <v>5.9336707511987212</v>
      </c>
      <c r="BN124" s="3">
        <f>IF(AND(V124&gt;0,V124&gt;Summary!C$9),12.5 - 12.5 * (V124 - Summary!C$9) / (Summary!C$3 - Summary!C$9),0)</f>
        <v>11.400049297510476</v>
      </c>
      <c r="BO124" s="3">
        <f>IF(AND(W124&gt;0,W124&gt;Summary!D$9),12.5 - 12.5 * (W124 - Summary!D$9) / (Summary!D$3 - Summary!D$9),0)</f>
        <v>0</v>
      </c>
      <c r="BP124" s="3">
        <f>IF(AND(X124&gt;0,X124&gt;Summary!E$9),12.5 - 12.5 * (X124 - Summary!E$9) / (Summary!E$3 - Summary!E$9),0)</f>
        <v>0</v>
      </c>
      <c r="BQ124" s="3">
        <f>IF(AND(Y124&gt;0,Y124&gt;Summary!F$9),12.5 - 12.5 * (Y124 - Summary!F$9) / (Summary!F$3 - Summary!F$9),0)</f>
        <v>0</v>
      </c>
      <c r="BR124" s="3">
        <f>IF(AND(Z124&gt;0,Z124&gt;Summary!G$9),12.5 - 12.5 * (Z124 - Summary!G$9) / (Summary!G$3 - Summary!G$9),0)</f>
        <v>2.4025587622731326</v>
      </c>
      <c r="BS124" s="3">
        <f>IF(AND(AA124&gt;0,AA124&gt;Summary!H$9),12.5 - 12.5 * (AA124 - Summary!H$9) / (Summary!H$3 - Summary!H$9),0)</f>
        <v>0</v>
      </c>
      <c r="BT124" s="3">
        <f>IF(AND(AB124&gt;0,AB124&gt;Summary!I$9),12.5 - 12.5 * (AB124 - Summary!I$9) / (Summary!I$3 - Summary!I$9),0)</f>
        <v>0</v>
      </c>
      <c r="BU124" s="3">
        <f>IF(AND(AC124&gt;0,AC124&gt;Summary!J$9),12.5 - 12.5 * (AC124 - Summary!J$9) / (Summary!J$3 - Summary!J$9),0)</f>
        <v>0</v>
      </c>
      <c r="BV124" s="3">
        <f>IF(AND(AD124&gt;0,AD124&gt;Summary!K$9),12.5 - 12.5 * (AD124 - Summary!K$9) / (Summary!K$3 - Summary!K$9),0)</f>
        <v>0</v>
      </c>
      <c r="BW124" s="3"/>
      <c r="BX124">
        <v>4177</v>
      </c>
      <c r="BY124">
        <v>17039</v>
      </c>
      <c r="BZ124">
        <v>1750</v>
      </c>
      <c r="CA124">
        <v>11558</v>
      </c>
      <c r="CB124">
        <v>24269</v>
      </c>
      <c r="CD124">
        <v>2709</v>
      </c>
      <c r="CE124">
        <v>56124</v>
      </c>
      <c r="CF124">
        <v>7702</v>
      </c>
      <c r="CI124" s="3">
        <f t="shared" si="105"/>
        <v>5.9336707511987212</v>
      </c>
      <c r="CJ124" s="3">
        <f t="shared" si="106"/>
        <v>11.400049297510476</v>
      </c>
      <c r="CK124" s="3">
        <f t="shared" si="107"/>
        <v>0</v>
      </c>
      <c r="CL124" s="3">
        <f t="shared" si="108"/>
        <v>0</v>
      </c>
      <c r="CM124" s="3">
        <f t="shared" si="109"/>
        <v>0</v>
      </c>
      <c r="CN124" s="3">
        <f t="shared" si="110"/>
        <v>2.4025587622731326</v>
      </c>
      <c r="CO124" s="3">
        <f t="shared" si="111"/>
        <v>0</v>
      </c>
      <c r="CP124" s="3">
        <f t="shared" si="112"/>
        <v>0</v>
      </c>
      <c r="CQ124" s="3">
        <f t="shared" si="113"/>
        <v>4.25</v>
      </c>
      <c r="CR124" s="3">
        <f t="shared" si="114"/>
        <v>0</v>
      </c>
      <c r="CT124" s="3">
        <f t="shared" si="115"/>
        <v>0</v>
      </c>
      <c r="CU124" s="3">
        <f t="shared" si="116"/>
        <v>0</v>
      </c>
      <c r="CV124" s="3">
        <f t="shared" si="117"/>
        <v>23.986278810982327</v>
      </c>
      <c r="CW124" s="5">
        <f t="shared" si="118"/>
        <v>400</v>
      </c>
      <c r="CX124" s="3">
        <f t="shared" si="119"/>
        <v>423.9862788109823</v>
      </c>
      <c r="CZ124" s="3">
        <f t="shared" si="120"/>
        <v>431.28270509144397</v>
      </c>
      <c r="DA124">
        <f t="shared" si="121"/>
        <v>120</v>
      </c>
    </row>
    <row r="125" spans="1:105" x14ac:dyDescent="0.2">
      <c r="A125">
        <v>121</v>
      </c>
      <c r="B125" t="s">
        <v>271</v>
      </c>
      <c r="C125" t="s">
        <v>125</v>
      </c>
      <c r="D125" t="s">
        <v>18</v>
      </c>
      <c r="E125">
        <v>30.903647258184598</v>
      </c>
      <c r="F125" s="1" t="s">
        <v>663</v>
      </c>
      <c r="G125">
        <v>430.90364725818398</v>
      </c>
      <c r="H125">
        <v>141631</v>
      </c>
      <c r="J125">
        <v>2476</v>
      </c>
      <c r="K125">
        <v>1949</v>
      </c>
      <c r="L125">
        <v>7068</v>
      </c>
      <c r="M125">
        <v>5356</v>
      </c>
      <c r="N125">
        <v>101499</v>
      </c>
      <c r="O125">
        <v>3966</v>
      </c>
      <c r="Q125">
        <v>8064</v>
      </c>
      <c r="R125">
        <v>11253</v>
      </c>
      <c r="U125" s="5">
        <f>IF(J125&lt;=Summary!B$3,J125,0)</f>
        <v>2476</v>
      </c>
      <c r="V125" s="5">
        <f>IF(K125&lt;=Summary!C$3,K125,0)</f>
        <v>1949</v>
      </c>
      <c r="W125" s="5">
        <f>IF(L125&lt;=Summary!D$3,L125,0)</f>
        <v>0</v>
      </c>
      <c r="X125" s="5">
        <f>IF(M125&lt;=Summary!E$3,M125,0)</f>
        <v>0</v>
      </c>
      <c r="Y125" s="5">
        <f>IF(N125&lt;=Summary!F$3,N125,0)</f>
        <v>0</v>
      </c>
      <c r="Z125" s="5">
        <f>IF(O125&lt;=Summary!G$3,O125,0)</f>
        <v>3966</v>
      </c>
      <c r="AA125" s="5">
        <f>IF(P125&lt;=Summary!H$3,P125,0)</f>
        <v>0</v>
      </c>
      <c r="AB125" s="5">
        <f>IF(Q125&lt;=Summary!I$3,Q125,0)</f>
        <v>0</v>
      </c>
      <c r="AC125" s="5">
        <f>IF(R125&lt;=Summary!J$3,R125,0)</f>
        <v>0</v>
      </c>
      <c r="AD125" s="5">
        <f>IF(S125&lt;=Summary!K$3,S125,0)</f>
        <v>0</v>
      </c>
      <c r="AE125" s="3"/>
      <c r="AF125" s="5">
        <f t="shared" si="95"/>
        <v>152</v>
      </c>
      <c r="AG125" s="5">
        <f t="shared" si="96"/>
        <v>161</v>
      </c>
      <c r="AH125" s="5">
        <f t="shared" si="97"/>
        <v>144</v>
      </c>
      <c r="AI125" s="5">
        <f t="shared" si="98"/>
        <v>119</v>
      </c>
      <c r="AJ125" s="5">
        <f t="shared" si="99"/>
        <v>166</v>
      </c>
      <c r="AK125" s="5">
        <f t="shared" si="100"/>
        <v>101</v>
      </c>
      <c r="AL125" s="5">
        <f t="shared" si="101"/>
        <v>0</v>
      </c>
      <c r="AM125" s="5">
        <f t="shared" si="102"/>
        <v>86</v>
      </c>
      <c r="AN125" s="5">
        <f t="shared" si="103"/>
        <v>105</v>
      </c>
      <c r="AO125" s="5">
        <f t="shared" si="104"/>
        <v>0</v>
      </c>
      <c r="AP125" s="3"/>
      <c r="AQ125" s="3">
        <f>IF(AND(AF125&lt;=Summary!B$6,AF125&gt;0),25*(Summary!B$6+1-AF125)/Summary!B$6,0)</f>
        <v>0</v>
      </c>
      <c r="AR125" s="3">
        <f>IF(AND(AG125&lt;=Summary!C$6,AG125&gt;0),25*(Summary!C$6+1-AG125)/Summary!C$6,0)</f>
        <v>0</v>
      </c>
      <c r="AS125" s="3">
        <f>IF(AND(AH125&lt;=Summary!D$6,AH125&gt;0),25*(Summary!D$6+1-AH125)/Summary!D$6,0)</f>
        <v>0</v>
      </c>
      <c r="AT125" s="3">
        <f>IF(AND(AI125&lt;=Summary!E$6,AI125&gt;0),25*(Summary!E$6+1-AI125)/Summary!E$6,0)</f>
        <v>0</v>
      </c>
      <c r="AU125" s="3">
        <f>IF(AND(AJ125&lt;=Summary!F$6,AJ125&gt;0),25*(Summary!F$6+1-AJ125)/Summary!F$6,0)</f>
        <v>0</v>
      </c>
      <c r="AV125" s="3">
        <f>IF(AND(AK125&lt;=Summary!G$6,AK125&gt;0),25*(Summary!G$6+1-AK125)/Summary!G$6,0)</f>
        <v>0</v>
      </c>
      <c r="AW125" s="3">
        <f>IF(AND(AL125&lt;=Summary!H$6,AL125&gt;0),25*(Summary!H$6+1-AL125)/Summary!H$6,0)</f>
        <v>0</v>
      </c>
      <c r="AX125" s="3">
        <f>IF(AND(AM125&lt;=Summary!I$6,AM125&gt;0),25*(Summary!I$6+1-AM125)/Summary!I$6,0)</f>
        <v>3.75</v>
      </c>
      <c r="AY125" s="3">
        <f>IF(AND(AN125&lt;=Summary!J$6,AN125&gt;0),25*(Summary!J$6+1-AN125)/Summary!J$6,0)</f>
        <v>0</v>
      </c>
      <c r="AZ125" s="3">
        <f>IF(AND(AO125&lt;=Summary!K$6,AO125&gt;0),25*(Summary!K$6+1-AO125)/Summary!K$6,0)</f>
        <v>0</v>
      </c>
      <c r="BA125" s="3"/>
      <c r="BB125" s="3">
        <f>IF(AND(U125&gt;0,U125&lt;=Summary!B$9),12.5 + 12.5 * (U125 - Summary!B$9) / (Summary!B$7 - Summary!B$9),0)</f>
        <v>0</v>
      </c>
      <c r="BC125" s="3">
        <f>IF(AND(V125&gt;0,V125&lt;=Summary!C$9),12.5 + 12.5 * (V125 - Summary!C$9) / (Summary!C$7 - Summary!C$9),0)</f>
        <v>0</v>
      </c>
      <c r="BD125" s="3">
        <f>IF(AND(W125&gt;0,W125&lt;=Summary!D$9),12.5 + 12.5 * (W125 - Summary!D$9) / (Summary!D$7 - Summary!D$9),0)</f>
        <v>0</v>
      </c>
      <c r="BE125" s="3">
        <f>IF(AND(X125&gt;0,X125&lt;=Summary!E$9),12.5 + 12.5 * (X125 - Summary!E$9) / (Summary!E$7 - Summary!E$9),0)</f>
        <v>0</v>
      </c>
      <c r="BF125" s="3">
        <f>IF(AND(Y125&gt;0,Y125&lt;=Summary!F$9),12.5 + 12.5 * (Y125 - Summary!F$9) / (Summary!F$7 - Summary!F$9),0)</f>
        <v>0</v>
      </c>
      <c r="BG125" s="3">
        <f>IF(AND(Z125&gt;0,Z125&lt;=Summary!G$9),12.5 + 12.5 * (Z125 - Summary!G$9) / (Summary!G$7 - Summary!G$9),0)</f>
        <v>0</v>
      </c>
      <c r="BH125" s="3">
        <f>IF(AND(AA125&gt;0,AA125&lt;=Summary!H$9),12.5 + 12.5 * (AA125 - Summary!H$9) / (Summary!H$7 - Summary!H$9),0)</f>
        <v>0</v>
      </c>
      <c r="BI125" s="3">
        <f>IF(AND(AB125&gt;0,AB125&lt;=Summary!I$9),12.5 + 12.5 * (AB125 - Summary!I$9) / (Summary!I$7 - Summary!I$9),0)</f>
        <v>0</v>
      </c>
      <c r="BJ125" s="3">
        <f>IF(AND(AC125&gt;0,AC125&lt;=Summary!J$9),12.5 + 12.5 * (AC125 - Summary!J$9) / (Summary!J$7 - Summary!J$9),0)</f>
        <v>0</v>
      </c>
      <c r="BK125" s="3">
        <f>IF(AND(AD125&gt;0,AD125&lt;=Summary!K$9),12.5 + 12.5 * (AD125 - Summary!K$9) / (Summary!K$7 - Summary!K$9),0)</f>
        <v>0</v>
      </c>
      <c r="BL125" s="3"/>
      <c r="BM125" s="3">
        <f>IF(AND(U125&gt;0,U125&gt;Summary!B$9),12.5 - 12.5 * (U125 - Summary!B$9) / (Summary!B$3 - Summary!B$9),0)</f>
        <v>7.4853489611081514</v>
      </c>
      <c r="BN125" s="3">
        <f>IF(AND(V125&gt;0,V125&gt;Summary!C$9),12.5 - 12.5 * (V125 - Summary!C$9) / (Summary!C$3 - Summary!C$9),0)</f>
        <v>10.173773724426916</v>
      </c>
      <c r="BO125" s="3">
        <f>IF(AND(W125&gt;0,W125&gt;Summary!D$9),12.5 - 12.5 * (W125 - Summary!D$9) / (Summary!D$3 - Summary!D$9),0)</f>
        <v>0</v>
      </c>
      <c r="BP125" s="3">
        <f>IF(AND(X125&gt;0,X125&gt;Summary!E$9),12.5 - 12.5 * (X125 - Summary!E$9) / (Summary!E$3 - Summary!E$9),0)</f>
        <v>0</v>
      </c>
      <c r="BQ125" s="3">
        <f>IF(AND(Y125&gt;0,Y125&gt;Summary!F$9),12.5 - 12.5 * (Y125 - Summary!F$9) / (Summary!F$3 - Summary!F$9),0)</f>
        <v>0</v>
      </c>
      <c r="BR125" s="3">
        <f>IF(AND(Z125&gt;0,Z125&gt;Summary!G$9),12.5 - 12.5 * (Z125 - Summary!G$9) / (Summary!G$3 - Summary!G$9),0)</f>
        <v>3.9720321332936628</v>
      </c>
      <c r="BS125" s="3">
        <f>IF(AND(AA125&gt;0,AA125&gt;Summary!H$9),12.5 - 12.5 * (AA125 - Summary!H$9) / (Summary!H$3 - Summary!H$9),0)</f>
        <v>0</v>
      </c>
      <c r="BT125" s="3">
        <f>IF(AND(AB125&gt;0,AB125&gt;Summary!I$9),12.5 - 12.5 * (AB125 - Summary!I$9) / (Summary!I$3 - Summary!I$9),0)</f>
        <v>0</v>
      </c>
      <c r="BU125" s="3">
        <f>IF(AND(AC125&gt;0,AC125&gt;Summary!J$9),12.5 - 12.5 * (AC125 - Summary!J$9) / (Summary!J$3 - Summary!J$9),0)</f>
        <v>0</v>
      </c>
      <c r="BV125" s="3">
        <f>IF(AND(AD125&gt;0,AD125&gt;Summary!K$9),12.5 - 12.5 * (AD125 - Summary!K$9) / (Summary!K$3 - Summary!K$9),0)</f>
        <v>0</v>
      </c>
      <c r="BW125" s="3"/>
      <c r="BX125">
        <v>3966</v>
      </c>
      <c r="BY125">
        <v>8064</v>
      </c>
      <c r="BZ125">
        <v>1949</v>
      </c>
      <c r="CA125">
        <v>5356</v>
      </c>
      <c r="CB125">
        <v>101499</v>
      </c>
      <c r="CD125">
        <v>2476</v>
      </c>
      <c r="CE125">
        <v>7068</v>
      </c>
      <c r="CF125">
        <v>11253</v>
      </c>
      <c r="CI125" s="3">
        <f t="shared" si="105"/>
        <v>7.4853489611081514</v>
      </c>
      <c r="CJ125" s="3">
        <f t="shared" si="106"/>
        <v>10.173773724426916</v>
      </c>
      <c r="CK125" s="3">
        <f t="shared" si="107"/>
        <v>0</v>
      </c>
      <c r="CL125" s="3">
        <f t="shared" si="108"/>
        <v>0</v>
      </c>
      <c r="CM125" s="3">
        <f t="shared" si="109"/>
        <v>0</v>
      </c>
      <c r="CN125" s="3">
        <f t="shared" si="110"/>
        <v>3.9720321332936628</v>
      </c>
      <c r="CO125" s="3">
        <f t="shared" si="111"/>
        <v>0</v>
      </c>
      <c r="CP125" s="3">
        <f t="shared" si="112"/>
        <v>3.75</v>
      </c>
      <c r="CQ125" s="3">
        <f t="shared" si="113"/>
        <v>0</v>
      </c>
      <c r="CR125" s="3">
        <f t="shared" si="114"/>
        <v>0</v>
      </c>
      <c r="CT125" s="3">
        <f t="shared" si="115"/>
        <v>0</v>
      </c>
      <c r="CU125" s="3">
        <f t="shared" si="116"/>
        <v>0</v>
      </c>
      <c r="CV125" s="3">
        <f t="shared" si="117"/>
        <v>25.38115481882873</v>
      </c>
      <c r="CW125" s="5">
        <f t="shared" si="118"/>
        <v>400</v>
      </c>
      <c r="CX125" s="3">
        <f t="shared" si="119"/>
        <v>425.38115481882875</v>
      </c>
      <c r="CZ125" s="3">
        <f t="shared" si="120"/>
        <v>430.90364725818398</v>
      </c>
      <c r="DA125">
        <f t="shared" si="121"/>
        <v>121</v>
      </c>
    </row>
    <row r="126" spans="1:105" x14ac:dyDescent="0.2">
      <c r="A126">
        <v>122</v>
      </c>
      <c r="B126" t="s">
        <v>272</v>
      </c>
      <c r="C126" t="s">
        <v>273</v>
      </c>
      <c r="D126" t="s">
        <v>152</v>
      </c>
      <c r="E126">
        <v>30.037291856713001</v>
      </c>
      <c r="F126" s="1" t="s">
        <v>664</v>
      </c>
      <c r="G126">
        <v>430.03729185671301</v>
      </c>
      <c r="H126">
        <v>1260030</v>
      </c>
      <c r="J126">
        <v>1968</v>
      </c>
      <c r="K126">
        <v>2592</v>
      </c>
      <c r="L126">
        <v>240801</v>
      </c>
      <c r="M126">
        <v>346503</v>
      </c>
      <c r="N126">
        <v>176018</v>
      </c>
      <c r="O126">
        <v>4819</v>
      </c>
      <c r="P126">
        <v>311899</v>
      </c>
      <c r="Q126">
        <v>8122</v>
      </c>
      <c r="R126">
        <v>167308</v>
      </c>
      <c r="U126" s="5">
        <f>IF(J126&lt;=Summary!B$3,J126,0)</f>
        <v>1968</v>
      </c>
      <c r="V126" s="5">
        <f>IF(K126&lt;=Summary!C$3,K126,0)</f>
        <v>2592</v>
      </c>
      <c r="W126" s="5">
        <f>IF(L126&lt;=Summary!D$3,L126,0)</f>
        <v>0</v>
      </c>
      <c r="X126" s="5">
        <f>IF(M126&lt;=Summary!E$3,M126,0)</f>
        <v>0</v>
      </c>
      <c r="Y126" s="5">
        <f>IF(N126&lt;=Summary!F$3,N126,0)</f>
        <v>0</v>
      </c>
      <c r="Z126" s="5">
        <f>IF(O126&lt;=Summary!G$3,O126,0)</f>
        <v>0</v>
      </c>
      <c r="AA126" s="5">
        <f>IF(P126&lt;=Summary!H$3,P126,0)</f>
        <v>0</v>
      </c>
      <c r="AB126" s="5">
        <f>IF(Q126&lt;=Summary!I$3,Q126,0)</f>
        <v>0</v>
      </c>
      <c r="AC126" s="5">
        <f>IF(R126&lt;=Summary!J$3,R126,0)</f>
        <v>0</v>
      </c>
      <c r="AD126" s="5">
        <f>IF(S126&lt;=Summary!K$3,S126,0)</f>
        <v>0</v>
      </c>
      <c r="AE126" s="3"/>
      <c r="AF126" s="5">
        <f t="shared" si="95"/>
        <v>114</v>
      </c>
      <c r="AG126" s="5">
        <f t="shared" si="96"/>
        <v>210</v>
      </c>
      <c r="AH126" s="5">
        <f t="shared" si="97"/>
        <v>209</v>
      </c>
      <c r="AI126" s="5">
        <f t="shared" si="98"/>
        <v>217</v>
      </c>
      <c r="AJ126" s="5">
        <f t="shared" si="99"/>
        <v>170</v>
      </c>
      <c r="AK126" s="5">
        <f t="shared" si="100"/>
        <v>123</v>
      </c>
      <c r="AL126" s="5">
        <f t="shared" si="101"/>
        <v>123</v>
      </c>
      <c r="AM126" s="5">
        <f t="shared" si="102"/>
        <v>88</v>
      </c>
      <c r="AN126" s="5">
        <f t="shared" si="103"/>
        <v>163</v>
      </c>
      <c r="AO126" s="5">
        <f t="shared" si="104"/>
        <v>0</v>
      </c>
      <c r="AP126" s="3"/>
      <c r="AQ126" s="3">
        <f>IF(AND(AF126&lt;=Summary!B$6,AF126&gt;0),25*(Summary!B$6+1-AF126)/Summary!B$6,0)</f>
        <v>0</v>
      </c>
      <c r="AR126" s="3">
        <f>IF(AND(AG126&lt;=Summary!C$6,AG126&gt;0),25*(Summary!C$6+1-AG126)/Summary!C$6,0)</f>
        <v>0</v>
      </c>
      <c r="AS126" s="3">
        <f>IF(AND(AH126&lt;=Summary!D$6,AH126&gt;0),25*(Summary!D$6+1-AH126)/Summary!D$6,0)</f>
        <v>0</v>
      </c>
      <c r="AT126" s="3">
        <f>IF(AND(AI126&lt;=Summary!E$6,AI126&gt;0),25*(Summary!E$6+1-AI126)/Summary!E$6,0)</f>
        <v>0</v>
      </c>
      <c r="AU126" s="3">
        <f>IF(AND(AJ126&lt;=Summary!F$6,AJ126&gt;0),25*(Summary!F$6+1-AJ126)/Summary!F$6,0)</f>
        <v>0</v>
      </c>
      <c r="AV126" s="3">
        <f>IF(AND(AK126&lt;=Summary!G$6,AK126&gt;0),25*(Summary!G$6+1-AK126)/Summary!G$6,0)</f>
        <v>0</v>
      </c>
      <c r="AW126" s="3">
        <f>IF(AND(AL126&lt;=Summary!H$6,AL126&gt;0),25*(Summary!H$6+1-AL126)/Summary!H$6,0)</f>
        <v>0</v>
      </c>
      <c r="AX126" s="3">
        <f>IF(AND(AM126&lt;=Summary!I$6,AM126&gt;0),25*(Summary!I$6+1-AM126)/Summary!I$6,0)</f>
        <v>3.25</v>
      </c>
      <c r="AY126" s="3">
        <f>IF(AND(AN126&lt;=Summary!J$6,AN126&gt;0),25*(Summary!J$6+1-AN126)/Summary!J$6,0)</f>
        <v>0</v>
      </c>
      <c r="AZ126" s="3">
        <f>IF(AND(AO126&lt;=Summary!K$6,AO126&gt;0),25*(Summary!K$6+1-AO126)/Summary!K$6,0)</f>
        <v>0</v>
      </c>
      <c r="BA126" s="3"/>
      <c r="BB126" s="3">
        <f>IF(AND(U126&gt;0,U126&lt;=Summary!B$9),12.5 + 12.5 * (U126 - Summary!B$9) / (Summary!B$7 - Summary!B$9),0)</f>
        <v>0</v>
      </c>
      <c r="BC126" s="3">
        <f>IF(AND(V126&gt;0,V126&lt;=Summary!C$9),12.5 + 12.5 * (V126 - Summary!C$9) / (Summary!C$7 - Summary!C$9),0)</f>
        <v>0</v>
      </c>
      <c r="BD126" s="3">
        <f>IF(AND(W126&gt;0,W126&lt;=Summary!D$9),12.5 + 12.5 * (W126 - Summary!D$9) / (Summary!D$7 - Summary!D$9),0)</f>
        <v>0</v>
      </c>
      <c r="BE126" s="3">
        <f>IF(AND(X126&gt;0,X126&lt;=Summary!E$9),12.5 + 12.5 * (X126 - Summary!E$9) / (Summary!E$7 - Summary!E$9),0)</f>
        <v>0</v>
      </c>
      <c r="BF126" s="3">
        <f>IF(AND(Y126&gt;0,Y126&lt;=Summary!F$9),12.5 + 12.5 * (Y126 - Summary!F$9) / (Summary!F$7 - Summary!F$9),0)</f>
        <v>0</v>
      </c>
      <c r="BG126" s="3">
        <f>IF(AND(Z126&gt;0,Z126&lt;=Summary!G$9),12.5 + 12.5 * (Z126 - Summary!G$9) / (Summary!G$7 - Summary!G$9),0)</f>
        <v>0</v>
      </c>
      <c r="BH126" s="3">
        <f>IF(AND(AA126&gt;0,AA126&lt;=Summary!H$9),12.5 + 12.5 * (AA126 - Summary!H$9) / (Summary!H$7 - Summary!H$9),0)</f>
        <v>0</v>
      </c>
      <c r="BI126" s="3">
        <f>IF(AND(AB126&gt;0,AB126&lt;=Summary!I$9),12.5 + 12.5 * (AB126 - Summary!I$9) / (Summary!I$7 - Summary!I$9),0)</f>
        <v>0</v>
      </c>
      <c r="BJ126" s="3">
        <f>IF(AND(AC126&gt;0,AC126&lt;=Summary!J$9),12.5 + 12.5 * (AC126 - Summary!J$9) / (Summary!J$7 - Summary!J$9),0)</f>
        <v>0</v>
      </c>
      <c r="BK126" s="3">
        <f>IF(AND(AD126&gt;0,AD126&lt;=Summary!K$9),12.5 + 12.5 * (AD126 - Summary!K$9) / (Summary!K$7 - Summary!K$9),0)</f>
        <v>0</v>
      </c>
      <c r="BL126" s="3"/>
      <c r="BM126" s="3">
        <f>IF(AND(U126&gt;0,U126&gt;Summary!B$9),12.5 - 12.5 * (U126 - Summary!B$9) / (Summary!B$3 - Summary!B$9),0)</f>
        <v>10.868407032498668</v>
      </c>
      <c r="BN126" s="3">
        <f>IF(AND(V126&gt;0,V126&gt;Summary!C$9),12.5 - 12.5 * (V126 - Summary!C$9) / (Summary!C$3 - Summary!C$9),0)</f>
        <v>6.2114863199408425</v>
      </c>
      <c r="BO126" s="3">
        <f>IF(AND(W126&gt;0,W126&gt;Summary!D$9),12.5 - 12.5 * (W126 - Summary!D$9) / (Summary!D$3 - Summary!D$9),0)</f>
        <v>0</v>
      </c>
      <c r="BP126" s="3">
        <f>IF(AND(X126&gt;0,X126&gt;Summary!E$9),12.5 - 12.5 * (X126 - Summary!E$9) / (Summary!E$3 - Summary!E$9),0)</f>
        <v>0</v>
      </c>
      <c r="BQ126" s="3">
        <f>IF(AND(Y126&gt;0,Y126&gt;Summary!F$9),12.5 - 12.5 * (Y126 - Summary!F$9) / (Summary!F$3 - Summary!F$9),0)</f>
        <v>0</v>
      </c>
      <c r="BR126" s="3">
        <f>IF(AND(Z126&gt;0,Z126&gt;Summary!G$9),12.5 - 12.5 * (Z126 - Summary!G$9) / (Summary!G$3 - Summary!G$9),0)</f>
        <v>0</v>
      </c>
      <c r="BS126" s="3">
        <f>IF(AND(AA126&gt;0,AA126&gt;Summary!H$9),12.5 - 12.5 * (AA126 - Summary!H$9) / (Summary!H$3 - Summary!H$9),0)</f>
        <v>0</v>
      </c>
      <c r="BT126" s="3">
        <f>IF(AND(AB126&gt;0,AB126&gt;Summary!I$9),12.5 - 12.5 * (AB126 - Summary!I$9) / (Summary!I$3 - Summary!I$9),0)</f>
        <v>0</v>
      </c>
      <c r="BU126" s="3">
        <f>IF(AND(AC126&gt;0,AC126&gt;Summary!J$9),12.5 - 12.5 * (AC126 - Summary!J$9) / (Summary!J$3 - Summary!J$9),0)</f>
        <v>0</v>
      </c>
      <c r="BV126" s="3">
        <f>IF(AND(AD126&gt;0,AD126&gt;Summary!K$9),12.5 - 12.5 * (AD126 - Summary!K$9) / (Summary!K$3 - Summary!K$9),0)</f>
        <v>0</v>
      </c>
      <c r="BW126" s="3"/>
      <c r="BX126">
        <v>4819</v>
      </c>
      <c r="BY126">
        <v>8122</v>
      </c>
      <c r="BZ126">
        <v>2592</v>
      </c>
      <c r="CA126">
        <v>346503</v>
      </c>
      <c r="CB126">
        <v>176018</v>
      </c>
      <c r="CC126">
        <v>311899</v>
      </c>
      <c r="CD126">
        <v>1968</v>
      </c>
      <c r="CE126">
        <v>240801</v>
      </c>
      <c r="CF126">
        <v>167308</v>
      </c>
      <c r="CI126" s="3">
        <f t="shared" si="105"/>
        <v>10.868407032498668</v>
      </c>
      <c r="CJ126" s="3">
        <f t="shared" si="106"/>
        <v>6.2114863199408425</v>
      </c>
      <c r="CK126" s="3">
        <f t="shared" si="107"/>
        <v>0</v>
      </c>
      <c r="CL126" s="3">
        <f t="shared" si="108"/>
        <v>0</v>
      </c>
      <c r="CM126" s="3">
        <f t="shared" si="109"/>
        <v>0</v>
      </c>
      <c r="CN126" s="3">
        <f t="shared" si="110"/>
        <v>0</v>
      </c>
      <c r="CO126" s="3">
        <f t="shared" si="111"/>
        <v>0</v>
      </c>
      <c r="CP126" s="3">
        <f t="shared" si="112"/>
        <v>3.25</v>
      </c>
      <c r="CQ126" s="3">
        <f t="shared" si="113"/>
        <v>0</v>
      </c>
      <c r="CR126" s="3">
        <f t="shared" si="114"/>
        <v>0</v>
      </c>
      <c r="CT126" s="3">
        <f t="shared" si="115"/>
        <v>0</v>
      </c>
      <c r="CU126" s="3">
        <f t="shared" si="116"/>
        <v>0</v>
      </c>
      <c r="CV126" s="3">
        <f t="shared" si="117"/>
        <v>20.329893352439512</v>
      </c>
      <c r="CW126" s="5">
        <f t="shared" si="118"/>
        <v>400</v>
      </c>
      <c r="CX126" s="3">
        <f t="shared" si="119"/>
        <v>420.32989335243951</v>
      </c>
      <c r="CZ126" s="3">
        <f t="shared" si="120"/>
        <v>430.03729185671301</v>
      </c>
      <c r="DA126">
        <f t="shared" si="121"/>
        <v>122</v>
      </c>
    </row>
    <row r="127" spans="1:105" x14ac:dyDescent="0.2">
      <c r="A127">
        <v>123</v>
      </c>
      <c r="B127" t="s">
        <v>274</v>
      </c>
      <c r="C127" t="s">
        <v>125</v>
      </c>
      <c r="D127" t="s">
        <v>22</v>
      </c>
      <c r="E127">
        <v>29.826114328402799</v>
      </c>
      <c r="F127" s="1" t="s">
        <v>657</v>
      </c>
      <c r="G127">
        <v>429.82611432840201</v>
      </c>
      <c r="H127">
        <v>914641</v>
      </c>
      <c r="J127">
        <v>2513</v>
      </c>
      <c r="K127">
        <v>2160</v>
      </c>
      <c r="L127">
        <v>7255</v>
      </c>
      <c r="M127">
        <v>3502</v>
      </c>
      <c r="N127">
        <v>17594</v>
      </c>
      <c r="O127">
        <v>336588</v>
      </c>
      <c r="P127">
        <v>177039</v>
      </c>
      <c r="Q127">
        <v>98675</v>
      </c>
      <c r="R127">
        <v>269315</v>
      </c>
      <c r="U127" s="5">
        <f>IF(J127&lt;=Summary!B$3,J127,0)</f>
        <v>2513</v>
      </c>
      <c r="V127" s="5">
        <f>IF(K127&lt;=Summary!C$3,K127,0)</f>
        <v>2160</v>
      </c>
      <c r="W127" s="5">
        <f>IF(L127&lt;=Summary!D$3,L127,0)</f>
        <v>0</v>
      </c>
      <c r="X127" s="5">
        <f>IF(M127&lt;=Summary!E$3,M127,0)</f>
        <v>3502</v>
      </c>
      <c r="Y127" s="5">
        <f>IF(N127&lt;=Summary!F$3,N127,0)</f>
        <v>0</v>
      </c>
      <c r="Z127" s="5">
        <f>IF(O127&lt;=Summary!G$3,O127,0)</f>
        <v>0</v>
      </c>
      <c r="AA127" s="5">
        <f>IF(P127&lt;=Summary!H$3,P127,0)</f>
        <v>0</v>
      </c>
      <c r="AB127" s="5">
        <f>IF(Q127&lt;=Summary!I$3,Q127,0)</f>
        <v>0</v>
      </c>
      <c r="AC127" s="5">
        <f>IF(R127&lt;=Summary!J$3,R127,0)</f>
        <v>0</v>
      </c>
      <c r="AD127" s="5">
        <f>IF(S127&lt;=Summary!K$3,S127,0)</f>
        <v>0</v>
      </c>
      <c r="AE127" s="3"/>
      <c r="AF127" s="5">
        <f t="shared" si="95"/>
        <v>154</v>
      </c>
      <c r="AG127" s="5">
        <f t="shared" si="96"/>
        <v>173</v>
      </c>
      <c r="AH127" s="5">
        <f t="shared" si="97"/>
        <v>145</v>
      </c>
      <c r="AI127" s="5">
        <f t="shared" si="98"/>
        <v>73</v>
      </c>
      <c r="AJ127" s="5">
        <f t="shared" si="99"/>
        <v>130</v>
      </c>
      <c r="AK127" s="5">
        <f t="shared" si="100"/>
        <v>199</v>
      </c>
      <c r="AL127" s="5">
        <f t="shared" si="101"/>
        <v>121</v>
      </c>
      <c r="AM127" s="5">
        <f t="shared" si="102"/>
        <v>142</v>
      </c>
      <c r="AN127" s="5">
        <f t="shared" si="103"/>
        <v>169</v>
      </c>
      <c r="AO127" s="5">
        <f t="shared" si="104"/>
        <v>0</v>
      </c>
      <c r="AP127" s="3"/>
      <c r="AQ127" s="3">
        <f>IF(AND(AF127&lt;=Summary!B$6,AF127&gt;0),25*(Summary!B$6+1-AF127)/Summary!B$6,0)</f>
        <v>0</v>
      </c>
      <c r="AR127" s="3">
        <f>IF(AND(AG127&lt;=Summary!C$6,AG127&gt;0),25*(Summary!C$6+1-AG127)/Summary!C$6,0)</f>
        <v>0</v>
      </c>
      <c r="AS127" s="3">
        <f>IF(AND(AH127&lt;=Summary!D$6,AH127&gt;0),25*(Summary!D$6+1-AH127)/Summary!D$6,0)</f>
        <v>0</v>
      </c>
      <c r="AT127" s="3">
        <f>IF(AND(AI127&lt;=Summary!E$6,AI127&gt;0),25*(Summary!E$6+1-AI127)/Summary!E$6,0)</f>
        <v>7</v>
      </c>
      <c r="AU127" s="3">
        <f>IF(AND(AJ127&lt;=Summary!F$6,AJ127&gt;0),25*(Summary!F$6+1-AJ127)/Summary!F$6,0)</f>
        <v>0</v>
      </c>
      <c r="AV127" s="3">
        <f>IF(AND(AK127&lt;=Summary!G$6,AK127&gt;0),25*(Summary!G$6+1-AK127)/Summary!G$6,0)</f>
        <v>0</v>
      </c>
      <c r="AW127" s="3">
        <f>IF(AND(AL127&lt;=Summary!H$6,AL127&gt;0),25*(Summary!H$6+1-AL127)/Summary!H$6,0)</f>
        <v>0</v>
      </c>
      <c r="AX127" s="3">
        <f>IF(AND(AM127&lt;=Summary!I$6,AM127&gt;0),25*(Summary!I$6+1-AM127)/Summary!I$6,0)</f>
        <v>0</v>
      </c>
      <c r="AY127" s="3">
        <f>IF(AND(AN127&lt;=Summary!J$6,AN127&gt;0),25*(Summary!J$6+1-AN127)/Summary!J$6,0)</f>
        <v>0</v>
      </c>
      <c r="AZ127" s="3">
        <f>IF(AND(AO127&lt;=Summary!K$6,AO127&gt;0),25*(Summary!K$6+1-AO127)/Summary!K$6,0)</f>
        <v>0</v>
      </c>
      <c r="BA127" s="3"/>
      <c r="BB127" s="3">
        <f>IF(AND(U127&gt;0,U127&lt;=Summary!B$9),12.5 + 12.5 * (U127 - Summary!B$9) / (Summary!B$7 - Summary!B$9),0)</f>
        <v>0</v>
      </c>
      <c r="BC127" s="3">
        <f>IF(AND(V127&gt;0,V127&lt;=Summary!C$9),12.5 + 12.5 * (V127 - Summary!C$9) / (Summary!C$7 - Summary!C$9),0)</f>
        <v>0</v>
      </c>
      <c r="BD127" s="3">
        <f>IF(AND(W127&gt;0,W127&lt;=Summary!D$9),12.5 + 12.5 * (W127 - Summary!D$9) / (Summary!D$7 - Summary!D$9),0)</f>
        <v>0</v>
      </c>
      <c r="BE127" s="3">
        <f>IF(AND(X127&gt;0,X127&lt;=Summary!E$9),12.5 + 12.5 * (X127 - Summary!E$9) / (Summary!E$7 - Summary!E$9),0)</f>
        <v>0</v>
      </c>
      <c r="BF127" s="3">
        <f>IF(AND(Y127&gt;0,Y127&lt;=Summary!F$9),12.5 + 12.5 * (Y127 - Summary!F$9) / (Summary!F$7 - Summary!F$9),0)</f>
        <v>0</v>
      </c>
      <c r="BG127" s="3">
        <f>IF(AND(Z127&gt;0,Z127&lt;=Summary!G$9),12.5 + 12.5 * (Z127 - Summary!G$9) / (Summary!G$7 - Summary!G$9),0)</f>
        <v>0</v>
      </c>
      <c r="BH127" s="3">
        <f>IF(AND(AA127&gt;0,AA127&lt;=Summary!H$9),12.5 + 12.5 * (AA127 - Summary!H$9) / (Summary!H$7 - Summary!H$9),0)</f>
        <v>0</v>
      </c>
      <c r="BI127" s="3">
        <f>IF(AND(AB127&gt;0,AB127&lt;=Summary!I$9),12.5 + 12.5 * (AB127 - Summary!I$9) / (Summary!I$7 - Summary!I$9),0)</f>
        <v>0</v>
      </c>
      <c r="BJ127" s="3">
        <f>IF(AND(AC127&gt;0,AC127&lt;=Summary!J$9),12.5 + 12.5 * (AC127 - Summary!J$9) / (Summary!J$7 - Summary!J$9),0)</f>
        <v>0</v>
      </c>
      <c r="BK127" s="3">
        <f>IF(AND(AD127&gt;0,AD127&lt;=Summary!K$9),12.5 + 12.5 * (AD127 - Summary!K$9) / (Summary!K$7 - Summary!K$9),0)</f>
        <v>0</v>
      </c>
      <c r="BL127" s="3"/>
      <c r="BM127" s="3">
        <f>IF(AND(U127&gt;0,U127&gt;Summary!B$9),12.5 - 12.5 * (U127 - Summary!B$9) / (Summary!B$3 - Summary!B$9),0)</f>
        <v>7.2389451251997867</v>
      </c>
      <c r="BN127" s="3">
        <f>IF(AND(V127&gt;0,V127&gt;Summary!C$9),12.5 - 12.5 * (V127 - Summary!C$9) / (Summary!C$3 - Summary!C$9),0)</f>
        <v>8.8735518856297766</v>
      </c>
      <c r="BO127" s="3">
        <f>IF(AND(W127&gt;0,W127&gt;Summary!D$9),12.5 - 12.5 * (W127 - Summary!D$9) / (Summary!D$3 - Summary!D$9),0)</f>
        <v>0</v>
      </c>
      <c r="BP127" s="3">
        <f>IF(AND(X127&gt;0,X127&gt;Summary!E$9),12.5 - 12.5 * (X127 - Summary!E$9) / (Summary!E$3 - Summary!E$9),0)</f>
        <v>7.7101359703337451</v>
      </c>
      <c r="BQ127" s="3">
        <f>IF(AND(Y127&gt;0,Y127&gt;Summary!F$9),12.5 - 12.5 * (Y127 - Summary!F$9) / (Summary!F$3 - Summary!F$9),0)</f>
        <v>0</v>
      </c>
      <c r="BR127" s="3">
        <f>IF(AND(Z127&gt;0,Z127&gt;Summary!G$9),12.5 - 12.5 * (Z127 - Summary!G$9) / (Summary!G$3 - Summary!G$9),0)</f>
        <v>0</v>
      </c>
      <c r="BS127" s="3">
        <f>IF(AND(AA127&gt;0,AA127&gt;Summary!H$9),12.5 - 12.5 * (AA127 - Summary!H$9) / (Summary!H$3 - Summary!H$9),0)</f>
        <v>0</v>
      </c>
      <c r="BT127" s="3">
        <f>IF(AND(AB127&gt;0,AB127&gt;Summary!I$9),12.5 - 12.5 * (AB127 - Summary!I$9) / (Summary!I$3 - Summary!I$9),0)</f>
        <v>0</v>
      </c>
      <c r="BU127" s="3">
        <f>IF(AND(AC127&gt;0,AC127&gt;Summary!J$9),12.5 - 12.5 * (AC127 - Summary!J$9) / (Summary!J$3 - Summary!J$9),0)</f>
        <v>0</v>
      </c>
      <c r="BV127" s="3">
        <f>IF(AND(AD127&gt;0,AD127&gt;Summary!K$9),12.5 - 12.5 * (AD127 - Summary!K$9) / (Summary!K$3 - Summary!K$9),0)</f>
        <v>0</v>
      </c>
      <c r="BW127" s="3"/>
      <c r="BX127">
        <v>336588</v>
      </c>
      <c r="BY127">
        <v>98675</v>
      </c>
      <c r="BZ127">
        <v>2160</v>
      </c>
      <c r="CA127">
        <v>3502</v>
      </c>
      <c r="CB127">
        <v>17594</v>
      </c>
      <c r="CC127">
        <v>177039</v>
      </c>
      <c r="CD127">
        <v>2513</v>
      </c>
      <c r="CE127">
        <v>7255</v>
      </c>
      <c r="CF127">
        <v>269315</v>
      </c>
      <c r="CI127" s="3">
        <f t="shared" si="105"/>
        <v>7.2389451251997867</v>
      </c>
      <c r="CJ127" s="3">
        <f t="shared" si="106"/>
        <v>8.8735518856297766</v>
      </c>
      <c r="CK127" s="3">
        <f t="shared" si="107"/>
        <v>0</v>
      </c>
      <c r="CL127" s="3">
        <f t="shared" si="108"/>
        <v>14.710135970333745</v>
      </c>
      <c r="CM127" s="3">
        <f t="shared" si="109"/>
        <v>0</v>
      </c>
      <c r="CN127" s="3">
        <f t="shared" si="110"/>
        <v>0</v>
      </c>
      <c r="CO127" s="3">
        <f t="shared" si="111"/>
        <v>0</v>
      </c>
      <c r="CP127" s="3">
        <f t="shared" si="112"/>
        <v>0</v>
      </c>
      <c r="CQ127" s="3">
        <f t="shared" si="113"/>
        <v>0</v>
      </c>
      <c r="CR127" s="3">
        <f t="shared" si="114"/>
        <v>0</v>
      </c>
      <c r="CT127" s="3">
        <f t="shared" si="115"/>
        <v>0</v>
      </c>
      <c r="CU127" s="3">
        <f t="shared" si="116"/>
        <v>0</v>
      </c>
      <c r="CV127" s="3">
        <f t="shared" si="117"/>
        <v>30.822632981163309</v>
      </c>
      <c r="CW127" s="5">
        <f t="shared" si="118"/>
        <v>400</v>
      </c>
      <c r="CX127" s="3">
        <f t="shared" si="119"/>
        <v>430.82263298116334</v>
      </c>
      <c r="CZ127" s="3">
        <f t="shared" si="120"/>
        <v>429.82611432840201</v>
      </c>
      <c r="DA127">
        <f t="shared" si="121"/>
        <v>123</v>
      </c>
    </row>
    <row r="128" spans="1:105" x14ac:dyDescent="0.2">
      <c r="A128">
        <v>124</v>
      </c>
      <c r="B128" t="s">
        <v>275</v>
      </c>
      <c r="C128" t="s">
        <v>125</v>
      </c>
      <c r="D128" t="s">
        <v>10</v>
      </c>
      <c r="E128">
        <v>29.175168648353399</v>
      </c>
      <c r="F128" s="1" t="s">
        <v>655</v>
      </c>
      <c r="G128">
        <v>429.17516864835301</v>
      </c>
      <c r="H128">
        <v>187921</v>
      </c>
      <c r="J128">
        <v>2783</v>
      </c>
      <c r="K128">
        <v>2310</v>
      </c>
      <c r="L128">
        <v>3222</v>
      </c>
      <c r="M128">
        <v>8408</v>
      </c>
      <c r="N128">
        <v>6141</v>
      </c>
      <c r="P128">
        <v>145576</v>
      </c>
      <c r="Q128">
        <v>8243</v>
      </c>
      <c r="R128">
        <v>11238</v>
      </c>
      <c r="U128" s="5">
        <f>IF(J128&lt;=Summary!B$3,J128,0)</f>
        <v>2783</v>
      </c>
      <c r="V128" s="5">
        <f>IF(K128&lt;=Summary!C$3,K128,0)</f>
        <v>2310</v>
      </c>
      <c r="W128" s="5">
        <f>IF(L128&lt;=Summary!D$3,L128,0)</f>
        <v>3222</v>
      </c>
      <c r="X128" s="5">
        <f>IF(M128&lt;=Summary!E$3,M128,0)</f>
        <v>0</v>
      </c>
      <c r="Y128" s="5">
        <f>IF(N128&lt;=Summary!F$3,N128,0)</f>
        <v>0</v>
      </c>
      <c r="Z128" s="5">
        <f>IF(O128&lt;=Summary!G$3,O128,0)</f>
        <v>0</v>
      </c>
      <c r="AA128" s="5">
        <f>IF(P128&lt;=Summary!H$3,P128,0)</f>
        <v>0</v>
      </c>
      <c r="AB128" s="5">
        <f>IF(Q128&lt;=Summary!I$3,Q128,0)</f>
        <v>0</v>
      </c>
      <c r="AC128" s="5">
        <f>IF(R128&lt;=Summary!J$3,R128,0)</f>
        <v>0</v>
      </c>
      <c r="AD128" s="5">
        <f>IF(S128&lt;=Summary!K$3,S128,0)</f>
        <v>0</v>
      </c>
      <c r="AE128" s="3"/>
      <c r="AF128" s="5">
        <f t="shared" si="95"/>
        <v>166</v>
      </c>
      <c r="AG128" s="5">
        <f t="shared" si="96"/>
        <v>187</v>
      </c>
      <c r="AH128" s="5">
        <f t="shared" si="97"/>
        <v>75</v>
      </c>
      <c r="AI128" s="5">
        <f t="shared" si="98"/>
        <v>140</v>
      </c>
      <c r="AJ128" s="5">
        <f t="shared" si="99"/>
        <v>82</v>
      </c>
      <c r="AK128" s="5">
        <f t="shared" si="100"/>
        <v>0</v>
      </c>
      <c r="AL128" s="5">
        <f t="shared" si="101"/>
        <v>118</v>
      </c>
      <c r="AM128" s="5">
        <f t="shared" si="102"/>
        <v>90</v>
      </c>
      <c r="AN128" s="5">
        <f t="shared" si="103"/>
        <v>104</v>
      </c>
      <c r="AO128" s="5">
        <f t="shared" si="104"/>
        <v>0</v>
      </c>
      <c r="AP128" s="3"/>
      <c r="AQ128" s="3">
        <f>IF(AND(AF128&lt;=Summary!B$6,AF128&gt;0),25*(Summary!B$6+1-AF128)/Summary!B$6,0)</f>
        <v>0</v>
      </c>
      <c r="AR128" s="3">
        <f>IF(AND(AG128&lt;=Summary!C$6,AG128&gt;0),25*(Summary!C$6+1-AG128)/Summary!C$6,0)</f>
        <v>0</v>
      </c>
      <c r="AS128" s="3">
        <f>IF(AND(AH128&lt;=Summary!D$6,AH128&gt;0),25*(Summary!D$6+1-AH128)/Summary!D$6,0)</f>
        <v>6.5</v>
      </c>
      <c r="AT128" s="3">
        <f>IF(AND(AI128&lt;=Summary!E$6,AI128&gt;0),25*(Summary!E$6+1-AI128)/Summary!E$6,0)</f>
        <v>0</v>
      </c>
      <c r="AU128" s="3">
        <f>IF(AND(AJ128&lt;=Summary!F$6,AJ128&gt;0),25*(Summary!F$6+1-AJ128)/Summary!F$6,0)</f>
        <v>4.75</v>
      </c>
      <c r="AV128" s="3">
        <f>IF(AND(AK128&lt;=Summary!G$6,AK128&gt;0),25*(Summary!G$6+1-AK128)/Summary!G$6,0)</f>
        <v>0</v>
      </c>
      <c r="AW128" s="3">
        <f>IF(AND(AL128&lt;=Summary!H$6,AL128&gt;0),25*(Summary!H$6+1-AL128)/Summary!H$6,0)</f>
        <v>0</v>
      </c>
      <c r="AX128" s="3">
        <f>IF(AND(AM128&lt;=Summary!I$6,AM128&gt;0),25*(Summary!I$6+1-AM128)/Summary!I$6,0)</f>
        <v>2.75</v>
      </c>
      <c r="AY128" s="3">
        <f>IF(AND(AN128&lt;=Summary!J$6,AN128&gt;0),25*(Summary!J$6+1-AN128)/Summary!J$6,0)</f>
        <v>0</v>
      </c>
      <c r="AZ128" s="3">
        <f>IF(AND(AO128&lt;=Summary!K$6,AO128&gt;0),25*(Summary!K$6+1-AO128)/Summary!K$6,0)</f>
        <v>0</v>
      </c>
      <c r="BA128" s="3"/>
      <c r="BB128" s="3">
        <f>IF(AND(U128&gt;0,U128&lt;=Summary!B$9),12.5 + 12.5 * (U128 - Summary!B$9) / (Summary!B$7 - Summary!B$9),0)</f>
        <v>0</v>
      </c>
      <c r="BC128" s="3">
        <f>IF(AND(V128&gt;0,V128&lt;=Summary!C$9),12.5 + 12.5 * (V128 - Summary!C$9) / (Summary!C$7 - Summary!C$9),0)</f>
        <v>0</v>
      </c>
      <c r="BD128" s="3">
        <f>IF(AND(W128&gt;0,W128&lt;=Summary!D$9),12.5 + 12.5 * (W128 - Summary!D$9) / (Summary!D$7 - Summary!D$9),0)</f>
        <v>0</v>
      </c>
      <c r="BE128" s="3">
        <f>IF(AND(X128&gt;0,X128&lt;=Summary!E$9),12.5 + 12.5 * (X128 - Summary!E$9) / (Summary!E$7 - Summary!E$9),0)</f>
        <v>0</v>
      </c>
      <c r="BF128" s="3">
        <f>IF(AND(Y128&gt;0,Y128&lt;=Summary!F$9),12.5 + 12.5 * (Y128 - Summary!F$9) / (Summary!F$7 - Summary!F$9),0)</f>
        <v>0</v>
      </c>
      <c r="BG128" s="3">
        <f>IF(AND(Z128&gt;0,Z128&lt;=Summary!G$9),12.5 + 12.5 * (Z128 - Summary!G$9) / (Summary!G$7 - Summary!G$9),0)</f>
        <v>0</v>
      </c>
      <c r="BH128" s="3">
        <f>IF(AND(AA128&gt;0,AA128&lt;=Summary!H$9),12.5 + 12.5 * (AA128 - Summary!H$9) / (Summary!H$7 - Summary!H$9),0)</f>
        <v>0</v>
      </c>
      <c r="BI128" s="3">
        <f>IF(AND(AB128&gt;0,AB128&lt;=Summary!I$9),12.5 + 12.5 * (AB128 - Summary!I$9) / (Summary!I$7 - Summary!I$9),0)</f>
        <v>0</v>
      </c>
      <c r="BJ128" s="3">
        <f>IF(AND(AC128&gt;0,AC128&lt;=Summary!J$9),12.5 + 12.5 * (AC128 - Summary!J$9) / (Summary!J$7 - Summary!J$9),0)</f>
        <v>0</v>
      </c>
      <c r="BK128" s="3">
        <f>IF(AND(AD128&gt;0,AD128&lt;=Summary!K$9),12.5 + 12.5 * (AD128 - Summary!K$9) / (Summary!K$7 - Summary!K$9),0)</f>
        <v>0</v>
      </c>
      <c r="BL128" s="3"/>
      <c r="BM128" s="3">
        <f>IF(AND(U128&gt;0,U128&gt;Summary!B$9),12.5 - 12.5 * (U128 - Summary!B$9) / (Summary!B$3 - Summary!B$9),0)</f>
        <v>5.4408630793819928</v>
      </c>
      <c r="BN128" s="3">
        <f>IF(AND(V128&gt;0,V128&gt;Summary!C$9),12.5 - 12.5 * (V128 - Summary!C$9) / (Summary!C$3 - Summary!C$9),0)</f>
        <v>7.9492235642100075</v>
      </c>
      <c r="BO128" s="3">
        <f>IF(AND(W128&gt;0,W128&gt;Summary!D$9),12.5 - 12.5 * (W128 - Summary!D$9) / (Summary!D$3 - Summary!D$9),0)</f>
        <v>3.6528797835330504</v>
      </c>
      <c r="BP128" s="3">
        <f>IF(AND(X128&gt;0,X128&gt;Summary!E$9),12.5 - 12.5 * (X128 - Summary!E$9) / (Summary!E$3 - Summary!E$9),0)</f>
        <v>0</v>
      </c>
      <c r="BQ128" s="3">
        <f>IF(AND(Y128&gt;0,Y128&gt;Summary!F$9),12.5 - 12.5 * (Y128 - Summary!F$9) / (Summary!F$3 - Summary!F$9),0)</f>
        <v>0</v>
      </c>
      <c r="BR128" s="3">
        <f>IF(AND(Z128&gt;0,Z128&gt;Summary!G$9),12.5 - 12.5 * (Z128 - Summary!G$9) / (Summary!G$3 - Summary!G$9),0)</f>
        <v>0</v>
      </c>
      <c r="BS128" s="3">
        <f>IF(AND(AA128&gt;0,AA128&gt;Summary!H$9),12.5 - 12.5 * (AA128 - Summary!H$9) / (Summary!H$3 - Summary!H$9),0)</f>
        <v>0</v>
      </c>
      <c r="BT128" s="3">
        <f>IF(AND(AB128&gt;0,AB128&gt;Summary!I$9),12.5 - 12.5 * (AB128 - Summary!I$9) / (Summary!I$3 - Summary!I$9),0)</f>
        <v>0</v>
      </c>
      <c r="BU128" s="3">
        <f>IF(AND(AC128&gt;0,AC128&gt;Summary!J$9),12.5 - 12.5 * (AC128 - Summary!J$9) / (Summary!J$3 - Summary!J$9),0)</f>
        <v>0</v>
      </c>
      <c r="BV128" s="3">
        <f>IF(AND(AD128&gt;0,AD128&gt;Summary!K$9),12.5 - 12.5 * (AD128 - Summary!K$9) / (Summary!K$3 - Summary!K$9),0)</f>
        <v>0</v>
      </c>
      <c r="BW128" s="3"/>
      <c r="BY128">
        <v>8243</v>
      </c>
      <c r="BZ128">
        <v>2310</v>
      </c>
      <c r="CA128">
        <v>8408</v>
      </c>
      <c r="CB128">
        <v>6141</v>
      </c>
      <c r="CC128">
        <v>145576</v>
      </c>
      <c r="CD128">
        <v>2783</v>
      </c>
      <c r="CE128">
        <v>3222</v>
      </c>
      <c r="CF128">
        <v>11238</v>
      </c>
      <c r="CI128" s="3">
        <f t="shared" si="105"/>
        <v>5.4408630793819928</v>
      </c>
      <c r="CJ128" s="3">
        <f t="shared" si="106"/>
        <v>7.9492235642100075</v>
      </c>
      <c r="CK128" s="3">
        <f t="shared" si="107"/>
        <v>10.15287978353305</v>
      </c>
      <c r="CL128" s="3">
        <f t="shared" si="108"/>
        <v>0</v>
      </c>
      <c r="CM128" s="3">
        <f t="shared" si="109"/>
        <v>4.75</v>
      </c>
      <c r="CN128" s="3">
        <f t="shared" si="110"/>
        <v>0</v>
      </c>
      <c r="CO128" s="3">
        <f t="shared" si="111"/>
        <v>0</v>
      </c>
      <c r="CP128" s="3">
        <f t="shared" si="112"/>
        <v>2.75</v>
      </c>
      <c r="CQ128" s="3">
        <f t="shared" si="113"/>
        <v>0</v>
      </c>
      <c r="CR128" s="3">
        <f t="shared" si="114"/>
        <v>0</v>
      </c>
      <c r="CT128" s="3">
        <f t="shared" si="115"/>
        <v>0</v>
      </c>
      <c r="CU128" s="3">
        <f t="shared" si="116"/>
        <v>0</v>
      </c>
      <c r="CV128" s="3">
        <f t="shared" si="117"/>
        <v>31.042966427125052</v>
      </c>
      <c r="CW128" s="5">
        <f t="shared" si="118"/>
        <v>400</v>
      </c>
      <c r="CX128" s="3">
        <f t="shared" si="119"/>
        <v>431.04296642712507</v>
      </c>
      <c r="CZ128" s="3">
        <f t="shared" si="120"/>
        <v>429.17516864835301</v>
      </c>
      <c r="DA128">
        <f t="shared" si="121"/>
        <v>124</v>
      </c>
    </row>
    <row r="129" spans="1:105" x14ac:dyDescent="0.2">
      <c r="A129">
        <v>125</v>
      </c>
      <c r="B129" t="s">
        <v>276</v>
      </c>
      <c r="C129" t="s">
        <v>277</v>
      </c>
      <c r="D129" t="s">
        <v>22</v>
      </c>
      <c r="E129">
        <v>28.757842959345702</v>
      </c>
      <c r="F129" s="1" t="s">
        <v>665</v>
      </c>
      <c r="G129">
        <v>428.757842959345</v>
      </c>
      <c r="H129">
        <v>354065</v>
      </c>
      <c r="J129">
        <v>2675</v>
      </c>
      <c r="K129">
        <v>1944</v>
      </c>
      <c r="L129">
        <v>6133</v>
      </c>
      <c r="M129">
        <v>19217</v>
      </c>
      <c r="O129">
        <v>5100</v>
      </c>
      <c r="Q129">
        <v>18314</v>
      </c>
      <c r="R129">
        <v>140383</v>
      </c>
      <c r="S129">
        <v>160299</v>
      </c>
      <c r="U129" s="5">
        <f>IF(J129&lt;=Summary!B$3,J129,0)</f>
        <v>2675</v>
      </c>
      <c r="V129" s="5">
        <f>IF(K129&lt;=Summary!C$3,K129,0)</f>
        <v>1944</v>
      </c>
      <c r="W129" s="5">
        <f>IF(L129&lt;=Summary!D$3,L129,0)</f>
        <v>0</v>
      </c>
      <c r="X129" s="5">
        <f>IF(M129&lt;=Summary!E$3,M129,0)</f>
        <v>0</v>
      </c>
      <c r="Y129" s="5">
        <f>IF(N129&lt;=Summary!F$3,N129,0)</f>
        <v>0</v>
      </c>
      <c r="Z129" s="5">
        <f>IF(O129&lt;=Summary!G$3,O129,0)</f>
        <v>0</v>
      </c>
      <c r="AA129" s="5">
        <f>IF(P129&lt;=Summary!H$3,P129,0)</f>
        <v>0</v>
      </c>
      <c r="AB129" s="5">
        <f>IF(Q129&lt;=Summary!I$3,Q129,0)</f>
        <v>0</v>
      </c>
      <c r="AC129" s="5">
        <f>IF(R129&lt;=Summary!J$3,R129,0)</f>
        <v>0</v>
      </c>
      <c r="AD129" s="5">
        <f>IF(S129&lt;=Summary!K$3,S129,0)</f>
        <v>0</v>
      </c>
      <c r="AE129" s="3"/>
      <c r="AF129" s="5">
        <f t="shared" si="95"/>
        <v>161</v>
      </c>
      <c r="AG129" s="5">
        <f t="shared" si="96"/>
        <v>157</v>
      </c>
      <c r="AH129" s="5">
        <f t="shared" si="97"/>
        <v>137</v>
      </c>
      <c r="AI129" s="5">
        <f t="shared" si="98"/>
        <v>172</v>
      </c>
      <c r="AJ129" s="5">
        <f t="shared" si="99"/>
        <v>0</v>
      </c>
      <c r="AK129" s="5">
        <f t="shared" si="100"/>
        <v>127</v>
      </c>
      <c r="AL129" s="5">
        <f t="shared" si="101"/>
        <v>0</v>
      </c>
      <c r="AM129" s="5">
        <f t="shared" si="102"/>
        <v>122</v>
      </c>
      <c r="AN129" s="5">
        <f t="shared" si="103"/>
        <v>159</v>
      </c>
      <c r="AO129" s="5">
        <f t="shared" si="104"/>
        <v>113</v>
      </c>
      <c r="AP129" s="3"/>
      <c r="AQ129" s="3">
        <f>IF(AND(AF129&lt;=Summary!B$6,AF129&gt;0),25*(Summary!B$6+1-AF129)/Summary!B$6,0)</f>
        <v>0</v>
      </c>
      <c r="AR129" s="3">
        <f>IF(AND(AG129&lt;=Summary!C$6,AG129&gt;0),25*(Summary!C$6+1-AG129)/Summary!C$6,0)</f>
        <v>0</v>
      </c>
      <c r="AS129" s="3">
        <f>IF(AND(AH129&lt;=Summary!D$6,AH129&gt;0),25*(Summary!D$6+1-AH129)/Summary!D$6,0)</f>
        <v>0</v>
      </c>
      <c r="AT129" s="3">
        <f>IF(AND(AI129&lt;=Summary!E$6,AI129&gt;0),25*(Summary!E$6+1-AI129)/Summary!E$6,0)</f>
        <v>0</v>
      </c>
      <c r="AU129" s="3">
        <f>IF(AND(AJ129&lt;=Summary!F$6,AJ129&gt;0),25*(Summary!F$6+1-AJ129)/Summary!F$6,0)</f>
        <v>0</v>
      </c>
      <c r="AV129" s="3">
        <f>IF(AND(AK129&lt;=Summary!G$6,AK129&gt;0),25*(Summary!G$6+1-AK129)/Summary!G$6,0)</f>
        <v>0</v>
      </c>
      <c r="AW129" s="3">
        <f>IF(AND(AL129&lt;=Summary!H$6,AL129&gt;0),25*(Summary!H$6+1-AL129)/Summary!H$6,0)</f>
        <v>0</v>
      </c>
      <c r="AX129" s="3">
        <f>IF(AND(AM129&lt;=Summary!I$6,AM129&gt;0),25*(Summary!I$6+1-AM129)/Summary!I$6,0)</f>
        <v>0</v>
      </c>
      <c r="AY129" s="3">
        <f>IF(AND(AN129&lt;=Summary!J$6,AN129&gt;0),25*(Summary!J$6+1-AN129)/Summary!J$6,0)</f>
        <v>0</v>
      </c>
      <c r="AZ129" s="3">
        <f>IF(AND(AO129&lt;=Summary!K$6,AO129&gt;0),25*(Summary!K$6+1-AO129)/Summary!K$6,0)</f>
        <v>0</v>
      </c>
      <c r="BA129" s="3"/>
      <c r="BB129" s="3">
        <f>IF(AND(U129&gt;0,U129&lt;=Summary!B$9),12.5 + 12.5 * (U129 - Summary!B$9) / (Summary!B$7 - Summary!B$9),0)</f>
        <v>0</v>
      </c>
      <c r="BC129" s="3">
        <f>IF(AND(V129&gt;0,V129&lt;=Summary!C$9),12.5 + 12.5 * (V129 - Summary!C$9) / (Summary!C$7 - Summary!C$9),0)</f>
        <v>0</v>
      </c>
      <c r="BD129" s="3">
        <f>IF(AND(W129&gt;0,W129&lt;=Summary!D$9),12.5 + 12.5 * (W129 - Summary!D$9) / (Summary!D$7 - Summary!D$9),0)</f>
        <v>0</v>
      </c>
      <c r="BE129" s="3">
        <f>IF(AND(X129&gt;0,X129&lt;=Summary!E$9),12.5 + 12.5 * (X129 - Summary!E$9) / (Summary!E$7 - Summary!E$9),0)</f>
        <v>0</v>
      </c>
      <c r="BF129" s="3">
        <f>IF(AND(Y129&gt;0,Y129&lt;=Summary!F$9),12.5 + 12.5 * (Y129 - Summary!F$9) / (Summary!F$7 - Summary!F$9),0)</f>
        <v>0</v>
      </c>
      <c r="BG129" s="3">
        <f>IF(AND(Z129&gt;0,Z129&lt;=Summary!G$9),12.5 + 12.5 * (Z129 - Summary!G$9) / (Summary!G$7 - Summary!G$9),0)</f>
        <v>0</v>
      </c>
      <c r="BH129" s="3">
        <f>IF(AND(AA129&gt;0,AA129&lt;=Summary!H$9),12.5 + 12.5 * (AA129 - Summary!H$9) / (Summary!H$7 - Summary!H$9),0)</f>
        <v>0</v>
      </c>
      <c r="BI129" s="3">
        <f>IF(AND(AB129&gt;0,AB129&lt;=Summary!I$9),12.5 + 12.5 * (AB129 - Summary!I$9) / (Summary!I$7 - Summary!I$9),0)</f>
        <v>0</v>
      </c>
      <c r="BJ129" s="3">
        <f>IF(AND(AC129&gt;0,AC129&lt;=Summary!J$9),12.5 + 12.5 * (AC129 - Summary!J$9) / (Summary!J$7 - Summary!J$9),0)</f>
        <v>0</v>
      </c>
      <c r="BK129" s="3">
        <f>IF(AND(AD129&gt;0,AD129&lt;=Summary!K$9),12.5 + 12.5 * (AD129 - Summary!K$9) / (Summary!K$7 - Summary!K$9),0)</f>
        <v>0</v>
      </c>
      <c r="BL129" s="3"/>
      <c r="BM129" s="3">
        <f>IF(AND(U129&gt;0,U129&gt;Summary!B$9),12.5 - 12.5 * (U129 - Summary!B$9) / (Summary!B$3 - Summary!B$9),0)</f>
        <v>6.1600958977091107</v>
      </c>
      <c r="BN129" s="3">
        <f>IF(AND(V129&gt;0,V129&gt;Summary!C$9),12.5 - 12.5 * (V129 - Summary!C$9) / (Summary!C$3 - Summary!C$9),0)</f>
        <v>10.204584668474242</v>
      </c>
      <c r="BO129" s="3">
        <f>IF(AND(W129&gt;0,W129&gt;Summary!D$9),12.5 - 12.5 * (W129 - Summary!D$9) / (Summary!D$3 - Summary!D$9),0)</f>
        <v>0</v>
      </c>
      <c r="BP129" s="3">
        <f>IF(AND(X129&gt;0,X129&gt;Summary!E$9),12.5 - 12.5 * (X129 - Summary!E$9) / (Summary!E$3 - Summary!E$9),0)</f>
        <v>0</v>
      </c>
      <c r="BQ129" s="3">
        <f>IF(AND(Y129&gt;0,Y129&gt;Summary!F$9),12.5 - 12.5 * (Y129 - Summary!F$9) / (Summary!F$3 - Summary!F$9),0)</f>
        <v>0</v>
      </c>
      <c r="BR129" s="3">
        <f>IF(AND(Z129&gt;0,Z129&gt;Summary!G$9),12.5 - 12.5 * (Z129 - Summary!G$9) / (Summary!G$3 - Summary!G$9),0)</f>
        <v>0</v>
      </c>
      <c r="BS129" s="3">
        <f>IF(AND(AA129&gt;0,AA129&gt;Summary!H$9),12.5 - 12.5 * (AA129 - Summary!H$9) / (Summary!H$3 - Summary!H$9),0)</f>
        <v>0</v>
      </c>
      <c r="BT129" s="3">
        <f>IF(AND(AB129&gt;0,AB129&gt;Summary!I$9),12.5 - 12.5 * (AB129 - Summary!I$9) / (Summary!I$3 - Summary!I$9),0)</f>
        <v>0</v>
      </c>
      <c r="BU129" s="3">
        <f>IF(AND(AC129&gt;0,AC129&gt;Summary!J$9),12.5 - 12.5 * (AC129 - Summary!J$9) / (Summary!J$3 - Summary!J$9),0)</f>
        <v>0</v>
      </c>
      <c r="BV129" s="3">
        <f>IF(AND(AD129&gt;0,AD129&gt;Summary!K$9),12.5 - 12.5 * (AD129 - Summary!K$9) / (Summary!K$3 - Summary!K$9),0)</f>
        <v>0</v>
      </c>
      <c r="BW129" s="3"/>
      <c r="BX129">
        <v>5100</v>
      </c>
      <c r="BY129">
        <v>18314</v>
      </c>
      <c r="BZ129">
        <v>1944</v>
      </c>
      <c r="CA129">
        <v>19217</v>
      </c>
      <c r="CD129">
        <v>2675</v>
      </c>
      <c r="CE129">
        <v>6133</v>
      </c>
      <c r="CF129">
        <v>140383</v>
      </c>
      <c r="CG129">
        <v>160299</v>
      </c>
      <c r="CI129" s="3">
        <f t="shared" si="105"/>
        <v>6.1600958977091107</v>
      </c>
      <c r="CJ129" s="3">
        <f t="shared" si="106"/>
        <v>10.204584668474242</v>
      </c>
      <c r="CK129" s="3">
        <f t="shared" si="107"/>
        <v>0</v>
      </c>
      <c r="CL129" s="3">
        <f t="shared" si="108"/>
        <v>0</v>
      </c>
      <c r="CM129" s="3">
        <f t="shared" si="109"/>
        <v>0</v>
      </c>
      <c r="CN129" s="3">
        <f t="shared" si="110"/>
        <v>0</v>
      </c>
      <c r="CO129" s="3">
        <f t="shared" si="111"/>
        <v>0</v>
      </c>
      <c r="CP129" s="3">
        <f t="shared" si="112"/>
        <v>0</v>
      </c>
      <c r="CQ129" s="3">
        <f t="shared" si="113"/>
        <v>0</v>
      </c>
      <c r="CR129" s="3">
        <f t="shared" si="114"/>
        <v>0</v>
      </c>
      <c r="CT129" s="3">
        <f t="shared" si="115"/>
        <v>0</v>
      </c>
      <c r="CU129" s="3">
        <f t="shared" si="116"/>
        <v>0</v>
      </c>
      <c r="CV129" s="3">
        <f t="shared" si="117"/>
        <v>16.364680566183353</v>
      </c>
      <c r="CW129" s="5">
        <f t="shared" si="118"/>
        <v>400</v>
      </c>
      <c r="CX129" s="3">
        <f t="shared" si="119"/>
        <v>416.36468056618332</v>
      </c>
      <c r="CZ129" s="3">
        <f t="shared" si="120"/>
        <v>428.757842959345</v>
      </c>
      <c r="DA129">
        <f t="shared" si="121"/>
        <v>125</v>
      </c>
    </row>
    <row r="130" spans="1:105" x14ac:dyDescent="0.2">
      <c r="A130">
        <v>126</v>
      </c>
      <c r="B130" t="s">
        <v>278</v>
      </c>
      <c r="C130" t="s">
        <v>279</v>
      </c>
      <c r="D130" t="s">
        <v>10</v>
      </c>
      <c r="E130">
        <v>28.470875768295901</v>
      </c>
      <c r="F130" s="1" t="s">
        <v>664</v>
      </c>
      <c r="G130">
        <v>428.470875768295</v>
      </c>
      <c r="H130">
        <v>54647</v>
      </c>
      <c r="J130">
        <v>2273</v>
      </c>
      <c r="K130">
        <v>2360</v>
      </c>
      <c r="L130">
        <v>6620</v>
      </c>
      <c r="M130">
        <v>4815</v>
      </c>
      <c r="N130">
        <v>6038</v>
      </c>
      <c r="O130">
        <v>5014</v>
      </c>
      <c r="P130">
        <v>14893</v>
      </c>
      <c r="Q130">
        <v>4978</v>
      </c>
      <c r="R130">
        <v>7656</v>
      </c>
      <c r="U130" s="5">
        <f>IF(J130&lt;=Summary!B$3,J130,0)</f>
        <v>2273</v>
      </c>
      <c r="V130" s="5">
        <f>IF(K130&lt;=Summary!C$3,K130,0)</f>
        <v>2360</v>
      </c>
      <c r="W130" s="5">
        <f>IF(L130&lt;=Summary!D$3,L130,0)</f>
        <v>0</v>
      </c>
      <c r="X130" s="5">
        <f>IF(M130&lt;=Summary!E$3,M130,0)</f>
        <v>0</v>
      </c>
      <c r="Y130" s="5">
        <f>IF(N130&lt;=Summary!F$3,N130,0)</f>
        <v>0</v>
      </c>
      <c r="Z130" s="5">
        <f>IF(O130&lt;=Summary!G$3,O130,0)</f>
        <v>0</v>
      </c>
      <c r="AA130" s="5">
        <f>IF(P130&lt;=Summary!H$3,P130,0)</f>
        <v>0</v>
      </c>
      <c r="AB130" s="5">
        <f>IF(Q130&lt;=Summary!I$3,Q130,0)</f>
        <v>4978</v>
      </c>
      <c r="AC130" s="5">
        <f>IF(R130&lt;=Summary!J$3,R130,0)</f>
        <v>0</v>
      </c>
      <c r="AD130" s="5">
        <f>IF(S130&lt;=Summary!K$3,S130,0)</f>
        <v>0</v>
      </c>
      <c r="AE130" s="3"/>
      <c r="AF130" s="5">
        <f t="shared" si="95"/>
        <v>137</v>
      </c>
      <c r="AG130" s="5">
        <f t="shared" si="96"/>
        <v>191</v>
      </c>
      <c r="AH130" s="5">
        <f t="shared" si="97"/>
        <v>140</v>
      </c>
      <c r="AI130" s="5">
        <f t="shared" si="98"/>
        <v>109</v>
      </c>
      <c r="AJ130" s="5">
        <f t="shared" si="99"/>
        <v>78</v>
      </c>
      <c r="AK130" s="5">
        <f t="shared" si="100"/>
        <v>125</v>
      </c>
      <c r="AL130" s="5">
        <f t="shared" si="101"/>
        <v>77</v>
      </c>
      <c r="AM130" s="5">
        <f t="shared" si="102"/>
        <v>57</v>
      </c>
      <c r="AN130" s="5">
        <f t="shared" si="103"/>
        <v>83</v>
      </c>
      <c r="AO130" s="5">
        <f t="shared" si="104"/>
        <v>0</v>
      </c>
      <c r="AP130" s="3"/>
      <c r="AQ130" s="3">
        <f>IF(AND(AF130&lt;=Summary!B$6,AF130&gt;0),25*(Summary!B$6+1-AF130)/Summary!B$6,0)</f>
        <v>0</v>
      </c>
      <c r="AR130" s="3">
        <f>IF(AND(AG130&lt;=Summary!C$6,AG130&gt;0),25*(Summary!C$6+1-AG130)/Summary!C$6,0)</f>
        <v>0</v>
      </c>
      <c r="AS130" s="3">
        <f>IF(AND(AH130&lt;=Summary!D$6,AH130&gt;0),25*(Summary!D$6+1-AH130)/Summary!D$6,0)</f>
        <v>0</v>
      </c>
      <c r="AT130" s="3">
        <f>IF(AND(AI130&lt;=Summary!E$6,AI130&gt;0),25*(Summary!E$6+1-AI130)/Summary!E$6,0)</f>
        <v>0</v>
      </c>
      <c r="AU130" s="3">
        <f>IF(AND(AJ130&lt;=Summary!F$6,AJ130&gt;0),25*(Summary!F$6+1-AJ130)/Summary!F$6,0)</f>
        <v>5.75</v>
      </c>
      <c r="AV130" s="3">
        <f>IF(AND(AK130&lt;=Summary!G$6,AK130&gt;0),25*(Summary!G$6+1-AK130)/Summary!G$6,0)</f>
        <v>0</v>
      </c>
      <c r="AW130" s="3">
        <f>IF(AND(AL130&lt;=Summary!H$6,AL130&gt;0),25*(Summary!H$6+1-AL130)/Summary!H$6,0)</f>
        <v>6</v>
      </c>
      <c r="AX130" s="3">
        <f>IF(AND(AM130&lt;=Summary!I$6,AM130&gt;0),25*(Summary!I$6+1-AM130)/Summary!I$6,0)</f>
        <v>11</v>
      </c>
      <c r="AY130" s="3">
        <f>IF(AND(AN130&lt;=Summary!J$6,AN130&gt;0),25*(Summary!J$6+1-AN130)/Summary!J$6,0)</f>
        <v>4.5</v>
      </c>
      <c r="AZ130" s="3">
        <f>IF(AND(AO130&lt;=Summary!K$6,AO130&gt;0),25*(Summary!K$6+1-AO130)/Summary!K$6,0)</f>
        <v>0</v>
      </c>
      <c r="BA130" s="3"/>
      <c r="BB130" s="3">
        <f>IF(AND(U130&gt;0,U130&lt;=Summary!B$9),12.5 + 12.5 * (U130 - Summary!B$9) / (Summary!B$7 - Summary!B$9),0)</f>
        <v>0</v>
      </c>
      <c r="BC130" s="3">
        <f>IF(AND(V130&gt;0,V130&lt;=Summary!C$9),12.5 + 12.5 * (V130 - Summary!C$9) / (Summary!C$7 - Summary!C$9),0)</f>
        <v>0</v>
      </c>
      <c r="BD130" s="3">
        <f>IF(AND(W130&gt;0,W130&lt;=Summary!D$9),12.5 + 12.5 * (W130 - Summary!D$9) / (Summary!D$7 - Summary!D$9),0)</f>
        <v>0</v>
      </c>
      <c r="BE130" s="3">
        <f>IF(AND(X130&gt;0,X130&lt;=Summary!E$9),12.5 + 12.5 * (X130 - Summary!E$9) / (Summary!E$7 - Summary!E$9),0)</f>
        <v>0</v>
      </c>
      <c r="BF130" s="3">
        <f>IF(AND(Y130&gt;0,Y130&lt;=Summary!F$9),12.5 + 12.5 * (Y130 - Summary!F$9) / (Summary!F$7 - Summary!F$9),0)</f>
        <v>0</v>
      </c>
      <c r="BG130" s="3">
        <f>IF(AND(Z130&gt;0,Z130&lt;=Summary!G$9),12.5 + 12.5 * (Z130 - Summary!G$9) / (Summary!G$7 - Summary!G$9),0)</f>
        <v>0</v>
      </c>
      <c r="BH130" s="3">
        <f>IF(AND(AA130&gt;0,AA130&lt;=Summary!H$9),12.5 + 12.5 * (AA130 - Summary!H$9) / (Summary!H$7 - Summary!H$9),0)</f>
        <v>0</v>
      </c>
      <c r="BI130" s="3">
        <f>IF(AND(AB130&gt;0,AB130&lt;=Summary!I$9),12.5 + 12.5 * (AB130 - Summary!I$9) / (Summary!I$7 - Summary!I$9),0)</f>
        <v>0</v>
      </c>
      <c r="BJ130" s="3">
        <f>IF(AND(AC130&gt;0,AC130&lt;=Summary!J$9),12.5 + 12.5 * (AC130 - Summary!J$9) / (Summary!J$7 - Summary!J$9),0)</f>
        <v>0</v>
      </c>
      <c r="BK130" s="3">
        <f>IF(AND(AD130&gt;0,AD130&lt;=Summary!K$9),12.5 + 12.5 * (AD130 - Summary!K$9) / (Summary!K$7 - Summary!K$9),0)</f>
        <v>0</v>
      </c>
      <c r="BL130" s="3"/>
      <c r="BM130" s="3">
        <f>IF(AND(U130&gt;0,U130&gt;Summary!B$9),12.5 - 12.5 * (U130 - Summary!B$9) / (Summary!B$3 - Summary!B$9),0)</f>
        <v>8.8372402770378269</v>
      </c>
      <c r="BN130" s="3">
        <f>IF(AND(V130&gt;0,V130&gt;Summary!C$9),12.5 - 12.5 * (V130 - Summary!C$9) / (Summary!C$3 - Summary!C$9),0)</f>
        <v>7.6411141237367515</v>
      </c>
      <c r="BO130" s="3">
        <f>IF(AND(W130&gt;0,W130&gt;Summary!D$9),12.5 - 12.5 * (W130 - Summary!D$9) / (Summary!D$3 - Summary!D$9),0)</f>
        <v>0</v>
      </c>
      <c r="BP130" s="3">
        <f>IF(AND(X130&gt;0,X130&gt;Summary!E$9),12.5 - 12.5 * (X130 - Summary!E$9) / (Summary!E$3 - Summary!E$9),0)</f>
        <v>0</v>
      </c>
      <c r="BQ130" s="3">
        <f>IF(AND(Y130&gt;0,Y130&gt;Summary!F$9),12.5 - 12.5 * (Y130 - Summary!F$9) / (Summary!F$3 - Summary!F$9),0)</f>
        <v>0</v>
      </c>
      <c r="BR130" s="3">
        <f>IF(AND(Z130&gt;0,Z130&gt;Summary!G$9),12.5 - 12.5 * (Z130 - Summary!G$9) / (Summary!G$3 - Summary!G$9),0)</f>
        <v>0</v>
      </c>
      <c r="BS130" s="3">
        <f>IF(AND(AA130&gt;0,AA130&gt;Summary!H$9),12.5 - 12.5 * (AA130 - Summary!H$9) / (Summary!H$3 - Summary!H$9),0)</f>
        <v>0</v>
      </c>
      <c r="BT130" s="3">
        <f>IF(AND(AB130&gt;0,AB130&gt;Summary!I$9),12.5 - 12.5 * (AB130 - Summary!I$9) / (Summary!I$3 - Summary!I$9),0)</f>
        <v>3.0333525014376086</v>
      </c>
      <c r="BU130" s="3">
        <f>IF(AND(AC130&gt;0,AC130&gt;Summary!J$9),12.5 - 12.5 * (AC130 - Summary!J$9) / (Summary!J$3 - Summary!J$9),0)</f>
        <v>0</v>
      </c>
      <c r="BV130" s="3">
        <f>IF(AND(AD130&gt;0,AD130&gt;Summary!K$9),12.5 - 12.5 * (AD130 - Summary!K$9) / (Summary!K$3 - Summary!K$9),0)</f>
        <v>0</v>
      </c>
      <c r="BW130" s="3"/>
      <c r="BX130">
        <v>5014</v>
      </c>
      <c r="BY130">
        <v>4978</v>
      </c>
      <c r="BZ130">
        <v>2360</v>
      </c>
      <c r="CA130">
        <v>4815</v>
      </c>
      <c r="CB130">
        <v>6038</v>
      </c>
      <c r="CC130">
        <v>14893</v>
      </c>
      <c r="CD130">
        <v>2273</v>
      </c>
      <c r="CE130">
        <v>6620</v>
      </c>
      <c r="CF130">
        <v>7656</v>
      </c>
      <c r="CI130" s="3">
        <f t="shared" si="105"/>
        <v>8.8372402770378269</v>
      </c>
      <c r="CJ130" s="3">
        <f t="shared" si="106"/>
        <v>7.6411141237367515</v>
      </c>
      <c r="CK130" s="3">
        <f t="shared" si="107"/>
        <v>0</v>
      </c>
      <c r="CL130" s="3">
        <f t="shared" si="108"/>
        <v>0</v>
      </c>
      <c r="CM130" s="3">
        <f t="shared" si="109"/>
        <v>5.75</v>
      </c>
      <c r="CN130" s="3">
        <f t="shared" si="110"/>
        <v>0</v>
      </c>
      <c r="CO130" s="3">
        <f t="shared" si="111"/>
        <v>6</v>
      </c>
      <c r="CP130" s="3">
        <f t="shared" si="112"/>
        <v>14.033352501437609</v>
      </c>
      <c r="CQ130" s="3">
        <f t="shared" si="113"/>
        <v>4.5</v>
      </c>
      <c r="CR130" s="3">
        <f t="shared" si="114"/>
        <v>0</v>
      </c>
      <c r="CT130" s="3">
        <f t="shared" si="115"/>
        <v>0</v>
      </c>
      <c r="CU130" s="3">
        <f t="shared" si="116"/>
        <v>0</v>
      </c>
      <c r="CV130" s="3">
        <f t="shared" si="117"/>
        <v>46.761706902212183</v>
      </c>
      <c r="CW130" s="5">
        <f t="shared" si="118"/>
        <v>400</v>
      </c>
      <c r="CX130" s="3">
        <f t="shared" si="119"/>
        <v>446.76170690221215</v>
      </c>
      <c r="CZ130" s="3">
        <f t="shared" si="120"/>
        <v>428.470875768295</v>
      </c>
      <c r="DA130">
        <f t="shared" si="121"/>
        <v>126</v>
      </c>
    </row>
    <row r="131" spans="1:105" x14ac:dyDescent="0.2">
      <c r="A131">
        <v>127</v>
      </c>
      <c r="B131" t="s">
        <v>280</v>
      </c>
      <c r="C131" t="s">
        <v>281</v>
      </c>
      <c r="D131" t="s">
        <v>45</v>
      </c>
      <c r="E131">
        <v>28.379658319253501</v>
      </c>
      <c r="F131" s="1" t="s">
        <v>660</v>
      </c>
      <c r="G131">
        <v>428.379658319253</v>
      </c>
      <c r="H131">
        <v>142715</v>
      </c>
      <c r="J131">
        <v>3379</v>
      </c>
      <c r="K131">
        <v>1533</v>
      </c>
      <c r="L131">
        <v>4514</v>
      </c>
      <c r="M131">
        <v>4133</v>
      </c>
      <c r="N131">
        <v>7197</v>
      </c>
      <c r="O131">
        <v>5563</v>
      </c>
      <c r="P131">
        <v>12885</v>
      </c>
      <c r="Q131">
        <v>57642</v>
      </c>
      <c r="R131">
        <v>13631</v>
      </c>
      <c r="S131">
        <v>32238</v>
      </c>
      <c r="U131" s="5">
        <f>IF(J131&lt;=Summary!B$3,J131,0)</f>
        <v>3379</v>
      </c>
      <c r="V131" s="5">
        <f>IF(K131&lt;=Summary!C$3,K131,0)</f>
        <v>1533</v>
      </c>
      <c r="W131" s="5">
        <f>IF(L131&lt;=Summary!D$3,L131,0)</f>
        <v>0</v>
      </c>
      <c r="X131" s="5">
        <f>IF(M131&lt;=Summary!E$3,M131,0)</f>
        <v>4133</v>
      </c>
      <c r="Y131" s="5">
        <f>IF(N131&lt;=Summary!F$3,N131,0)</f>
        <v>0</v>
      </c>
      <c r="Z131" s="5">
        <f>IF(O131&lt;=Summary!G$3,O131,0)</f>
        <v>0</v>
      </c>
      <c r="AA131" s="5">
        <f>IF(P131&lt;=Summary!H$3,P131,0)</f>
        <v>0</v>
      </c>
      <c r="AB131" s="5">
        <f>IF(Q131&lt;=Summary!I$3,Q131,0)</f>
        <v>0</v>
      </c>
      <c r="AC131" s="5">
        <f>IF(R131&lt;=Summary!J$3,R131,0)</f>
        <v>0</v>
      </c>
      <c r="AD131" s="5">
        <f>IF(S131&lt;=Summary!K$3,S131,0)</f>
        <v>0</v>
      </c>
      <c r="AE131" s="3"/>
      <c r="AF131" s="5">
        <f t="shared" si="95"/>
        <v>188</v>
      </c>
      <c r="AG131" s="5">
        <f t="shared" si="96"/>
        <v>111</v>
      </c>
      <c r="AH131" s="5">
        <f t="shared" si="97"/>
        <v>101</v>
      </c>
      <c r="AI131" s="5">
        <f t="shared" si="98"/>
        <v>89</v>
      </c>
      <c r="AJ131" s="5">
        <f t="shared" si="99"/>
        <v>97</v>
      </c>
      <c r="AK131" s="5">
        <f t="shared" si="100"/>
        <v>133</v>
      </c>
      <c r="AL131" s="5">
        <f t="shared" si="101"/>
        <v>75</v>
      </c>
      <c r="AM131" s="5">
        <f t="shared" si="102"/>
        <v>133</v>
      </c>
      <c r="AN131" s="5">
        <f t="shared" si="103"/>
        <v>117</v>
      </c>
      <c r="AO131" s="5">
        <f t="shared" si="104"/>
        <v>75</v>
      </c>
      <c r="AP131" s="3"/>
      <c r="AQ131" s="3">
        <f>IF(AND(AF131&lt;=Summary!B$6,AF131&gt;0),25*(Summary!B$6+1-AF131)/Summary!B$6,0)</f>
        <v>0</v>
      </c>
      <c r="AR131" s="3">
        <f>IF(AND(AG131&lt;=Summary!C$6,AG131&gt;0),25*(Summary!C$6+1-AG131)/Summary!C$6,0)</f>
        <v>0</v>
      </c>
      <c r="AS131" s="3">
        <f>IF(AND(AH131&lt;=Summary!D$6,AH131&gt;0),25*(Summary!D$6+1-AH131)/Summary!D$6,0)</f>
        <v>0</v>
      </c>
      <c r="AT131" s="3">
        <f>IF(AND(AI131&lt;=Summary!E$6,AI131&gt;0),25*(Summary!E$6+1-AI131)/Summary!E$6,0)</f>
        <v>3</v>
      </c>
      <c r="AU131" s="3">
        <f>IF(AND(AJ131&lt;=Summary!F$6,AJ131&gt;0),25*(Summary!F$6+1-AJ131)/Summary!F$6,0)</f>
        <v>1</v>
      </c>
      <c r="AV131" s="3">
        <f>IF(AND(AK131&lt;=Summary!G$6,AK131&gt;0),25*(Summary!G$6+1-AK131)/Summary!G$6,0)</f>
        <v>0</v>
      </c>
      <c r="AW131" s="3">
        <f>IF(AND(AL131&lt;=Summary!H$6,AL131&gt;0),25*(Summary!H$6+1-AL131)/Summary!H$6,0)</f>
        <v>6.5</v>
      </c>
      <c r="AX131" s="3">
        <f>IF(AND(AM131&lt;=Summary!I$6,AM131&gt;0),25*(Summary!I$6+1-AM131)/Summary!I$6,0)</f>
        <v>0</v>
      </c>
      <c r="AY131" s="3">
        <f>IF(AND(AN131&lt;=Summary!J$6,AN131&gt;0),25*(Summary!J$6+1-AN131)/Summary!J$6,0)</f>
        <v>0</v>
      </c>
      <c r="AZ131" s="3">
        <f>IF(AND(AO131&lt;=Summary!K$6,AO131&gt;0),25*(Summary!K$6+1-AO131)/Summary!K$6,0)</f>
        <v>6.5</v>
      </c>
      <c r="BA131" s="3"/>
      <c r="BB131" s="3">
        <f>IF(AND(U131&gt;0,U131&lt;=Summary!B$9),12.5 + 12.5 * (U131 - Summary!B$9) / (Summary!B$7 - Summary!B$9),0)</f>
        <v>0</v>
      </c>
      <c r="BC131" s="3">
        <f>IF(AND(V131&gt;0,V131&lt;=Summary!C$9),12.5 + 12.5 * (V131 - Summary!C$9) / (Summary!C$7 - Summary!C$9),0)</f>
        <v>13.008989952406134</v>
      </c>
      <c r="BD131" s="3">
        <f>IF(AND(W131&gt;0,W131&lt;=Summary!D$9),12.5 + 12.5 * (W131 - Summary!D$9) / (Summary!D$7 - Summary!D$9),0)</f>
        <v>0</v>
      </c>
      <c r="BE131" s="3">
        <f>IF(AND(X131&gt;0,X131&lt;=Summary!E$9),12.5 + 12.5 * (X131 - Summary!E$9) / (Summary!E$7 - Summary!E$9),0)</f>
        <v>0</v>
      </c>
      <c r="BF131" s="3">
        <f>IF(AND(Y131&gt;0,Y131&lt;=Summary!F$9),12.5 + 12.5 * (Y131 - Summary!F$9) / (Summary!F$7 - Summary!F$9),0)</f>
        <v>0</v>
      </c>
      <c r="BG131" s="3">
        <f>IF(AND(Z131&gt;0,Z131&lt;=Summary!G$9),12.5 + 12.5 * (Z131 - Summary!G$9) / (Summary!G$7 - Summary!G$9),0)</f>
        <v>0</v>
      </c>
      <c r="BH131" s="3">
        <f>IF(AND(AA131&gt;0,AA131&lt;=Summary!H$9),12.5 + 12.5 * (AA131 - Summary!H$9) / (Summary!H$7 - Summary!H$9),0)</f>
        <v>0</v>
      </c>
      <c r="BI131" s="3">
        <f>IF(AND(AB131&gt;0,AB131&lt;=Summary!I$9),12.5 + 12.5 * (AB131 - Summary!I$9) / (Summary!I$7 - Summary!I$9),0)</f>
        <v>0</v>
      </c>
      <c r="BJ131" s="3">
        <f>IF(AND(AC131&gt;0,AC131&lt;=Summary!J$9),12.5 + 12.5 * (AC131 - Summary!J$9) / (Summary!J$7 - Summary!J$9),0)</f>
        <v>0</v>
      </c>
      <c r="BK131" s="3">
        <f>IF(AND(AD131&gt;0,AD131&lt;=Summary!K$9),12.5 + 12.5 * (AD131 - Summary!K$9) / (Summary!K$7 - Summary!K$9),0)</f>
        <v>0</v>
      </c>
      <c r="BL131" s="3"/>
      <c r="BM131" s="3">
        <f>IF(AND(U131&gt;0,U131&gt;Summary!B$9),12.5 - 12.5 * (U131 - Summary!B$9) / (Summary!B$3 - Summary!B$9),0)</f>
        <v>1.4717634523175285</v>
      </c>
      <c r="BN131" s="3">
        <f>IF(AND(V131&gt;0,V131&gt;Summary!C$9),12.5 - 12.5 * (V131 - Summary!C$9) / (Summary!C$3 - Summary!C$9),0)</f>
        <v>0</v>
      </c>
      <c r="BO131" s="3">
        <f>IF(AND(W131&gt;0,W131&gt;Summary!D$9),12.5 - 12.5 * (W131 - Summary!D$9) / (Summary!D$3 - Summary!D$9),0)</f>
        <v>0</v>
      </c>
      <c r="BP131" s="3">
        <f>IF(AND(X131&gt;0,X131&gt;Summary!E$9),12.5 - 12.5 * (X131 - Summary!E$9) / (Summary!E$3 - Summary!E$9),0)</f>
        <v>2.8352904820766387</v>
      </c>
      <c r="BQ131" s="3">
        <f>IF(AND(Y131&gt;0,Y131&gt;Summary!F$9),12.5 - 12.5 * (Y131 - Summary!F$9) / (Summary!F$3 - Summary!F$9),0)</f>
        <v>0</v>
      </c>
      <c r="BR131" s="3">
        <f>IF(AND(Z131&gt;0,Z131&gt;Summary!G$9),12.5 - 12.5 * (Z131 - Summary!G$9) / (Summary!G$3 - Summary!G$9),0)</f>
        <v>0</v>
      </c>
      <c r="BS131" s="3">
        <f>IF(AND(AA131&gt;0,AA131&gt;Summary!H$9),12.5 - 12.5 * (AA131 - Summary!H$9) / (Summary!H$3 - Summary!H$9),0)</f>
        <v>0</v>
      </c>
      <c r="BT131" s="3">
        <f>IF(AND(AB131&gt;0,AB131&gt;Summary!I$9),12.5 - 12.5 * (AB131 - Summary!I$9) / (Summary!I$3 - Summary!I$9),0)</f>
        <v>0</v>
      </c>
      <c r="BU131" s="3">
        <f>IF(AND(AC131&gt;0,AC131&gt;Summary!J$9),12.5 - 12.5 * (AC131 - Summary!J$9) / (Summary!J$3 - Summary!J$9),0)</f>
        <v>0</v>
      </c>
      <c r="BV131" s="3">
        <f>IF(AND(AD131&gt;0,AD131&gt;Summary!K$9),12.5 - 12.5 * (AD131 - Summary!K$9) / (Summary!K$3 - Summary!K$9),0)</f>
        <v>0</v>
      </c>
      <c r="BW131" s="3"/>
      <c r="BX131">
        <v>5563</v>
      </c>
      <c r="BY131">
        <v>57642</v>
      </c>
      <c r="BZ131">
        <v>1533</v>
      </c>
      <c r="CA131">
        <v>4133</v>
      </c>
      <c r="CB131">
        <v>7197</v>
      </c>
      <c r="CC131">
        <v>12885</v>
      </c>
      <c r="CD131">
        <v>3379</v>
      </c>
      <c r="CE131">
        <v>4514</v>
      </c>
      <c r="CF131">
        <v>13631</v>
      </c>
      <c r="CG131">
        <v>32238</v>
      </c>
      <c r="CI131" s="3">
        <f t="shared" si="105"/>
        <v>1.4717634523175285</v>
      </c>
      <c r="CJ131" s="3">
        <f t="shared" si="106"/>
        <v>13.008989952406134</v>
      </c>
      <c r="CK131" s="3">
        <f t="shared" si="107"/>
        <v>0</v>
      </c>
      <c r="CL131" s="3">
        <f t="shared" si="108"/>
        <v>5.8352904820766387</v>
      </c>
      <c r="CM131" s="3">
        <f t="shared" si="109"/>
        <v>1</v>
      </c>
      <c r="CN131" s="3">
        <f t="shared" si="110"/>
        <v>0</v>
      </c>
      <c r="CO131" s="3">
        <f t="shared" si="111"/>
        <v>6.5</v>
      </c>
      <c r="CP131" s="3">
        <f t="shared" si="112"/>
        <v>0</v>
      </c>
      <c r="CQ131" s="3">
        <f t="shared" si="113"/>
        <v>0</v>
      </c>
      <c r="CR131" s="3">
        <f t="shared" si="114"/>
        <v>6.5</v>
      </c>
      <c r="CT131" s="3">
        <f t="shared" si="115"/>
        <v>0</v>
      </c>
      <c r="CU131" s="3">
        <f t="shared" si="116"/>
        <v>0</v>
      </c>
      <c r="CV131" s="3">
        <f t="shared" si="117"/>
        <v>34.316043886800301</v>
      </c>
      <c r="CW131" s="5">
        <f t="shared" si="118"/>
        <v>400</v>
      </c>
      <c r="CX131" s="3">
        <f t="shared" si="119"/>
        <v>434.31604388680029</v>
      </c>
      <c r="CZ131" s="3">
        <f t="shared" si="120"/>
        <v>428.379658319253</v>
      </c>
      <c r="DA131">
        <f t="shared" si="121"/>
        <v>127</v>
      </c>
    </row>
    <row r="132" spans="1:105" x14ac:dyDescent="0.2">
      <c r="A132">
        <v>128</v>
      </c>
      <c r="B132" t="s">
        <v>282</v>
      </c>
      <c r="C132" t="s">
        <v>283</v>
      </c>
      <c r="D132" t="s">
        <v>97</v>
      </c>
      <c r="E132">
        <v>27.227796900887402</v>
      </c>
      <c r="F132" s="1" t="s">
        <v>663</v>
      </c>
      <c r="G132">
        <v>427.22779690088697</v>
      </c>
      <c r="H132">
        <v>147775</v>
      </c>
      <c r="J132">
        <v>7112</v>
      </c>
      <c r="K132">
        <v>1808</v>
      </c>
      <c r="L132">
        <v>3240</v>
      </c>
      <c r="M132">
        <v>5005</v>
      </c>
      <c r="O132">
        <v>20718</v>
      </c>
      <c r="P132">
        <v>10442</v>
      </c>
      <c r="Q132">
        <v>6845</v>
      </c>
      <c r="R132">
        <v>92605</v>
      </c>
      <c r="U132" s="5">
        <f>IF(J132&lt;=Summary!B$3,J132,0)</f>
        <v>0</v>
      </c>
      <c r="V132" s="5">
        <f>IF(K132&lt;=Summary!C$3,K132,0)</f>
        <v>1808</v>
      </c>
      <c r="W132" s="5">
        <f>IF(L132&lt;=Summary!D$3,L132,0)</f>
        <v>3240</v>
      </c>
      <c r="X132" s="5">
        <f>IF(M132&lt;=Summary!E$3,M132,0)</f>
        <v>0</v>
      </c>
      <c r="Y132" s="5">
        <f>IF(N132&lt;=Summary!F$3,N132,0)</f>
        <v>0</v>
      </c>
      <c r="Z132" s="5">
        <f>IF(O132&lt;=Summary!G$3,O132,0)</f>
        <v>0</v>
      </c>
      <c r="AA132" s="5">
        <f>IF(P132&lt;=Summary!H$3,P132,0)</f>
        <v>0</v>
      </c>
      <c r="AB132" s="5">
        <f>IF(Q132&lt;=Summary!I$3,Q132,0)</f>
        <v>0</v>
      </c>
      <c r="AC132" s="5">
        <f>IF(R132&lt;=Summary!J$3,R132,0)</f>
        <v>0</v>
      </c>
      <c r="AD132" s="5">
        <f>IF(S132&lt;=Summary!K$3,S132,0)</f>
        <v>0</v>
      </c>
      <c r="AE132" s="3"/>
      <c r="AF132" s="5">
        <f t="shared" si="95"/>
        <v>217</v>
      </c>
      <c r="AG132" s="5">
        <f t="shared" si="96"/>
        <v>146</v>
      </c>
      <c r="AH132" s="5">
        <f t="shared" si="97"/>
        <v>76</v>
      </c>
      <c r="AI132" s="5">
        <f t="shared" si="98"/>
        <v>113</v>
      </c>
      <c r="AJ132" s="5">
        <f t="shared" si="99"/>
        <v>0</v>
      </c>
      <c r="AK132" s="5">
        <f t="shared" si="100"/>
        <v>173</v>
      </c>
      <c r="AL132" s="5">
        <f t="shared" si="101"/>
        <v>67</v>
      </c>
      <c r="AM132" s="5">
        <f t="shared" si="102"/>
        <v>81</v>
      </c>
      <c r="AN132" s="5">
        <f t="shared" si="103"/>
        <v>152</v>
      </c>
      <c r="AO132" s="5">
        <f t="shared" si="104"/>
        <v>0</v>
      </c>
      <c r="AP132" s="3"/>
      <c r="AQ132" s="3">
        <f>IF(AND(AF132&lt;=Summary!B$6,AF132&gt;0),25*(Summary!B$6+1-AF132)/Summary!B$6,0)</f>
        <v>0</v>
      </c>
      <c r="AR132" s="3">
        <f>IF(AND(AG132&lt;=Summary!C$6,AG132&gt;0),25*(Summary!C$6+1-AG132)/Summary!C$6,0)</f>
        <v>0</v>
      </c>
      <c r="AS132" s="3">
        <f>IF(AND(AH132&lt;=Summary!D$6,AH132&gt;0),25*(Summary!D$6+1-AH132)/Summary!D$6,0)</f>
        <v>6.25</v>
      </c>
      <c r="AT132" s="3">
        <f>IF(AND(AI132&lt;=Summary!E$6,AI132&gt;0),25*(Summary!E$6+1-AI132)/Summary!E$6,0)</f>
        <v>0</v>
      </c>
      <c r="AU132" s="3">
        <f>IF(AND(AJ132&lt;=Summary!F$6,AJ132&gt;0),25*(Summary!F$6+1-AJ132)/Summary!F$6,0)</f>
        <v>0</v>
      </c>
      <c r="AV132" s="3">
        <f>IF(AND(AK132&lt;=Summary!G$6,AK132&gt;0),25*(Summary!G$6+1-AK132)/Summary!G$6,0)</f>
        <v>0</v>
      </c>
      <c r="AW132" s="3">
        <f>IF(AND(AL132&lt;=Summary!H$6,AL132&gt;0),25*(Summary!H$6+1-AL132)/Summary!H$6,0)</f>
        <v>8.5</v>
      </c>
      <c r="AX132" s="3">
        <f>IF(AND(AM132&lt;=Summary!I$6,AM132&gt;0),25*(Summary!I$6+1-AM132)/Summary!I$6,0)</f>
        <v>5</v>
      </c>
      <c r="AY132" s="3">
        <f>IF(AND(AN132&lt;=Summary!J$6,AN132&gt;0),25*(Summary!J$6+1-AN132)/Summary!J$6,0)</f>
        <v>0</v>
      </c>
      <c r="AZ132" s="3">
        <f>IF(AND(AO132&lt;=Summary!K$6,AO132&gt;0),25*(Summary!K$6+1-AO132)/Summary!K$6,0)</f>
        <v>0</v>
      </c>
      <c r="BA132" s="3"/>
      <c r="BB132" s="3">
        <f>IF(AND(U132&gt;0,U132&lt;=Summary!B$9),12.5 + 12.5 * (U132 - Summary!B$9) / (Summary!B$7 - Summary!B$9),0)</f>
        <v>0</v>
      </c>
      <c r="BC132" s="3">
        <f>IF(AND(V132&gt;0,V132&lt;=Summary!C$9),12.5 + 12.5 * (V132 - Summary!C$9) / (Summary!C$7 - Summary!C$9),0)</f>
        <v>0</v>
      </c>
      <c r="BD132" s="3">
        <f>IF(AND(W132&gt;0,W132&lt;=Summary!D$9),12.5 + 12.5 * (W132 - Summary!D$9) / (Summary!D$7 - Summary!D$9),0)</f>
        <v>0</v>
      </c>
      <c r="BE132" s="3">
        <f>IF(AND(X132&gt;0,X132&lt;=Summary!E$9),12.5 + 12.5 * (X132 - Summary!E$9) / (Summary!E$7 - Summary!E$9),0)</f>
        <v>0</v>
      </c>
      <c r="BF132" s="3">
        <f>IF(AND(Y132&gt;0,Y132&lt;=Summary!F$9),12.5 + 12.5 * (Y132 - Summary!F$9) / (Summary!F$7 - Summary!F$9),0)</f>
        <v>0</v>
      </c>
      <c r="BG132" s="3">
        <f>IF(AND(Z132&gt;0,Z132&lt;=Summary!G$9),12.5 + 12.5 * (Z132 - Summary!G$9) / (Summary!G$7 - Summary!G$9),0)</f>
        <v>0</v>
      </c>
      <c r="BH132" s="3">
        <f>IF(AND(AA132&gt;0,AA132&lt;=Summary!H$9),12.5 + 12.5 * (AA132 - Summary!H$9) / (Summary!H$7 - Summary!H$9),0)</f>
        <v>0</v>
      </c>
      <c r="BI132" s="3">
        <f>IF(AND(AB132&gt;0,AB132&lt;=Summary!I$9),12.5 + 12.5 * (AB132 - Summary!I$9) / (Summary!I$7 - Summary!I$9),0)</f>
        <v>0</v>
      </c>
      <c r="BJ132" s="3">
        <f>IF(AND(AC132&gt;0,AC132&lt;=Summary!J$9),12.5 + 12.5 * (AC132 - Summary!J$9) / (Summary!J$7 - Summary!J$9),0)</f>
        <v>0</v>
      </c>
      <c r="BK132" s="3">
        <f>IF(AND(AD132&gt;0,AD132&lt;=Summary!K$9),12.5 + 12.5 * (AD132 - Summary!K$9) / (Summary!K$7 - Summary!K$9),0)</f>
        <v>0</v>
      </c>
      <c r="BL132" s="3"/>
      <c r="BM132" s="3">
        <f>IF(AND(U132&gt;0,U132&gt;Summary!B$9),12.5 - 12.5 * (U132 - Summary!B$9) / (Summary!B$3 - Summary!B$9),0)</f>
        <v>0</v>
      </c>
      <c r="BN132" s="3">
        <f>IF(AND(V132&gt;0,V132&gt;Summary!C$9),12.5 - 12.5 * (V132 - Summary!C$9) / (Summary!C$3 - Summary!C$9),0)</f>
        <v>11.042642346561498</v>
      </c>
      <c r="BO132" s="3">
        <f>IF(AND(W132&gt;0,W132&gt;Summary!D$9),12.5 - 12.5 * (W132 - Summary!D$9) / (Summary!D$3 - Summary!D$9),0)</f>
        <v>3.4789331271743329</v>
      </c>
      <c r="BP132" s="3">
        <f>IF(AND(X132&gt;0,X132&gt;Summary!E$9),12.5 - 12.5 * (X132 - Summary!E$9) / (Summary!E$3 - Summary!E$9),0)</f>
        <v>0</v>
      </c>
      <c r="BQ132" s="3">
        <f>IF(AND(Y132&gt;0,Y132&gt;Summary!F$9),12.5 - 12.5 * (Y132 - Summary!F$9) / (Summary!F$3 - Summary!F$9),0)</f>
        <v>0</v>
      </c>
      <c r="BR132" s="3">
        <f>IF(AND(Z132&gt;0,Z132&gt;Summary!G$9),12.5 - 12.5 * (Z132 - Summary!G$9) / (Summary!G$3 - Summary!G$9),0)</f>
        <v>0</v>
      </c>
      <c r="BS132" s="3">
        <f>IF(AND(AA132&gt;0,AA132&gt;Summary!H$9),12.5 - 12.5 * (AA132 - Summary!H$9) / (Summary!H$3 - Summary!H$9),0)</f>
        <v>0</v>
      </c>
      <c r="BT132" s="3">
        <f>IF(AND(AB132&gt;0,AB132&gt;Summary!I$9),12.5 - 12.5 * (AB132 - Summary!I$9) / (Summary!I$3 - Summary!I$9),0)</f>
        <v>0</v>
      </c>
      <c r="BU132" s="3">
        <f>IF(AND(AC132&gt;0,AC132&gt;Summary!J$9),12.5 - 12.5 * (AC132 - Summary!J$9) / (Summary!J$3 - Summary!J$9),0)</f>
        <v>0</v>
      </c>
      <c r="BV132" s="3">
        <f>IF(AND(AD132&gt;0,AD132&gt;Summary!K$9),12.5 - 12.5 * (AD132 - Summary!K$9) / (Summary!K$3 - Summary!K$9),0)</f>
        <v>0</v>
      </c>
      <c r="BW132" s="3"/>
      <c r="BX132">
        <v>20718</v>
      </c>
      <c r="BY132">
        <v>6845</v>
      </c>
      <c r="BZ132">
        <v>1808</v>
      </c>
      <c r="CA132">
        <v>5005</v>
      </c>
      <c r="CC132">
        <v>10442</v>
      </c>
      <c r="CD132">
        <v>7112</v>
      </c>
      <c r="CE132">
        <v>3240</v>
      </c>
      <c r="CF132">
        <v>92605</v>
      </c>
      <c r="CI132" s="3">
        <f t="shared" si="105"/>
        <v>0</v>
      </c>
      <c r="CJ132" s="3">
        <f t="shared" si="106"/>
        <v>11.042642346561498</v>
      </c>
      <c r="CK132" s="3">
        <f t="shared" si="107"/>
        <v>9.7289331271743329</v>
      </c>
      <c r="CL132" s="3">
        <f t="shared" si="108"/>
        <v>0</v>
      </c>
      <c r="CM132" s="3">
        <f t="shared" si="109"/>
        <v>0</v>
      </c>
      <c r="CN132" s="3">
        <f t="shared" si="110"/>
        <v>0</v>
      </c>
      <c r="CO132" s="3">
        <f t="shared" si="111"/>
        <v>8.5</v>
      </c>
      <c r="CP132" s="3">
        <f t="shared" si="112"/>
        <v>5</v>
      </c>
      <c r="CQ132" s="3">
        <f t="shared" si="113"/>
        <v>0</v>
      </c>
      <c r="CR132" s="3">
        <f t="shared" si="114"/>
        <v>0</v>
      </c>
      <c r="CT132" s="3">
        <f t="shared" si="115"/>
        <v>0</v>
      </c>
      <c r="CU132" s="3">
        <f t="shared" si="116"/>
        <v>0</v>
      </c>
      <c r="CV132" s="3">
        <f t="shared" si="117"/>
        <v>34.27157547373583</v>
      </c>
      <c r="CW132" s="5">
        <f t="shared" si="118"/>
        <v>400</v>
      </c>
      <c r="CX132" s="3">
        <f t="shared" si="119"/>
        <v>434.27157547373582</v>
      </c>
      <c r="CZ132" s="3">
        <f t="shared" si="120"/>
        <v>427.22779690088697</v>
      </c>
      <c r="DA132">
        <f t="shared" si="121"/>
        <v>128</v>
      </c>
    </row>
    <row r="133" spans="1:105" x14ac:dyDescent="0.2">
      <c r="A133">
        <v>129</v>
      </c>
      <c r="B133" t="s">
        <v>284</v>
      </c>
      <c r="C133" t="s">
        <v>285</v>
      </c>
      <c r="D133" t="s">
        <v>22</v>
      </c>
      <c r="E133">
        <v>25.760876316913102</v>
      </c>
      <c r="F133" s="1" t="s">
        <v>660</v>
      </c>
      <c r="G133">
        <v>425.76087631691303</v>
      </c>
      <c r="H133">
        <v>380197</v>
      </c>
      <c r="J133">
        <v>2540</v>
      </c>
      <c r="K133">
        <v>2262</v>
      </c>
      <c r="L133">
        <v>4747</v>
      </c>
      <c r="M133">
        <v>8910</v>
      </c>
      <c r="N133">
        <v>28963</v>
      </c>
      <c r="O133">
        <v>6942</v>
      </c>
      <c r="P133">
        <v>90626</v>
      </c>
      <c r="Q133">
        <v>22309</v>
      </c>
      <c r="R133">
        <v>65737</v>
      </c>
      <c r="S133">
        <v>147161</v>
      </c>
      <c r="U133" s="5">
        <f>IF(J133&lt;=Summary!B$3,J133,0)</f>
        <v>2540</v>
      </c>
      <c r="V133" s="5">
        <f>IF(K133&lt;=Summary!C$3,K133,0)</f>
        <v>2262</v>
      </c>
      <c r="W133" s="5">
        <f>IF(L133&lt;=Summary!D$3,L133,0)</f>
        <v>0</v>
      </c>
      <c r="X133" s="5">
        <f>IF(M133&lt;=Summary!E$3,M133,0)</f>
        <v>0</v>
      </c>
      <c r="Y133" s="5">
        <f>IF(N133&lt;=Summary!F$3,N133,0)</f>
        <v>0</v>
      </c>
      <c r="Z133" s="5">
        <f>IF(O133&lt;=Summary!G$3,O133,0)</f>
        <v>0</v>
      </c>
      <c r="AA133" s="5">
        <f>IF(P133&lt;=Summary!H$3,P133,0)</f>
        <v>0</v>
      </c>
      <c r="AB133" s="5">
        <f>IF(Q133&lt;=Summary!I$3,Q133,0)</f>
        <v>0</v>
      </c>
      <c r="AC133" s="5">
        <f>IF(R133&lt;=Summary!J$3,R133,0)</f>
        <v>0</v>
      </c>
      <c r="AD133" s="5">
        <f>IF(S133&lt;=Summary!K$3,S133,0)</f>
        <v>0</v>
      </c>
      <c r="AE133" s="3"/>
      <c r="AF133" s="5">
        <f t="shared" si="95"/>
        <v>157</v>
      </c>
      <c r="AG133" s="5">
        <f t="shared" si="96"/>
        <v>181</v>
      </c>
      <c r="AH133" s="5">
        <f t="shared" si="97"/>
        <v>107</v>
      </c>
      <c r="AI133" s="5">
        <f t="shared" si="98"/>
        <v>144</v>
      </c>
      <c r="AJ133" s="5">
        <f t="shared" si="99"/>
        <v>142</v>
      </c>
      <c r="AK133" s="5">
        <f t="shared" si="100"/>
        <v>147</v>
      </c>
      <c r="AL133" s="5">
        <f t="shared" si="101"/>
        <v>107</v>
      </c>
      <c r="AM133" s="5">
        <f t="shared" si="102"/>
        <v>127</v>
      </c>
      <c r="AN133" s="5">
        <f t="shared" si="103"/>
        <v>143</v>
      </c>
      <c r="AO133" s="5">
        <f t="shared" si="104"/>
        <v>110</v>
      </c>
      <c r="AP133" s="3"/>
      <c r="AQ133" s="3">
        <f>IF(AND(AF133&lt;=Summary!B$6,AF133&gt;0),25*(Summary!B$6+1-AF133)/Summary!B$6,0)</f>
        <v>0</v>
      </c>
      <c r="AR133" s="3">
        <f>IF(AND(AG133&lt;=Summary!C$6,AG133&gt;0),25*(Summary!C$6+1-AG133)/Summary!C$6,0)</f>
        <v>0</v>
      </c>
      <c r="AS133" s="3">
        <f>IF(AND(AH133&lt;=Summary!D$6,AH133&gt;0),25*(Summary!D$6+1-AH133)/Summary!D$6,0)</f>
        <v>0</v>
      </c>
      <c r="AT133" s="3">
        <f>IF(AND(AI133&lt;=Summary!E$6,AI133&gt;0),25*(Summary!E$6+1-AI133)/Summary!E$6,0)</f>
        <v>0</v>
      </c>
      <c r="AU133" s="3">
        <f>IF(AND(AJ133&lt;=Summary!F$6,AJ133&gt;0),25*(Summary!F$6+1-AJ133)/Summary!F$6,0)</f>
        <v>0</v>
      </c>
      <c r="AV133" s="3">
        <f>IF(AND(AK133&lt;=Summary!G$6,AK133&gt;0),25*(Summary!G$6+1-AK133)/Summary!G$6,0)</f>
        <v>0</v>
      </c>
      <c r="AW133" s="3">
        <f>IF(AND(AL133&lt;=Summary!H$6,AL133&gt;0),25*(Summary!H$6+1-AL133)/Summary!H$6,0)</f>
        <v>0</v>
      </c>
      <c r="AX133" s="3">
        <f>IF(AND(AM133&lt;=Summary!I$6,AM133&gt;0),25*(Summary!I$6+1-AM133)/Summary!I$6,0)</f>
        <v>0</v>
      </c>
      <c r="AY133" s="3">
        <f>IF(AND(AN133&lt;=Summary!J$6,AN133&gt;0),25*(Summary!J$6+1-AN133)/Summary!J$6,0)</f>
        <v>0</v>
      </c>
      <c r="AZ133" s="3">
        <f>IF(AND(AO133&lt;=Summary!K$6,AO133&gt;0),25*(Summary!K$6+1-AO133)/Summary!K$6,0)</f>
        <v>0</v>
      </c>
      <c r="BA133" s="3"/>
      <c r="BB133" s="3">
        <f>IF(AND(U133&gt;0,U133&lt;=Summary!B$9),12.5 + 12.5 * (U133 - Summary!B$9) / (Summary!B$7 - Summary!B$9),0)</f>
        <v>0</v>
      </c>
      <c r="BC133" s="3">
        <f>IF(AND(V133&gt;0,V133&lt;=Summary!C$9),12.5 + 12.5 * (V133 - Summary!C$9) / (Summary!C$7 - Summary!C$9),0)</f>
        <v>0</v>
      </c>
      <c r="BD133" s="3">
        <f>IF(AND(W133&gt;0,W133&lt;=Summary!D$9),12.5 + 12.5 * (W133 - Summary!D$9) / (Summary!D$7 - Summary!D$9),0)</f>
        <v>0</v>
      </c>
      <c r="BE133" s="3">
        <f>IF(AND(X133&gt;0,X133&lt;=Summary!E$9),12.5 + 12.5 * (X133 - Summary!E$9) / (Summary!E$7 - Summary!E$9),0)</f>
        <v>0</v>
      </c>
      <c r="BF133" s="3">
        <f>IF(AND(Y133&gt;0,Y133&lt;=Summary!F$9),12.5 + 12.5 * (Y133 - Summary!F$9) / (Summary!F$7 - Summary!F$9),0)</f>
        <v>0</v>
      </c>
      <c r="BG133" s="3">
        <f>IF(AND(Z133&gt;0,Z133&lt;=Summary!G$9),12.5 + 12.5 * (Z133 - Summary!G$9) / (Summary!G$7 - Summary!G$9),0)</f>
        <v>0</v>
      </c>
      <c r="BH133" s="3">
        <f>IF(AND(AA133&gt;0,AA133&lt;=Summary!H$9),12.5 + 12.5 * (AA133 - Summary!H$9) / (Summary!H$7 - Summary!H$9),0)</f>
        <v>0</v>
      </c>
      <c r="BI133" s="3">
        <f>IF(AND(AB133&gt;0,AB133&lt;=Summary!I$9),12.5 + 12.5 * (AB133 - Summary!I$9) / (Summary!I$7 - Summary!I$9),0)</f>
        <v>0</v>
      </c>
      <c r="BJ133" s="3">
        <f>IF(AND(AC133&gt;0,AC133&lt;=Summary!J$9),12.5 + 12.5 * (AC133 - Summary!J$9) / (Summary!J$7 - Summary!J$9),0)</f>
        <v>0</v>
      </c>
      <c r="BK133" s="3">
        <f>IF(AND(AD133&gt;0,AD133&lt;=Summary!K$9),12.5 + 12.5 * (AD133 - Summary!K$9) / (Summary!K$7 - Summary!K$9),0)</f>
        <v>0</v>
      </c>
      <c r="BL133" s="3"/>
      <c r="BM133" s="3">
        <f>IF(AND(U133&gt;0,U133&gt;Summary!B$9),12.5 - 12.5 * (U133 - Summary!B$9) / (Summary!B$3 - Summary!B$9),0)</f>
        <v>7.0591369206180072</v>
      </c>
      <c r="BN133" s="3">
        <f>IF(AND(V133&gt;0,V133&gt;Summary!C$9),12.5 - 12.5 * (V133 - Summary!C$9) / (Summary!C$3 - Summary!C$9),0)</f>
        <v>8.2450086270643332</v>
      </c>
      <c r="BO133" s="3">
        <f>IF(AND(W133&gt;0,W133&gt;Summary!D$9),12.5 - 12.5 * (W133 - Summary!D$9) / (Summary!D$3 - Summary!D$9),0)</f>
        <v>0</v>
      </c>
      <c r="BP133" s="3">
        <f>IF(AND(X133&gt;0,X133&gt;Summary!E$9),12.5 - 12.5 * (X133 - Summary!E$9) / (Summary!E$3 - Summary!E$9),0)</f>
        <v>0</v>
      </c>
      <c r="BQ133" s="3">
        <f>IF(AND(Y133&gt;0,Y133&gt;Summary!F$9),12.5 - 12.5 * (Y133 - Summary!F$9) / (Summary!F$3 - Summary!F$9),0)</f>
        <v>0</v>
      </c>
      <c r="BR133" s="3">
        <f>IF(AND(Z133&gt;0,Z133&gt;Summary!G$9),12.5 - 12.5 * (Z133 - Summary!G$9) / (Summary!G$3 - Summary!G$9),0)</f>
        <v>0</v>
      </c>
      <c r="BS133" s="3">
        <f>IF(AND(AA133&gt;0,AA133&gt;Summary!H$9),12.5 - 12.5 * (AA133 - Summary!H$9) / (Summary!H$3 - Summary!H$9),0)</f>
        <v>0</v>
      </c>
      <c r="BT133" s="3">
        <f>IF(AND(AB133&gt;0,AB133&gt;Summary!I$9),12.5 - 12.5 * (AB133 - Summary!I$9) / (Summary!I$3 - Summary!I$9),0)</f>
        <v>0</v>
      </c>
      <c r="BU133" s="3">
        <f>IF(AND(AC133&gt;0,AC133&gt;Summary!J$9),12.5 - 12.5 * (AC133 - Summary!J$9) / (Summary!J$3 - Summary!J$9),0)</f>
        <v>0</v>
      </c>
      <c r="BV133" s="3">
        <f>IF(AND(AD133&gt;0,AD133&gt;Summary!K$9),12.5 - 12.5 * (AD133 - Summary!K$9) / (Summary!K$3 - Summary!K$9),0)</f>
        <v>0</v>
      </c>
      <c r="BW133" s="3"/>
      <c r="BX133">
        <v>6942</v>
      </c>
      <c r="BY133">
        <v>22309</v>
      </c>
      <c r="BZ133">
        <v>2262</v>
      </c>
      <c r="CA133">
        <v>8910</v>
      </c>
      <c r="CB133">
        <v>28963</v>
      </c>
      <c r="CC133">
        <v>90626</v>
      </c>
      <c r="CD133">
        <v>2540</v>
      </c>
      <c r="CE133">
        <v>4747</v>
      </c>
      <c r="CF133">
        <v>65737</v>
      </c>
      <c r="CG133">
        <v>147161</v>
      </c>
      <c r="CI133" s="3">
        <f t="shared" si="105"/>
        <v>7.0591369206180072</v>
      </c>
      <c r="CJ133" s="3">
        <f t="shared" si="106"/>
        <v>8.2450086270643332</v>
      </c>
      <c r="CK133" s="3">
        <f t="shared" si="107"/>
        <v>0</v>
      </c>
      <c r="CL133" s="3">
        <f t="shared" si="108"/>
        <v>0</v>
      </c>
      <c r="CM133" s="3">
        <f t="shared" si="109"/>
        <v>0</v>
      </c>
      <c r="CN133" s="3">
        <f t="shared" si="110"/>
        <v>0</v>
      </c>
      <c r="CO133" s="3">
        <f t="shared" si="111"/>
        <v>0</v>
      </c>
      <c r="CP133" s="3">
        <f t="shared" si="112"/>
        <v>0</v>
      </c>
      <c r="CQ133" s="3">
        <f t="shared" si="113"/>
        <v>0</v>
      </c>
      <c r="CR133" s="3">
        <f t="shared" si="114"/>
        <v>0</v>
      </c>
      <c r="CT133" s="3">
        <f t="shared" si="115"/>
        <v>0</v>
      </c>
      <c r="CU133" s="3">
        <f t="shared" si="116"/>
        <v>0</v>
      </c>
      <c r="CV133" s="3">
        <f t="shared" si="117"/>
        <v>15.30414554768234</v>
      </c>
      <c r="CW133" s="5">
        <f t="shared" si="118"/>
        <v>400</v>
      </c>
      <c r="CX133" s="3">
        <f t="shared" si="119"/>
        <v>415.30414554768237</v>
      </c>
      <c r="CZ133" s="3">
        <f t="shared" si="120"/>
        <v>425.76087631691303</v>
      </c>
      <c r="DA133">
        <f t="shared" si="121"/>
        <v>129</v>
      </c>
    </row>
    <row r="134" spans="1:105" x14ac:dyDescent="0.2">
      <c r="A134">
        <v>130</v>
      </c>
      <c r="B134" t="s">
        <v>286</v>
      </c>
      <c r="C134" t="s">
        <v>287</v>
      </c>
      <c r="D134" t="s">
        <v>248</v>
      </c>
      <c r="E134">
        <v>25.4312707190407</v>
      </c>
      <c r="F134" s="1" t="s">
        <v>663</v>
      </c>
      <c r="G134">
        <v>425.43127071904001</v>
      </c>
      <c r="H134">
        <v>294210</v>
      </c>
      <c r="J134">
        <v>2294</v>
      </c>
      <c r="K134">
        <v>2538</v>
      </c>
      <c r="L134">
        <v>5637</v>
      </c>
      <c r="M134">
        <v>9394</v>
      </c>
      <c r="N134">
        <v>23813</v>
      </c>
      <c r="O134">
        <v>5024</v>
      </c>
      <c r="Q134">
        <v>223352</v>
      </c>
      <c r="R134">
        <v>22158</v>
      </c>
      <c r="U134" s="5">
        <f>IF(J134&lt;=Summary!B$3,J134,0)</f>
        <v>2294</v>
      </c>
      <c r="V134" s="5">
        <f>IF(K134&lt;=Summary!C$3,K134,0)</f>
        <v>2538</v>
      </c>
      <c r="W134" s="5">
        <f>IF(L134&lt;=Summary!D$3,L134,0)</f>
        <v>0</v>
      </c>
      <c r="X134" s="5">
        <f>IF(M134&lt;=Summary!E$3,M134,0)</f>
        <v>0</v>
      </c>
      <c r="Y134" s="5">
        <f>IF(N134&lt;=Summary!F$3,N134,0)</f>
        <v>0</v>
      </c>
      <c r="Z134" s="5">
        <f>IF(O134&lt;=Summary!G$3,O134,0)</f>
        <v>0</v>
      </c>
      <c r="AA134" s="5">
        <f>IF(P134&lt;=Summary!H$3,P134,0)</f>
        <v>0</v>
      </c>
      <c r="AB134" s="5">
        <f>IF(Q134&lt;=Summary!I$3,Q134,0)</f>
        <v>0</v>
      </c>
      <c r="AC134" s="5">
        <f>IF(R134&lt;=Summary!J$3,R134,0)</f>
        <v>0</v>
      </c>
      <c r="AD134" s="5">
        <f>IF(S134&lt;=Summary!K$3,S134,0)</f>
        <v>0</v>
      </c>
      <c r="AE134" s="3"/>
      <c r="AF134" s="5">
        <f t="shared" ref="AF134:AF197" si="122">IF(J134&gt;0,RANK(J134,J:J,1),0)</f>
        <v>141</v>
      </c>
      <c r="AG134" s="5">
        <f t="shared" ref="AG134:AG197" si="123">IF(K134&gt;0,RANK(K134,K:K,1),0)</f>
        <v>203</v>
      </c>
      <c r="AH134" s="5">
        <f t="shared" ref="AH134:AH197" si="124">IF(L134&gt;0,RANK(L134,L:L,1),0)</f>
        <v>131</v>
      </c>
      <c r="AI134" s="5">
        <f t="shared" ref="AI134:AI197" si="125">IF(M134&gt;0,RANK(M134,M:M,1),0)</f>
        <v>150</v>
      </c>
      <c r="AJ134" s="5">
        <f t="shared" ref="AJ134:AJ197" si="126">IF(N134&gt;0,RANK(N134,N:N,1),0)</f>
        <v>138</v>
      </c>
      <c r="AK134" s="5">
        <f t="shared" ref="AK134:AK197" si="127">IF(O134&gt;0,RANK(O134,O:O,1),0)</f>
        <v>126</v>
      </c>
      <c r="AL134" s="5">
        <f t="shared" ref="AL134:AL197" si="128">IF(P134&gt;0,RANK(P134,P:P,1),0)</f>
        <v>0</v>
      </c>
      <c r="AM134" s="5">
        <f t="shared" ref="AM134:AM197" si="129">IF(Q134&gt;0,RANK(Q134,Q:Q,1),0)</f>
        <v>149</v>
      </c>
      <c r="AN134" s="5">
        <f t="shared" ref="AN134:AN197" si="130">IF(R134&gt;0,RANK(R134,R:R,1),0)</f>
        <v>133</v>
      </c>
      <c r="AO134" s="5">
        <f t="shared" ref="AO134:AO197" si="131">IF(S134&gt;0,RANK(S134,S:S,1),0)</f>
        <v>0</v>
      </c>
      <c r="AP134" s="3"/>
      <c r="AQ134" s="3">
        <f>IF(AND(AF134&lt;=Summary!B$6,AF134&gt;0),25*(Summary!B$6+1-AF134)/Summary!B$6,0)</f>
        <v>0</v>
      </c>
      <c r="AR134" s="3">
        <f>IF(AND(AG134&lt;=Summary!C$6,AG134&gt;0),25*(Summary!C$6+1-AG134)/Summary!C$6,0)</f>
        <v>0</v>
      </c>
      <c r="AS134" s="3">
        <f>IF(AND(AH134&lt;=Summary!D$6,AH134&gt;0),25*(Summary!D$6+1-AH134)/Summary!D$6,0)</f>
        <v>0</v>
      </c>
      <c r="AT134" s="3">
        <f>IF(AND(AI134&lt;=Summary!E$6,AI134&gt;0),25*(Summary!E$6+1-AI134)/Summary!E$6,0)</f>
        <v>0</v>
      </c>
      <c r="AU134" s="3">
        <f>IF(AND(AJ134&lt;=Summary!F$6,AJ134&gt;0),25*(Summary!F$6+1-AJ134)/Summary!F$6,0)</f>
        <v>0</v>
      </c>
      <c r="AV134" s="3">
        <f>IF(AND(AK134&lt;=Summary!G$6,AK134&gt;0),25*(Summary!G$6+1-AK134)/Summary!G$6,0)</f>
        <v>0</v>
      </c>
      <c r="AW134" s="3">
        <f>IF(AND(AL134&lt;=Summary!H$6,AL134&gt;0),25*(Summary!H$6+1-AL134)/Summary!H$6,0)</f>
        <v>0</v>
      </c>
      <c r="AX134" s="3">
        <f>IF(AND(AM134&lt;=Summary!I$6,AM134&gt;0),25*(Summary!I$6+1-AM134)/Summary!I$6,0)</f>
        <v>0</v>
      </c>
      <c r="AY134" s="3">
        <f>IF(AND(AN134&lt;=Summary!J$6,AN134&gt;0),25*(Summary!J$6+1-AN134)/Summary!J$6,0)</f>
        <v>0</v>
      </c>
      <c r="AZ134" s="3">
        <f>IF(AND(AO134&lt;=Summary!K$6,AO134&gt;0),25*(Summary!K$6+1-AO134)/Summary!K$6,0)</f>
        <v>0</v>
      </c>
      <c r="BA134" s="3"/>
      <c r="BB134" s="3">
        <f>IF(AND(U134&gt;0,U134&lt;=Summary!B$9),12.5 + 12.5 * (U134 - Summary!B$9) / (Summary!B$7 - Summary!B$9),0)</f>
        <v>0</v>
      </c>
      <c r="BC134" s="3">
        <f>IF(AND(V134&gt;0,V134&lt;=Summary!C$9),12.5 + 12.5 * (V134 - Summary!C$9) / (Summary!C$7 - Summary!C$9),0)</f>
        <v>0</v>
      </c>
      <c r="BD134" s="3">
        <f>IF(AND(W134&gt;0,W134&lt;=Summary!D$9),12.5 + 12.5 * (W134 - Summary!D$9) / (Summary!D$7 - Summary!D$9),0)</f>
        <v>0</v>
      </c>
      <c r="BE134" s="3">
        <f>IF(AND(X134&gt;0,X134&lt;=Summary!E$9),12.5 + 12.5 * (X134 - Summary!E$9) / (Summary!E$7 - Summary!E$9),0)</f>
        <v>0</v>
      </c>
      <c r="BF134" s="3">
        <f>IF(AND(Y134&gt;0,Y134&lt;=Summary!F$9),12.5 + 12.5 * (Y134 - Summary!F$9) / (Summary!F$7 - Summary!F$9),0)</f>
        <v>0</v>
      </c>
      <c r="BG134" s="3">
        <f>IF(AND(Z134&gt;0,Z134&lt;=Summary!G$9),12.5 + 12.5 * (Z134 - Summary!G$9) / (Summary!G$7 - Summary!G$9),0)</f>
        <v>0</v>
      </c>
      <c r="BH134" s="3">
        <f>IF(AND(AA134&gt;0,AA134&lt;=Summary!H$9),12.5 + 12.5 * (AA134 - Summary!H$9) / (Summary!H$7 - Summary!H$9),0)</f>
        <v>0</v>
      </c>
      <c r="BI134" s="3">
        <f>IF(AND(AB134&gt;0,AB134&lt;=Summary!I$9),12.5 + 12.5 * (AB134 - Summary!I$9) / (Summary!I$7 - Summary!I$9),0)</f>
        <v>0</v>
      </c>
      <c r="BJ134" s="3">
        <f>IF(AND(AC134&gt;0,AC134&lt;=Summary!J$9),12.5 + 12.5 * (AC134 - Summary!J$9) / (Summary!J$7 - Summary!J$9),0)</f>
        <v>0</v>
      </c>
      <c r="BK134" s="3">
        <f>IF(AND(AD134&gt;0,AD134&lt;=Summary!K$9),12.5 + 12.5 * (AD134 - Summary!K$9) / (Summary!K$7 - Summary!K$9),0)</f>
        <v>0</v>
      </c>
      <c r="BL134" s="3"/>
      <c r="BM134" s="3">
        <f>IF(AND(U134&gt;0,U134&gt;Summary!B$9),12.5 - 12.5 * (U134 - Summary!B$9) / (Summary!B$3 - Summary!B$9),0)</f>
        <v>8.6973894512519969</v>
      </c>
      <c r="BN134" s="3">
        <f>IF(AND(V134&gt;0,V134&gt;Summary!C$9),12.5 - 12.5 * (V134 - Summary!C$9) / (Summary!C$3 - Summary!C$9),0)</f>
        <v>6.5442445156519593</v>
      </c>
      <c r="BO134" s="3">
        <f>IF(AND(W134&gt;0,W134&gt;Summary!D$9),12.5 - 12.5 * (W134 - Summary!D$9) / (Summary!D$3 - Summary!D$9),0)</f>
        <v>0</v>
      </c>
      <c r="BP134" s="3">
        <f>IF(AND(X134&gt;0,X134&gt;Summary!E$9),12.5 - 12.5 * (X134 - Summary!E$9) / (Summary!E$3 - Summary!E$9),0)</f>
        <v>0</v>
      </c>
      <c r="BQ134" s="3">
        <f>IF(AND(Y134&gt;0,Y134&gt;Summary!F$9),12.5 - 12.5 * (Y134 - Summary!F$9) / (Summary!F$3 - Summary!F$9),0)</f>
        <v>0</v>
      </c>
      <c r="BR134" s="3">
        <f>IF(AND(Z134&gt;0,Z134&gt;Summary!G$9),12.5 - 12.5 * (Z134 - Summary!G$9) / (Summary!G$3 - Summary!G$9),0)</f>
        <v>0</v>
      </c>
      <c r="BS134" s="3">
        <f>IF(AND(AA134&gt;0,AA134&gt;Summary!H$9),12.5 - 12.5 * (AA134 - Summary!H$9) / (Summary!H$3 - Summary!H$9),0)</f>
        <v>0</v>
      </c>
      <c r="BT134" s="3">
        <f>IF(AND(AB134&gt;0,AB134&gt;Summary!I$9),12.5 - 12.5 * (AB134 - Summary!I$9) / (Summary!I$3 - Summary!I$9),0)</f>
        <v>0</v>
      </c>
      <c r="BU134" s="3">
        <f>IF(AND(AC134&gt;0,AC134&gt;Summary!J$9),12.5 - 12.5 * (AC134 - Summary!J$9) / (Summary!J$3 - Summary!J$9),0)</f>
        <v>0</v>
      </c>
      <c r="BV134" s="3">
        <f>IF(AND(AD134&gt;0,AD134&gt;Summary!K$9),12.5 - 12.5 * (AD134 - Summary!K$9) / (Summary!K$3 - Summary!K$9),0)</f>
        <v>0</v>
      </c>
      <c r="BW134" s="3"/>
      <c r="BX134">
        <v>5024</v>
      </c>
      <c r="BY134">
        <v>223352</v>
      </c>
      <c r="BZ134">
        <v>2538</v>
      </c>
      <c r="CA134">
        <v>9394</v>
      </c>
      <c r="CB134">
        <v>23813</v>
      </c>
      <c r="CD134">
        <v>2294</v>
      </c>
      <c r="CE134">
        <v>5637</v>
      </c>
      <c r="CF134">
        <v>22158</v>
      </c>
      <c r="CI134" s="3">
        <f t="shared" ref="CI134:CI197" si="132">AQ134+BB134+BM134</f>
        <v>8.6973894512519969</v>
      </c>
      <c r="CJ134" s="3">
        <f t="shared" ref="CJ134:CJ197" si="133">AR134+BC134+BN134</f>
        <v>6.5442445156519593</v>
      </c>
      <c r="CK134" s="3">
        <f t="shared" ref="CK134:CK197" si="134">AS134+BD134+BO134</f>
        <v>0</v>
      </c>
      <c r="CL134" s="3">
        <f t="shared" ref="CL134:CL197" si="135">AT134+BE134+BP134</f>
        <v>0</v>
      </c>
      <c r="CM134" s="3">
        <f t="shared" ref="CM134:CM197" si="136">AU134+BF134+BQ134</f>
        <v>0</v>
      </c>
      <c r="CN134" s="3">
        <f t="shared" ref="CN134:CN197" si="137">AV134+BG134+BR134</f>
        <v>0</v>
      </c>
      <c r="CO134" s="3">
        <f t="shared" ref="CO134:CO197" si="138">AW134+BH134+BS134</f>
        <v>0</v>
      </c>
      <c r="CP134" s="3">
        <f t="shared" ref="CP134:CP197" si="139">AX134+BI134+BT134</f>
        <v>0</v>
      </c>
      <c r="CQ134" s="3">
        <f t="shared" ref="CQ134:CQ197" si="140">AY134+BJ134+BU134</f>
        <v>0</v>
      </c>
      <c r="CR134" s="3">
        <f t="shared" ref="CR134:CR197" si="141">AZ134+BK134+BV134</f>
        <v>0</v>
      </c>
      <c r="CT134" s="3">
        <f t="shared" ref="CT134:CT197" si="142">MIN(CI134:CR134)</f>
        <v>0</v>
      </c>
      <c r="CU134" s="3">
        <f t="shared" ref="CU134:CU197" si="143">SMALL(CI134:CR134,2)</f>
        <v>0</v>
      </c>
      <c r="CV134" s="3">
        <f t="shared" ref="CV134:CV197" si="144">SUM(CI134:CR134)-CT134-CU134</f>
        <v>15.241633966903956</v>
      </c>
      <c r="CW134" s="5">
        <f t="shared" ref="CW134:CW197" si="145">50*MIN(8,COUNTIF(J134:S134,"&gt;0"))</f>
        <v>400</v>
      </c>
      <c r="CX134" s="3">
        <f t="shared" ref="CX134:CX197" si="146">CW134+CV134</f>
        <v>415.24163396690398</v>
      </c>
      <c r="CZ134" s="3">
        <f t="shared" ref="CZ134:CZ197" si="147">G134</f>
        <v>425.43127071904001</v>
      </c>
      <c r="DA134">
        <f t="shared" ref="DA134:DA197" si="148">A134</f>
        <v>130</v>
      </c>
    </row>
    <row r="135" spans="1:105" x14ac:dyDescent="0.2">
      <c r="A135">
        <v>131</v>
      </c>
      <c r="B135" t="s">
        <v>288</v>
      </c>
      <c r="C135" t="s">
        <v>125</v>
      </c>
      <c r="D135" t="s">
        <v>45</v>
      </c>
      <c r="E135">
        <v>23.634852000986399</v>
      </c>
      <c r="F135" s="1" t="s">
        <v>668</v>
      </c>
      <c r="G135">
        <v>423.63485200098597</v>
      </c>
      <c r="H135">
        <v>189823</v>
      </c>
      <c r="J135">
        <v>2942</v>
      </c>
      <c r="K135">
        <v>2081</v>
      </c>
      <c r="L135">
        <v>8224</v>
      </c>
      <c r="M135">
        <v>9471</v>
      </c>
      <c r="N135">
        <v>17996</v>
      </c>
      <c r="O135">
        <v>6727</v>
      </c>
      <c r="P135">
        <v>132296</v>
      </c>
      <c r="R135">
        <v>10086</v>
      </c>
      <c r="U135" s="5">
        <f>IF(J135&lt;=Summary!B$3,J135,0)</f>
        <v>2942</v>
      </c>
      <c r="V135" s="5">
        <f>IF(K135&lt;=Summary!C$3,K135,0)</f>
        <v>2081</v>
      </c>
      <c r="W135" s="5">
        <f>IF(L135&lt;=Summary!D$3,L135,0)</f>
        <v>0</v>
      </c>
      <c r="X135" s="5">
        <f>IF(M135&lt;=Summary!E$3,M135,0)</f>
        <v>0</v>
      </c>
      <c r="Y135" s="5">
        <f>IF(N135&lt;=Summary!F$3,N135,0)</f>
        <v>0</v>
      </c>
      <c r="Z135" s="5">
        <f>IF(O135&lt;=Summary!G$3,O135,0)</f>
        <v>0</v>
      </c>
      <c r="AA135" s="5">
        <f>IF(P135&lt;=Summary!H$3,P135,0)</f>
        <v>0</v>
      </c>
      <c r="AB135" s="5">
        <f>IF(Q135&lt;=Summary!I$3,Q135,0)</f>
        <v>0</v>
      </c>
      <c r="AC135" s="5">
        <f>IF(R135&lt;=Summary!J$3,R135,0)</f>
        <v>0</v>
      </c>
      <c r="AD135" s="5">
        <f>IF(S135&lt;=Summary!K$3,S135,0)</f>
        <v>0</v>
      </c>
      <c r="AE135" s="3"/>
      <c r="AF135" s="5">
        <f t="shared" si="122"/>
        <v>172</v>
      </c>
      <c r="AG135" s="5">
        <f t="shared" si="123"/>
        <v>168</v>
      </c>
      <c r="AH135" s="5">
        <f t="shared" si="124"/>
        <v>151</v>
      </c>
      <c r="AI135" s="5">
        <f t="shared" si="125"/>
        <v>151</v>
      </c>
      <c r="AJ135" s="5">
        <f t="shared" si="126"/>
        <v>131</v>
      </c>
      <c r="AK135" s="5">
        <f t="shared" si="127"/>
        <v>142</v>
      </c>
      <c r="AL135" s="5">
        <f t="shared" si="128"/>
        <v>116</v>
      </c>
      <c r="AM135" s="5">
        <f t="shared" si="129"/>
        <v>0</v>
      </c>
      <c r="AN135" s="5">
        <f t="shared" si="130"/>
        <v>99</v>
      </c>
      <c r="AO135" s="5">
        <f t="shared" si="131"/>
        <v>0</v>
      </c>
      <c r="AP135" s="3"/>
      <c r="AQ135" s="3">
        <f>IF(AND(AF135&lt;=Summary!B$6,AF135&gt;0),25*(Summary!B$6+1-AF135)/Summary!B$6,0)</f>
        <v>0</v>
      </c>
      <c r="AR135" s="3">
        <f>IF(AND(AG135&lt;=Summary!C$6,AG135&gt;0),25*(Summary!C$6+1-AG135)/Summary!C$6,0)</f>
        <v>0</v>
      </c>
      <c r="AS135" s="3">
        <f>IF(AND(AH135&lt;=Summary!D$6,AH135&gt;0),25*(Summary!D$6+1-AH135)/Summary!D$6,0)</f>
        <v>0</v>
      </c>
      <c r="AT135" s="3">
        <f>IF(AND(AI135&lt;=Summary!E$6,AI135&gt;0),25*(Summary!E$6+1-AI135)/Summary!E$6,0)</f>
        <v>0</v>
      </c>
      <c r="AU135" s="3">
        <f>IF(AND(AJ135&lt;=Summary!F$6,AJ135&gt;0),25*(Summary!F$6+1-AJ135)/Summary!F$6,0)</f>
        <v>0</v>
      </c>
      <c r="AV135" s="3">
        <f>IF(AND(AK135&lt;=Summary!G$6,AK135&gt;0),25*(Summary!G$6+1-AK135)/Summary!G$6,0)</f>
        <v>0</v>
      </c>
      <c r="AW135" s="3">
        <f>IF(AND(AL135&lt;=Summary!H$6,AL135&gt;0),25*(Summary!H$6+1-AL135)/Summary!H$6,0)</f>
        <v>0</v>
      </c>
      <c r="AX135" s="3">
        <f>IF(AND(AM135&lt;=Summary!I$6,AM135&gt;0),25*(Summary!I$6+1-AM135)/Summary!I$6,0)</f>
        <v>0</v>
      </c>
      <c r="AY135" s="3">
        <f>IF(AND(AN135&lt;=Summary!J$6,AN135&gt;0),25*(Summary!J$6+1-AN135)/Summary!J$6,0)</f>
        <v>0.5</v>
      </c>
      <c r="AZ135" s="3">
        <f>IF(AND(AO135&lt;=Summary!K$6,AO135&gt;0),25*(Summary!K$6+1-AO135)/Summary!K$6,0)</f>
        <v>0</v>
      </c>
      <c r="BA135" s="3"/>
      <c r="BB135" s="3">
        <f>IF(AND(U135&gt;0,U135&lt;=Summary!B$9),12.5 + 12.5 * (U135 - Summary!B$9) / (Summary!B$7 - Summary!B$9),0)</f>
        <v>0</v>
      </c>
      <c r="BC135" s="3">
        <f>IF(AND(V135&gt;0,V135&lt;=Summary!C$9),12.5 + 12.5 * (V135 - Summary!C$9) / (Summary!C$7 - Summary!C$9),0)</f>
        <v>0</v>
      </c>
      <c r="BD135" s="3">
        <f>IF(AND(W135&gt;0,W135&lt;=Summary!D$9),12.5 + 12.5 * (W135 - Summary!D$9) / (Summary!D$7 - Summary!D$9),0)</f>
        <v>0</v>
      </c>
      <c r="BE135" s="3">
        <f>IF(AND(X135&gt;0,X135&lt;=Summary!E$9),12.5 + 12.5 * (X135 - Summary!E$9) / (Summary!E$7 - Summary!E$9),0)</f>
        <v>0</v>
      </c>
      <c r="BF135" s="3">
        <f>IF(AND(Y135&gt;0,Y135&lt;=Summary!F$9),12.5 + 12.5 * (Y135 - Summary!F$9) / (Summary!F$7 - Summary!F$9),0)</f>
        <v>0</v>
      </c>
      <c r="BG135" s="3">
        <f>IF(AND(Z135&gt;0,Z135&lt;=Summary!G$9),12.5 + 12.5 * (Z135 - Summary!G$9) / (Summary!G$7 - Summary!G$9),0)</f>
        <v>0</v>
      </c>
      <c r="BH135" s="3">
        <f>IF(AND(AA135&gt;0,AA135&lt;=Summary!H$9),12.5 + 12.5 * (AA135 - Summary!H$9) / (Summary!H$7 - Summary!H$9),0)</f>
        <v>0</v>
      </c>
      <c r="BI135" s="3">
        <f>IF(AND(AB135&gt;0,AB135&lt;=Summary!I$9),12.5 + 12.5 * (AB135 - Summary!I$9) / (Summary!I$7 - Summary!I$9),0)</f>
        <v>0</v>
      </c>
      <c r="BJ135" s="3">
        <f>IF(AND(AC135&gt;0,AC135&lt;=Summary!J$9),12.5 + 12.5 * (AC135 - Summary!J$9) / (Summary!J$7 - Summary!J$9),0)</f>
        <v>0</v>
      </c>
      <c r="BK135" s="3">
        <f>IF(AND(AD135&gt;0,AD135&lt;=Summary!K$9),12.5 + 12.5 * (AD135 - Summary!K$9) / (Summary!K$7 - Summary!K$9),0)</f>
        <v>0</v>
      </c>
      <c r="BL135" s="3"/>
      <c r="BM135" s="3">
        <f>IF(AND(U135&gt;0,U135&gt;Summary!B$9),12.5 - 12.5 * (U135 - Summary!B$9) / (Summary!B$3 - Summary!B$9),0)</f>
        <v>4.3819925412892911</v>
      </c>
      <c r="BN135" s="3">
        <f>IF(AND(V135&gt;0,V135&gt;Summary!C$9),12.5 - 12.5 * (V135 - Summary!C$9) / (Summary!C$3 - Summary!C$9),0)</f>
        <v>9.3603648015775214</v>
      </c>
      <c r="BO135" s="3">
        <f>IF(AND(W135&gt;0,W135&gt;Summary!D$9),12.5 - 12.5 * (W135 - Summary!D$9) / (Summary!D$3 - Summary!D$9),0)</f>
        <v>0</v>
      </c>
      <c r="BP135" s="3">
        <f>IF(AND(X135&gt;0,X135&gt;Summary!E$9),12.5 - 12.5 * (X135 - Summary!E$9) / (Summary!E$3 - Summary!E$9),0)</f>
        <v>0</v>
      </c>
      <c r="BQ135" s="3">
        <f>IF(AND(Y135&gt;0,Y135&gt;Summary!F$9),12.5 - 12.5 * (Y135 - Summary!F$9) / (Summary!F$3 - Summary!F$9),0)</f>
        <v>0</v>
      </c>
      <c r="BR135" s="3">
        <f>IF(AND(Z135&gt;0,Z135&gt;Summary!G$9),12.5 - 12.5 * (Z135 - Summary!G$9) / (Summary!G$3 - Summary!G$9),0)</f>
        <v>0</v>
      </c>
      <c r="BS135" s="3">
        <f>IF(AND(AA135&gt;0,AA135&gt;Summary!H$9),12.5 - 12.5 * (AA135 - Summary!H$9) / (Summary!H$3 - Summary!H$9),0)</f>
        <v>0</v>
      </c>
      <c r="BT135" s="3">
        <f>IF(AND(AB135&gt;0,AB135&gt;Summary!I$9),12.5 - 12.5 * (AB135 - Summary!I$9) / (Summary!I$3 - Summary!I$9),0)</f>
        <v>0</v>
      </c>
      <c r="BU135" s="3">
        <f>IF(AND(AC135&gt;0,AC135&gt;Summary!J$9),12.5 - 12.5 * (AC135 - Summary!J$9) / (Summary!J$3 - Summary!J$9),0)</f>
        <v>0</v>
      </c>
      <c r="BV135" s="3">
        <f>IF(AND(AD135&gt;0,AD135&gt;Summary!K$9),12.5 - 12.5 * (AD135 - Summary!K$9) / (Summary!K$3 - Summary!K$9),0)</f>
        <v>0</v>
      </c>
      <c r="BW135" s="3"/>
      <c r="BX135">
        <v>6727</v>
      </c>
      <c r="BZ135">
        <v>2081</v>
      </c>
      <c r="CA135">
        <v>9471</v>
      </c>
      <c r="CB135">
        <v>17996</v>
      </c>
      <c r="CC135">
        <v>132296</v>
      </c>
      <c r="CD135">
        <v>2942</v>
      </c>
      <c r="CE135">
        <v>8224</v>
      </c>
      <c r="CF135">
        <v>10086</v>
      </c>
      <c r="CI135" s="3">
        <f t="shared" si="132"/>
        <v>4.3819925412892911</v>
      </c>
      <c r="CJ135" s="3">
        <f t="shared" si="133"/>
        <v>9.3603648015775214</v>
      </c>
      <c r="CK135" s="3">
        <f t="shared" si="134"/>
        <v>0</v>
      </c>
      <c r="CL135" s="3">
        <f t="shared" si="135"/>
        <v>0</v>
      </c>
      <c r="CM135" s="3">
        <f t="shared" si="136"/>
        <v>0</v>
      </c>
      <c r="CN135" s="3">
        <f t="shared" si="137"/>
        <v>0</v>
      </c>
      <c r="CO135" s="3">
        <f t="shared" si="138"/>
        <v>0</v>
      </c>
      <c r="CP135" s="3">
        <f t="shared" si="139"/>
        <v>0</v>
      </c>
      <c r="CQ135" s="3">
        <f t="shared" si="140"/>
        <v>0.5</v>
      </c>
      <c r="CR135" s="3">
        <f t="shared" si="141"/>
        <v>0</v>
      </c>
      <c r="CT135" s="3">
        <f t="shared" si="142"/>
        <v>0</v>
      </c>
      <c r="CU135" s="3">
        <f t="shared" si="143"/>
        <v>0</v>
      </c>
      <c r="CV135" s="3">
        <f t="shared" si="144"/>
        <v>14.242357342866812</v>
      </c>
      <c r="CW135" s="5">
        <f t="shared" si="145"/>
        <v>400</v>
      </c>
      <c r="CX135" s="3">
        <f t="shared" si="146"/>
        <v>414.2423573428668</v>
      </c>
      <c r="CZ135" s="3">
        <f t="shared" si="147"/>
        <v>423.63485200098597</v>
      </c>
      <c r="DA135">
        <f t="shared" si="148"/>
        <v>131</v>
      </c>
    </row>
    <row r="136" spans="1:105" x14ac:dyDescent="0.2">
      <c r="A136">
        <v>132</v>
      </c>
      <c r="B136" t="s">
        <v>289</v>
      </c>
      <c r="C136" t="s">
        <v>290</v>
      </c>
      <c r="D136" t="s">
        <v>248</v>
      </c>
      <c r="E136">
        <v>23.133504453884701</v>
      </c>
      <c r="F136" s="1" t="s">
        <v>665</v>
      </c>
      <c r="G136">
        <v>423.13350445388397</v>
      </c>
      <c r="H136">
        <v>405578</v>
      </c>
      <c r="J136">
        <v>2340</v>
      </c>
      <c r="K136">
        <v>2684</v>
      </c>
      <c r="L136">
        <v>114133</v>
      </c>
      <c r="M136">
        <v>106813</v>
      </c>
      <c r="N136">
        <v>16933</v>
      </c>
      <c r="O136">
        <v>3636</v>
      </c>
      <c r="P136">
        <v>124056</v>
      </c>
      <c r="R136">
        <v>34983</v>
      </c>
      <c r="U136" s="5">
        <f>IF(J136&lt;=Summary!B$3,J136,0)</f>
        <v>2340</v>
      </c>
      <c r="V136" s="5">
        <f>IF(K136&lt;=Summary!C$3,K136,0)</f>
        <v>2684</v>
      </c>
      <c r="W136" s="5">
        <f>IF(L136&lt;=Summary!D$3,L136,0)</f>
        <v>0</v>
      </c>
      <c r="X136" s="5">
        <f>IF(M136&lt;=Summary!E$3,M136,0)</f>
        <v>0</v>
      </c>
      <c r="Y136" s="5">
        <f>IF(N136&lt;=Summary!F$3,N136,0)</f>
        <v>0</v>
      </c>
      <c r="Z136" s="5">
        <f>IF(O136&lt;=Summary!G$3,O136,0)</f>
        <v>3636</v>
      </c>
      <c r="AA136" s="5">
        <f>IF(P136&lt;=Summary!H$3,P136,0)</f>
        <v>0</v>
      </c>
      <c r="AB136" s="5">
        <f>IF(Q136&lt;=Summary!I$3,Q136,0)</f>
        <v>0</v>
      </c>
      <c r="AC136" s="5">
        <f>IF(R136&lt;=Summary!J$3,R136,0)</f>
        <v>0</v>
      </c>
      <c r="AD136" s="5">
        <f>IF(S136&lt;=Summary!K$3,S136,0)</f>
        <v>0</v>
      </c>
      <c r="AE136" s="3"/>
      <c r="AF136" s="5">
        <f t="shared" si="122"/>
        <v>142</v>
      </c>
      <c r="AG136" s="5">
        <f t="shared" si="123"/>
        <v>212</v>
      </c>
      <c r="AH136" s="5">
        <f t="shared" si="124"/>
        <v>201</v>
      </c>
      <c r="AI136" s="5">
        <f t="shared" si="125"/>
        <v>203</v>
      </c>
      <c r="AJ136" s="5">
        <f t="shared" si="126"/>
        <v>126</v>
      </c>
      <c r="AK136" s="5">
        <f t="shared" si="127"/>
        <v>89</v>
      </c>
      <c r="AL136" s="5">
        <f t="shared" si="128"/>
        <v>115</v>
      </c>
      <c r="AM136" s="5">
        <f t="shared" si="129"/>
        <v>0</v>
      </c>
      <c r="AN136" s="5">
        <f t="shared" si="130"/>
        <v>137</v>
      </c>
      <c r="AO136" s="5">
        <f t="shared" si="131"/>
        <v>0</v>
      </c>
      <c r="AP136" s="3"/>
      <c r="AQ136" s="3">
        <f>IF(AND(AF136&lt;=Summary!B$6,AF136&gt;0),25*(Summary!B$6+1-AF136)/Summary!B$6,0)</f>
        <v>0</v>
      </c>
      <c r="AR136" s="3">
        <f>IF(AND(AG136&lt;=Summary!C$6,AG136&gt;0),25*(Summary!C$6+1-AG136)/Summary!C$6,0)</f>
        <v>0</v>
      </c>
      <c r="AS136" s="3">
        <f>IF(AND(AH136&lt;=Summary!D$6,AH136&gt;0),25*(Summary!D$6+1-AH136)/Summary!D$6,0)</f>
        <v>0</v>
      </c>
      <c r="AT136" s="3">
        <f>IF(AND(AI136&lt;=Summary!E$6,AI136&gt;0),25*(Summary!E$6+1-AI136)/Summary!E$6,0)</f>
        <v>0</v>
      </c>
      <c r="AU136" s="3">
        <f>IF(AND(AJ136&lt;=Summary!F$6,AJ136&gt;0),25*(Summary!F$6+1-AJ136)/Summary!F$6,0)</f>
        <v>0</v>
      </c>
      <c r="AV136" s="3">
        <f>IF(AND(AK136&lt;=Summary!G$6,AK136&gt;0),25*(Summary!G$6+1-AK136)/Summary!G$6,0)</f>
        <v>3</v>
      </c>
      <c r="AW136" s="3">
        <f>IF(AND(AL136&lt;=Summary!H$6,AL136&gt;0),25*(Summary!H$6+1-AL136)/Summary!H$6,0)</f>
        <v>0</v>
      </c>
      <c r="AX136" s="3">
        <f>IF(AND(AM136&lt;=Summary!I$6,AM136&gt;0),25*(Summary!I$6+1-AM136)/Summary!I$6,0)</f>
        <v>0</v>
      </c>
      <c r="AY136" s="3">
        <f>IF(AND(AN136&lt;=Summary!J$6,AN136&gt;0),25*(Summary!J$6+1-AN136)/Summary!J$6,0)</f>
        <v>0</v>
      </c>
      <c r="AZ136" s="3">
        <f>IF(AND(AO136&lt;=Summary!K$6,AO136&gt;0),25*(Summary!K$6+1-AO136)/Summary!K$6,0)</f>
        <v>0</v>
      </c>
      <c r="BA136" s="3"/>
      <c r="BB136" s="3">
        <f>IF(AND(U136&gt;0,U136&lt;=Summary!B$9),12.5 + 12.5 * (U136 - Summary!B$9) / (Summary!B$7 - Summary!B$9),0)</f>
        <v>0</v>
      </c>
      <c r="BC136" s="3">
        <f>IF(AND(V136&gt;0,V136&lt;=Summary!C$9),12.5 + 12.5 * (V136 - Summary!C$9) / (Summary!C$7 - Summary!C$9),0)</f>
        <v>0</v>
      </c>
      <c r="BD136" s="3">
        <f>IF(AND(W136&gt;0,W136&lt;=Summary!D$9),12.5 + 12.5 * (W136 - Summary!D$9) / (Summary!D$7 - Summary!D$9),0)</f>
        <v>0</v>
      </c>
      <c r="BE136" s="3">
        <f>IF(AND(X136&gt;0,X136&lt;=Summary!E$9),12.5 + 12.5 * (X136 - Summary!E$9) / (Summary!E$7 - Summary!E$9),0)</f>
        <v>0</v>
      </c>
      <c r="BF136" s="3">
        <f>IF(AND(Y136&gt;0,Y136&lt;=Summary!F$9),12.5 + 12.5 * (Y136 - Summary!F$9) / (Summary!F$7 - Summary!F$9),0)</f>
        <v>0</v>
      </c>
      <c r="BG136" s="3">
        <f>IF(AND(Z136&gt;0,Z136&lt;=Summary!G$9),12.5 + 12.5 * (Z136 - Summary!G$9) / (Summary!G$7 - Summary!G$9),0)</f>
        <v>0</v>
      </c>
      <c r="BH136" s="3">
        <f>IF(AND(AA136&gt;0,AA136&lt;=Summary!H$9),12.5 + 12.5 * (AA136 - Summary!H$9) / (Summary!H$7 - Summary!H$9),0)</f>
        <v>0</v>
      </c>
      <c r="BI136" s="3">
        <f>IF(AND(AB136&gt;0,AB136&lt;=Summary!I$9),12.5 + 12.5 * (AB136 - Summary!I$9) / (Summary!I$7 - Summary!I$9),0)</f>
        <v>0</v>
      </c>
      <c r="BJ136" s="3">
        <f>IF(AND(AC136&gt;0,AC136&lt;=Summary!J$9),12.5 + 12.5 * (AC136 - Summary!J$9) / (Summary!J$7 - Summary!J$9),0)</f>
        <v>0</v>
      </c>
      <c r="BK136" s="3">
        <f>IF(AND(AD136&gt;0,AD136&lt;=Summary!K$9),12.5 + 12.5 * (AD136 - Summary!K$9) / (Summary!K$7 - Summary!K$9),0)</f>
        <v>0</v>
      </c>
      <c r="BL136" s="3"/>
      <c r="BM136" s="3">
        <f>IF(AND(U136&gt;0,U136&gt;Summary!B$9),12.5 - 12.5 * (U136 - Summary!B$9) / (Summary!B$3 - Summary!B$9),0)</f>
        <v>8.3910495471497057</v>
      </c>
      <c r="BN136" s="3">
        <f>IF(AND(V136&gt;0,V136&gt;Summary!C$9),12.5 - 12.5 * (V136 - Summary!C$9) / (Summary!C$3 - Summary!C$9),0)</f>
        <v>5.6445649494700518</v>
      </c>
      <c r="BO136" s="3">
        <f>IF(AND(W136&gt;0,W136&gt;Summary!D$9),12.5 - 12.5 * (W136 - Summary!D$9) / (Summary!D$3 - Summary!D$9),0)</f>
        <v>0</v>
      </c>
      <c r="BP136" s="3">
        <f>IF(AND(X136&gt;0,X136&gt;Summary!E$9),12.5 - 12.5 * (X136 - Summary!E$9) / (Summary!E$3 - Summary!E$9),0)</f>
        <v>0</v>
      </c>
      <c r="BQ136" s="3">
        <f>IF(AND(Y136&gt;0,Y136&gt;Summary!F$9),12.5 - 12.5 * (Y136 - Summary!F$9) / (Summary!F$3 - Summary!F$9),0)</f>
        <v>0</v>
      </c>
      <c r="BR136" s="3">
        <f>IF(AND(Z136&gt;0,Z136&gt;Summary!G$9),12.5 - 12.5 * (Z136 - Summary!G$9) / (Summary!G$3 - Summary!G$9),0)</f>
        <v>6.4266587325200835</v>
      </c>
      <c r="BS136" s="3">
        <f>IF(AND(AA136&gt;0,AA136&gt;Summary!H$9),12.5 - 12.5 * (AA136 - Summary!H$9) / (Summary!H$3 - Summary!H$9),0)</f>
        <v>0</v>
      </c>
      <c r="BT136" s="3">
        <f>IF(AND(AB136&gt;0,AB136&gt;Summary!I$9),12.5 - 12.5 * (AB136 - Summary!I$9) / (Summary!I$3 - Summary!I$9),0)</f>
        <v>0</v>
      </c>
      <c r="BU136" s="3">
        <f>IF(AND(AC136&gt;0,AC136&gt;Summary!J$9),12.5 - 12.5 * (AC136 - Summary!J$9) / (Summary!J$3 - Summary!J$9),0)</f>
        <v>0</v>
      </c>
      <c r="BV136" s="3">
        <f>IF(AND(AD136&gt;0,AD136&gt;Summary!K$9),12.5 - 12.5 * (AD136 - Summary!K$9) / (Summary!K$3 - Summary!K$9),0)</f>
        <v>0</v>
      </c>
      <c r="BW136" s="3"/>
      <c r="BX136">
        <v>3636</v>
      </c>
      <c r="BZ136">
        <v>2684</v>
      </c>
      <c r="CA136">
        <v>106813</v>
      </c>
      <c r="CB136">
        <v>16933</v>
      </c>
      <c r="CC136">
        <v>124056</v>
      </c>
      <c r="CD136">
        <v>2340</v>
      </c>
      <c r="CE136">
        <v>114133</v>
      </c>
      <c r="CF136">
        <v>34983</v>
      </c>
      <c r="CI136" s="3">
        <f t="shared" si="132"/>
        <v>8.3910495471497057</v>
      </c>
      <c r="CJ136" s="3">
        <f t="shared" si="133"/>
        <v>5.6445649494700518</v>
      </c>
      <c r="CK136" s="3">
        <f t="shared" si="134"/>
        <v>0</v>
      </c>
      <c r="CL136" s="3">
        <f t="shared" si="135"/>
        <v>0</v>
      </c>
      <c r="CM136" s="3">
        <f t="shared" si="136"/>
        <v>0</v>
      </c>
      <c r="CN136" s="3">
        <f t="shared" si="137"/>
        <v>9.4266587325200835</v>
      </c>
      <c r="CO136" s="3">
        <f t="shared" si="138"/>
        <v>0</v>
      </c>
      <c r="CP136" s="3">
        <f t="shared" si="139"/>
        <v>0</v>
      </c>
      <c r="CQ136" s="3">
        <f t="shared" si="140"/>
        <v>0</v>
      </c>
      <c r="CR136" s="3">
        <f t="shared" si="141"/>
        <v>0</v>
      </c>
      <c r="CT136" s="3">
        <f t="shared" si="142"/>
        <v>0</v>
      </c>
      <c r="CU136" s="3">
        <f t="shared" si="143"/>
        <v>0</v>
      </c>
      <c r="CV136" s="3">
        <f t="shared" si="144"/>
        <v>23.462273229139839</v>
      </c>
      <c r="CW136" s="5">
        <f t="shared" si="145"/>
        <v>400</v>
      </c>
      <c r="CX136" s="3">
        <f t="shared" si="146"/>
        <v>423.46227322913984</v>
      </c>
      <c r="CZ136" s="3">
        <f t="shared" si="147"/>
        <v>423.13350445388397</v>
      </c>
      <c r="DA136">
        <f t="shared" si="148"/>
        <v>132</v>
      </c>
    </row>
    <row r="137" spans="1:105" x14ac:dyDescent="0.2">
      <c r="A137">
        <v>133</v>
      </c>
      <c r="B137" t="s">
        <v>291</v>
      </c>
      <c r="C137" t="s">
        <v>292</v>
      </c>
      <c r="D137" t="s">
        <v>22</v>
      </c>
      <c r="E137">
        <v>21.461783014155799</v>
      </c>
      <c r="F137" s="1" t="s">
        <v>660</v>
      </c>
      <c r="G137">
        <v>421.461783014155</v>
      </c>
      <c r="H137">
        <v>1074536</v>
      </c>
      <c r="J137">
        <v>3200</v>
      </c>
      <c r="K137">
        <v>2034</v>
      </c>
      <c r="L137">
        <v>4990</v>
      </c>
      <c r="M137">
        <v>8370</v>
      </c>
      <c r="N137">
        <v>6569</v>
      </c>
      <c r="O137">
        <v>4503</v>
      </c>
      <c r="P137">
        <v>167755</v>
      </c>
      <c r="Q137">
        <v>624311</v>
      </c>
      <c r="R137">
        <v>7330</v>
      </c>
      <c r="S137">
        <v>245474</v>
      </c>
      <c r="U137" s="5">
        <f>IF(J137&lt;=Summary!B$3,J137,0)</f>
        <v>3200</v>
      </c>
      <c r="V137" s="5">
        <f>IF(K137&lt;=Summary!C$3,K137,0)</f>
        <v>2034</v>
      </c>
      <c r="W137" s="5">
        <f>IF(L137&lt;=Summary!D$3,L137,0)</f>
        <v>0</v>
      </c>
      <c r="X137" s="5">
        <f>IF(M137&lt;=Summary!E$3,M137,0)</f>
        <v>0</v>
      </c>
      <c r="Y137" s="5">
        <f>IF(N137&lt;=Summary!F$3,N137,0)</f>
        <v>0</v>
      </c>
      <c r="Z137" s="5">
        <f>IF(O137&lt;=Summary!G$3,O137,0)</f>
        <v>0</v>
      </c>
      <c r="AA137" s="5">
        <f>IF(P137&lt;=Summary!H$3,P137,0)</f>
        <v>0</v>
      </c>
      <c r="AB137" s="5">
        <f>IF(Q137&lt;=Summary!I$3,Q137,0)</f>
        <v>0</v>
      </c>
      <c r="AC137" s="5">
        <f>IF(R137&lt;=Summary!J$3,R137,0)</f>
        <v>0</v>
      </c>
      <c r="AD137" s="5">
        <f>IF(S137&lt;=Summary!K$3,S137,0)</f>
        <v>0</v>
      </c>
      <c r="AE137" s="3"/>
      <c r="AF137" s="5">
        <f t="shared" si="122"/>
        <v>181</v>
      </c>
      <c r="AG137" s="5">
        <f t="shared" si="123"/>
        <v>164</v>
      </c>
      <c r="AH137" s="5">
        <f t="shared" si="124"/>
        <v>112</v>
      </c>
      <c r="AI137" s="5">
        <f t="shared" si="125"/>
        <v>139</v>
      </c>
      <c r="AJ137" s="5">
        <f t="shared" si="126"/>
        <v>87</v>
      </c>
      <c r="AK137" s="5">
        <f t="shared" si="127"/>
        <v>115</v>
      </c>
      <c r="AL137" s="5">
        <f t="shared" si="128"/>
        <v>120</v>
      </c>
      <c r="AM137" s="5">
        <f t="shared" si="129"/>
        <v>156</v>
      </c>
      <c r="AN137" s="5">
        <f t="shared" si="130"/>
        <v>75</v>
      </c>
      <c r="AO137" s="5">
        <f t="shared" si="131"/>
        <v>117</v>
      </c>
      <c r="AP137" s="3"/>
      <c r="AQ137" s="3">
        <f>IF(AND(AF137&lt;=Summary!B$6,AF137&gt;0),25*(Summary!B$6+1-AF137)/Summary!B$6,0)</f>
        <v>0</v>
      </c>
      <c r="AR137" s="3">
        <f>IF(AND(AG137&lt;=Summary!C$6,AG137&gt;0),25*(Summary!C$6+1-AG137)/Summary!C$6,0)</f>
        <v>0</v>
      </c>
      <c r="AS137" s="3">
        <f>IF(AND(AH137&lt;=Summary!D$6,AH137&gt;0),25*(Summary!D$6+1-AH137)/Summary!D$6,0)</f>
        <v>0</v>
      </c>
      <c r="AT137" s="3">
        <f>IF(AND(AI137&lt;=Summary!E$6,AI137&gt;0),25*(Summary!E$6+1-AI137)/Summary!E$6,0)</f>
        <v>0</v>
      </c>
      <c r="AU137" s="3">
        <f>IF(AND(AJ137&lt;=Summary!F$6,AJ137&gt;0),25*(Summary!F$6+1-AJ137)/Summary!F$6,0)</f>
        <v>3.5</v>
      </c>
      <c r="AV137" s="3">
        <f>IF(AND(AK137&lt;=Summary!G$6,AK137&gt;0),25*(Summary!G$6+1-AK137)/Summary!G$6,0)</f>
        <v>0</v>
      </c>
      <c r="AW137" s="3">
        <f>IF(AND(AL137&lt;=Summary!H$6,AL137&gt;0),25*(Summary!H$6+1-AL137)/Summary!H$6,0)</f>
        <v>0</v>
      </c>
      <c r="AX137" s="3">
        <f>IF(AND(AM137&lt;=Summary!I$6,AM137&gt;0),25*(Summary!I$6+1-AM137)/Summary!I$6,0)</f>
        <v>0</v>
      </c>
      <c r="AY137" s="3">
        <f>IF(AND(AN137&lt;=Summary!J$6,AN137&gt;0),25*(Summary!J$6+1-AN137)/Summary!J$6,0)</f>
        <v>6.5</v>
      </c>
      <c r="AZ137" s="3">
        <f>IF(AND(AO137&lt;=Summary!K$6,AO137&gt;0),25*(Summary!K$6+1-AO137)/Summary!K$6,0)</f>
        <v>0</v>
      </c>
      <c r="BA137" s="3"/>
      <c r="BB137" s="3">
        <f>IF(AND(U137&gt;0,U137&lt;=Summary!B$9),12.5 + 12.5 * (U137 - Summary!B$9) / (Summary!B$7 - Summary!B$9),0)</f>
        <v>0</v>
      </c>
      <c r="BC137" s="3">
        <f>IF(AND(V137&gt;0,V137&lt;=Summary!C$9),12.5 + 12.5 * (V137 - Summary!C$9) / (Summary!C$7 - Summary!C$9),0)</f>
        <v>0</v>
      </c>
      <c r="BD137" s="3">
        <f>IF(AND(W137&gt;0,W137&lt;=Summary!D$9),12.5 + 12.5 * (W137 - Summary!D$9) / (Summary!D$7 - Summary!D$9),0)</f>
        <v>0</v>
      </c>
      <c r="BE137" s="3">
        <f>IF(AND(X137&gt;0,X137&lt;=Summary!E$9),12.5 + 12.5 * (X137 - Summary!E$9) / (Summary!E$7 - Summary!E$9),0)</f>
        <v>0</v>
      </c>
      <c r="BF137" s="3">
        <f>IF(AND(Y137&gt;0,Y137&lt;=Summary!F$9),12.5 + 12.5 * (Y137 - Summary!F$9) / (Summary!F$7 - Summary!F$9),0)</f>
        <v>0</v>
      </c>
      <c r="BG137" s="3">
        <f>IF(AND(Z137&gt;0,Z137&lt;=Summary!G$9),12.5 + 12.5 * (Z137 - Summary!G$9) / (Summary!G$7 - Summary!G$9),0)</f>
        <v>0</v>
      </c>
      <c r="BH137" s="3">
        <f>IF(AND(AA137&gt;0,AA137&lt;=Summary!H$9),12.5 + 12.5 * (AA137 - Summary!H$9) / (Summary!H$7 - Summary!H$9),0)</f>
        <v>0</v>
      </c>
      <c r="BI137" s="3">
        <f>IF(AND(AB137&gt;0,AB137&lt;=Summary!I$9),12.5 + 12.5 * (AB137 - Summary!I$9) / (Summary!I$7 - Summary!I$9),0)</f>
        <v>0</v>
      </c>
      <c r="BJ137" s="3">
        <f>IF(AND(AC137&gt;0,AC137&lt;=Summary!J$9),12.5 + 12.5 * (AC137 - Summary!J$9) / (Summary!J$7 - Summary!J$9),0)</f>
        <v>0</v>
      </c>
      <c r="BK137" s="3">
        <f>IF(AND(AD137&gt;0,AD137&lt;=Summary!K$9),12.5 + 12.5 * (AD137 - Summary!K$9) / (Summary!K$7 - Summary!K$9),0)</f>
        <v>0</v>
      </c>
      <c r="BL137" s="3"/>
      <c r="BM137" s="3">
        <f>IF(AND(U137&gt;0,U137&gt;Summary!B$9),12.5 - 12.5 * (U137 - Summary!B$9) / (Summary!B$3 - Summary!B$9),0)</f>
        <v>2.6638252530633988</v>
      </c>
      <c r="BN137" s="3">
        <f>IF(AND(V137&gt;0,V137&gt;Summary!C$9),12.5 - 12.5 * (V137 - Summary!C$9) / (Summary!C$3 - Summary!C$9),0)</f>
        <v>9.6499876756223806</v>
      </c>
      <c r="BO137" s="3">
        <f>IF(AND(W137&gt;0,W137&gt;Summary!D$9),12.5 - 12.5 * (W137 - Summary!D$9) / (Summary!D$3 - Summary!D$9),0)</f>
        <v>0</v>
      </c>
      <c r="BP137" s="3">
        <f>IF(AND(X137&gt;0,X137&gt;Summary!E$9),12.5 - 12.5 * (X137 - Summary!E$9) / (Summary!E$3 - Summary!E$9),0)</f>
        <v>0</v>
      </c>
      <c r="BQ137" s="3">
        <f>IF(AND(Y137&gt;0,Y137&gt;Summary!F$9),12.5 - 12.5 * (Y137 - Summary!F$9) / (Summary!F$3 - Summary!F$9),0)</f>
        <v>0</v>
      </c>
      <c r="BR137" s="3">
        <f>IF(AND(Z137&gt;0,Z137&gt;Summary!G$9),12.5 - 12.5 * (Z137 - Summary!G$9) / (Summary!G$3 - Summary!G$9),0)</f>
        <v>0</v>
      </c>
      <c r="BS137" s="3">
        <f>IF(AND(AA137&gt;0,AA137&gt;Summary!H$9),12.5 - 12.5 * (AA137 - Summary!H$9) / (Summary!H$3 - Summary!H$9),0)</f>
        <v>0</v>
      </c>
      <c r="BT137" s="3">
        <f>IF(AND(AB137&gt;0,AB137&gt;Summary!I$9),12.5 - 12.5 * (AB137 - Summary!I$9) / (Summary!I$3 - Summary!I$9),0)</f>
        <v>0</v>
      </c>
      <c r="BU137" s="3">
        <f>IF(AND(AC137&gt;0,AC137&gt;Summary!J$9),12.5 - 12.5 * (AC137 - Summary!J$9) / (Summary!J$3 - Summary!J$9),0)</f>
        <v>0</v>
      </c>
      <c r="BV137" s="3">
        <f>IF(AND(AD137&gt;0,AD137&gt;Summary!K$9),12.5 - 12.5 * (AD137 - Summary!K$9) / (Summary!K$3 - Summary!K$9),0)</f>
        <v>0</v>
      </c>
      <c r="BW137" s="3"/>
      <c r="BX137">
        <v>4503</v>
      </c>
      <c r="BY137">
        <v>624311</v>
      </c>
      <c r="BZ137">
        <v>2034</v>
      </c>
      <c r="CA137">
        <v>8370</v>
      </c>
      <c r="CB137">
        <v>6569</v>
      </c>
      <c r="CC137">
        <v>167755</v>
      </c>
      <c r="CD137">
        <v>3200</v>
      </c>
      <c r="CE137">
        <v>4990</v>
      </c>
      <c r="CF137">
        <v>7330</v>
      </c>
      <c r="CG137">
        <v>245474</v>
      </c>
      <c r="CI137" s="3">
        <f t="shared" si="132"/>
        <v>2.6638252530633988</v>
      </c>
      <c r="CJ137" s="3">
        <f t="shared" si="133"/>
        <v>9.6499876756223806</v>
      </c>
      <c r="CK137" s="3">
        <f t="shared" si="134"/>
        <v>0</v>
      </c>
      <c r="CL137" s="3">
        <f t="shared" si="135"/>
        <v>0</v>
      </c>
      <c r="CM137" s="3">
        <f t="shared" si="136"/>
        <v>3.5</v>
      </c>
      <c r="CN137" s="3">
        <f t="shared" si="137"/>
        <v>0</v>
      </c>
      <c r="CO137" s="3">
        <f t="shared" si="138"/>
        <v>0</v>
      </c>
      <c r="CP137" s="3">
        <f t="shared" si="139"/>
        <v>0</v>
      </c>
      <c r="CQ137" s="3">
        <f t="shared" si="140"/>
        <v>6.5</v>
      </c>
      <c r="CR137" s="3">
        <f t="shared" si="141"/>
        <v>0</v>
      </c>
      <c r="CT137" s="3">
        <f t="shared" si="142"/>
        <v>0</v>
      </c>
      <c r="CU137" s="3">
        <f t="shared" si="143"/>
        <v>0</v>
      </c>
      <c r="CV137" s="3">
        <f t="shared" si="144"/>
        <v>22.313812928685778</v>
      </c>
      <c r="CW137" s="5">
        <f t="shared" si="145"/>
        <v>400</v>
      </c>
      <c r="CX137" s="3">
        <f t="shared" si="146"/>
        <v>422.31381292868576</v>
      </c>
      <c r="CZ137" s="3">
        <f t="shared" si="147"/>
        <v>421.461783014155</v>
      </c>
      <c r="DA137">
        <f t="shared" si="148"/>
        <v>133</v>
      </c>
    </row>
    <row r="138" spans="1:105" x14ac:dyDescent="0.2">
      <c r="A138">
        <v>134</v>
      </c>
      <c r="B138" t="s">
        <v>293</v>
      </c>
      <c r="C138" t="s">
        <v>294</v>
      </c>
      <c r="D138" t="s">
        <v>22</v>
      </c>
      <c r="E138">
        <v>21.006941050083199</v>
      </c>
      <c r="F138" s="1" t="s">
        <v>660</v>
      </c>
      <c r="G138">
        <v>421.00694105008301</v>
      </c>
      <c r="H138">
        <v>554237</v>
      </c>
      <c r="J138">
        <v>3087</v>
      </c>
      <c r="K138">
        <v>2166</v>
      </c>
      <c r="L138">
        <v>4636</v>
      </c>
      <c r="M138">
        <v>88794</v>
      </c>
      <c r="N138">
        <v>25846</v>
      </c>
      <c r="O138">
        <v>8036</v>
      </c>
      <c r="P138">
        <v>88775</v>
      </c>
      <c r="Q138">
        <v>162620</v>
      </c>
      <c r="R138">
        <v>79537</v>
      </c>
      <c r="S138">
        <v>90740</v>
      </c>
      <c r="U138" s="5">
        <f>IF(J138&lt;=Summary!B$3,J138,0)</f>
        <v>3087</v>
      </c>
      <c r="V138" s="5">
        <f>IF(K138&lt;=Summary!C$3,K138,0)</f>
        <v>2166</v>
      </c>
      <c r="W138" s="5">
        <f>IF(L138&lt;=Summary!D$3,L138,0)</f>
        <v>0</v>
      </c>
      <c r="X138" s="5">
        <f>IF(M138&lt;=Summary!E$3,M138,0)</f>
        <v>0</v>
      </c>
      <c r="Y138" s="5">
        <f>IF(N138&lt;=Summary!F$3,N138,0)</f>
        <v>0</v>
      </c>
      <c r="Z138" s="5">
        <f>IF(O138&lt;=Summary!G$3,O138,0)</f>
        <v>0</v>
      </c>
      <c r="AA138" s="5">
        <f>IF(P138&lt;=Summary!H$3,P138,0)</f>
        <v>0</v>
      </c>
      <c r="AB138" s="5">
        <f>IF(Q138&lt;=Summary!I$3,Q138,0)</f>
        <v>0</v>
      </c>
      <c r="AC138" s="5">
        <f>IF(R138&lt;=Summary!J$3,R138,0)</f>
        <v>0</v>
      </c>
      <c r="AD138" s="5">
        <f>IF(S138&lt;=Summary!K$3,S138,0)</f>
        <v>0</v>
      </c>
      <c r="AE138" s="3"/>
      <c r="AF138" s="5">
        <f t="shared" si="122"/>
        <v>175</v>
      </c>
      <c r="AG138" s="5">
        <f t="shared" si="123"/>
        <v>175</v>
      </c>
      <c r="AH138" s="5">
        <f t="shared" si="124"/>
        <v>104</v>
      </c>
      <c r="AI138" s="5">
        <f t="shared" si="125"/>
        <v>199</v>
      </c>
      <c r="AJ138" s="5">
        <f t="shared" si="126"/>
        <v>140</v>
      </c>
      <c r="AK138" s="5">
        <f t="shared" si="127"/>
        <v>153</v>
      </c>
      <c r="AL138" s="5">
        <f t="shared" si="128"/>
        <v>103</v>
      </c>
      <c r="AM138" s="5">
        <f t="shared" si="129"/>
        <v>146</v>
      </c>
      <c r="AN138" s="5">
        <f t="shared" si="130"/>
        <v>148</v>
      </c>
      <c r="AO138" s="5">
        <f t="shared" si="131"/>
        <v>101</v>
      </c>
      <c r="AP138" s="3"/>
      <c r="AQ138" s="3">
        <f>IF(AND(AF138&lt;=Summary!B$6,AF138&gt;0),25*(Summary!B$6+1-AF138)/Summary!B$6,0)</f>
        <v>0</v>
      </c>
      <c r="AR138" s="3">
        <f>IF(AND(AG138&lt;=Summary!C$6,AG138&gt;0),25*(Summary!C$6+1-AG138)/Summary!C$6,0)</f>
        <v>0</v>
      </c>
      <c r="AS138" s="3">
        <f>IF(AND(AH138&lt;=Summary!D$6,AH138&gt;0),25*(Summary!D$6+1-AH138)/Summary!D$6,0)</f>
        <v>0</v>
      </c>
      <c r="AT138" s="3">
        <f>IF(AND(AI138&lt;=Summary!E$6,AI138&gt;0),25*(Summary!E$6+1-AI138)/Summary!E$6,0)</f>
        <v>0</v>
      </c>
      <c r="AU138" s="3">
        <f>IF(AND(AJ138&lt;=Summary!F$6,AJ138&gt;0),25*(Summary!F$6+1-AJ138)/Summary!F$6,0)</f>
        <v>0</v>
      </c>
      <c r="AV138" s="3">
        <f>IF(AND(AK138&lt;=Summary!G$6,AK138&gt;0),25*(Summary!G$6+1-AK138)/Summary!G$6,0)</f>
        <v>0</v>
      </c>
      <c r="AW138" s="3">
        <f>IF(AND(AL138&lt;=Summary!H$6,AL138&gt;0),25*(Summary!H$6+1-AL138)/Summary!H$6,0)</f>
        <v>0</v>
      </c>
      <c r="AX138" s="3">
        <f>IF(AND(AM138&lt;=Summary!I$6,AM138&gt;0),25*(Summary!I$6+1-AM138)/Summary!I$6,0)</f>
        <v>0</v>
      </c>
      <c r="AY138" s="3">
        <f>IF(AND(AN138&lt;=Summary!J$6,AN138&gt;0),25*(Summary!J$6+1-AN138)/Summary!J$6,0)</f>
        <v>0</v>
      </c>
      <c r="AZ138" s="3">
        <f>IF(AND(AO138&lt;=Summary!K$6,AO138&gt;0),25*(Summary!K$6+1-AO138)/Summary!K$6,0)</f>
        <v>0</v>
      </c>
      <c r="BA138" s="3"/>
      <c r="BB138" s="3">
        <f>IF(AND(U138&gt;0,U138&lt;=Summary!B$9),12.5 + 12.5 * (U138 - Summary!B$9) / (Summary!B$7 - Summary!B$9),0)</f>
        <v>0</v>
      </c>
      <c r="BC138" s="3">
        <f>IF(AND(V138&gt;0,V138&lt;=Summary!C$9),12.5 + 12.5 * (V138 - Summary!C$9) / (Summary!C$7 - Summary!C$9),0)</f>
        <v>0</v>
      </c>
      <c r="BD138" s="3">
        <f>IF(AND(W138&gt;0,W138&lt;=Summary!D$9),12.5 + 12.5 * (W138 - Summary!D$9) / (Summary!D$7 - Summary!D$9),0)</f>
        <v>0</v>
      </c>
      <c r="BE138" s="3">
        <f>IF(AND(X138&gt;0,X138&lt;=Summary!E$9),12.5 + 12.5 * (X138 - Summary!E$9) / (Summary!E$7 - Summary!E$9),0)</f>
        <v>0</v>
      </c>
      <c r="BF138" s="3">
        <f>IF(AND(Y138&gt;0,Y138&lt;=Summary!F$9),12.5 + 12.5 * (Y138 - Summary!F$9) / (Summary!F$7 - Summary!F$9),0)</f>
        <v>0</v>
      </c>
      <c r="BG138" s="3">
        <f>IF(AND(Z138&gt;0,Z138&lt;=Summary!G$9),12.5 + 12.5 * (Z138 - Summary!G$9) / (Summary!G$7 - Summary!G$9),0)</f>
        <v>0</v>
      </c>
      <c r="BH138" s="3">
        <f>IF(AND(AA138&gt;0,AA138&lt;=Summary!H$9),12.5 + 12.5 * (AA138 - Summary!H$9) / (Summary!H$7 - Summary!H$9),0)</f>
        <v>0</v>
      </c>
      <c r="BI138" s="3">
        <f>IF(AND(AB138&gt;0,AB138&lt;=Summary!I$9),12.5 + 12.5 * (AB138 - Summary!I$9) / (Summary!I$7 - Summary!I$9),0)</f>
        <v>0</v>
      </c>
      <c r="BJ138" s="3">
        <f>IF(AND(AC138&gt;0,AC138&lt;=Summary!J$9),12.5 + 12.5 * (AC138 - Summary!J$9) / (Summary!J$7 - Summary!J$9),0)</f>
        <v>0</v>
      </c>
      <c r="BK138" s="3">
        <f>IF(AND(AD138&gt;0,AD138&lt;=Summary!K$9),12.5 + 12.5 * (AD138 - Summary!K$9) / (Summary!K$7 - Summary!K$9),0)</f>
        <v>0</v>
      </c>
      <c r="BL138" s="3"/>
      <c r="BM138" s="3">
        <f>IF(AND(U138&gt;0,U138&gt;Summary!B$9),12.5 - 12.5 * (U138 - Summary!B$9) / (Summary!B$3 - Summary!B$9),0)</f>
        <v>3.4163558870538093</v>
      </c>
      <c r="BN138" s="3">
        <f>IF(AND(V138&gt;0,V138&gt;Summary!C$9),12.5 - 12.5 * (V138 - Summary!C$9) / (Summary!C$3 - Summary!C$9),0)</f>
        <v>8.8365787527729847</v>
      </c>
      <c r="BO138" s="3">
        <f>IF(AND(W138&gt;0,W138&gt;Summary!D$9),12.5 - 12.5 * (W138 - Summary!D$9) / (Summary!D$3 - Summary!D$9),0)</f>
        <v>0</v>
      </c>
      <c r="BP138" s="3">
        <f>IF(AND(X138&gt;0,X138&gt;Summary!E$9),12.5 - 12.5 * (X138 - Summary!E$9) / (Summary!E$3 - Summary!E$9),0)</f>
        <v>0</v>
      </c>
      <c r="BQ138" s="3">
        <f>IF(AND(Y138&gt;0,Y138&gt;Summary!F$9),12.5 - 12.5 * (Y138 - Summary!F$9) / (Summary!F$3 - Summary!F$9),0)</f>
        <v>0</v>
      </c>
      <c r="BR138" s="3">
        <f>IF(AND(Z138&gt;0,Z138&gt;Summary!G$9),12.5 - 12.5 * (Z138 - Summary!G$9) / (Summary!G$3 - Summary!G$9),0)</f>
        <v>0</v>
      </c>
      <c r="BS138" s="3">
        <f>IF(AND(AA138&gt;0,AA138&gt;Summary!H$9),12.5 - 12.5 * (AA138 - Summary!H$9) / (Summary!H$3 - Summary!H$9),0)</f>
        <v>0</v>
      </c>
      <c r="BT138" s="3">
        <f>IF(AND(AB138&gt;0,AB138&gt;Summary!I$9),12.5 - 12.5 * (AB138 - Summary!I$9) / (Summary!I$3 - Summary!I$9),0)</f>
        <v>0</v>
      </c>
      <c r="BU138" s="3">
        <f>IF(AND(AC138&gt;0,AC138&gt;Summary!J$9),12.5 - 12.5 * (AC138 - Summary!J$9) / (Summary!J$3 - Summary!J$9),0)</f>
        <v>0</v>
      </c>
      <c r="BV138" s="3">
        <f>IF(AND(AD138&gt;0,AD138&gt;Summary!K$9),12.5 - 12.5 * (AD138 - Summary!K$9) / (Summary!K$3 - Summary!K$9),0)</f>
        <v>0</v>
      </c>
      <c r="BW138" s="3"/>
      <c r="BX138">
        <v>8036</v>
      </c>
      <c r="BY138">
        <v>162620</v>
      </c>
      <c r="BZ138">
        <v>2166</v>
      </c>
      <c r="CA138">
        <v>88794</v>
      </c>
      <c r="CB138">
        <v>25846</v>
      </c>
      <c r="CC138">
        <v>88775</v>
      </c>
      <c r="CD138">
        <v>3087</v>
      </c>
      <c r="CE138">
        <v>4636</v>
      </c>
      <c r="CF138">
        <v>79537</v>
      </c>
      <c r="CG138">
        <v>90740</v>
      </c>
      <c r="CI138" s="3">
        <f t="shared" si="132"/>
        <v>3.4163558870538093</v>
      </c>
      <c r="CJ138" s="3">
        <f t="shared" si="133"/>
        <v>8.8365787527729847</v>
      </c>
      <c r="CK138" s="3">
        <f t="shared" si="134"/>
        <v>0</v>
      </c>
      <c r="CL138" s="3">
        <f t="shared" si="135"/>
        <v>0</v>
      </c>
      <c r="CM138" s="3">
        <f t="shared" si="136"/>
        <v>0</v>
      </c>
      <c r="CN138" s="3">
        <f t="shared" si="137"/>
        <v>0</v>
      </c>
      <c r="CO138" s="3">
        <f t="shared" si="138"/>
        <v>0</v>
      </c>
      <c r="CP138" s="3">
        <f t="shared" si="139"/>
        <v>0</v>
      </c>
      <c r="CQ138" s="3">
        <f t="shared" si="140"/>
        <v>0</v>
      </c>
      <c r="CR138" s="3">
        <f t="shared" si="141"/>
        <v>0</v>
      </c>
      <c r="CT138" s="3">
        <f t="shared" si="142"/>
        <v>0</v>
      </c>
      <c r="CU138" s="3">
        <f t="shared" si="143"/>
        <v>0</v>
      </c>
      <c r="CV138" s="3">
        <f t="shared" si="144"/>
        <v>12.252934639826794</v>
      </c>
      <c r="CW138" s="5">
        <f t="shared" si="145"/>
        <v>400</v>
      </c>
      <c r="CX138" s="3">
        <f t="shared" si="146"/>
        <v>412.25293463982678</v>
      </c>
      <c r="CZ138" s="3">
        <f t="shared" si="147"/>
        <v>421.00694105008301</v>
      </c>
      <c r="DA138">
        <f t="shared" si="148"/>
        <v>134</v>
      </c>
    </row>
    <row r="139" spans="1:105" x14ac:dyDescent="0.2">
      <c r="A139">
        <v>135</v>
      </c>
      <c r="B139" t="s">
        <v>295</v>
      </c>
      <c r="C139" t="s">
        <v>296</v>
      </c>
      <c r="D139" t="s">
        <v>10</v>
      </c>
      <c r="E139">
        <v>20.0854597647178</v>
      </c>
      <c r="F139" s="1" t="s">
        <v>660</v>
      </c>
      <c r="G139">
        <v>420.08545976471697</v>
      </c>
      <c r="H139">
        <v>57816</v>
      </c>
      <c r="J139">
        <v>3394</v>
      </c>
      <c r="K139">
        <v>1948</v>
      </c>
      <c r="L139">
        <v>6888</v>
      </c>
      <c r="M139">
        <v>4653</v>
      </c>
      <c r="N139">
        <v>7919</v>
      </c>
      <c r="O139">
        <v>4424</v>
      </c>
      <c r="P139">
        <v>5720</v>
      </c>
      <c r="Q139">
        <v>5782</v>
      </c>
      <c r="R139">
        <v>7126</v>
      </c>
      <c r="S139">
        <v>9962</v>
      </c>
      <c r="U139" s="5">
        <f>IF(J139&lt;=Summary!B$3,J139,0)</f>
        <v>3394</v>
      </c>
      <c r="V139" s="5">
        <f>IF(K139&lt;=Summary!C$3,K139,0)</f>
        <v>1948</v>
      </c>
      <c r="W139" s="5">
        <f>IF(L139&lt;=Summary!D$3,L139,0)</f>
        <v>0</v>
      </c>
      <c r="X139" s="5">
        <f>IF(M139&lt;=Summary!E$3,M139,0)</f>
        <v>0</v>
      </c>
      <c r="Y139" s="5">
        <f>IF(N139&lt;=Summary!F$3,N139,0)</f>
        <v>0</v>
      </c>
      <c r="Z139" s="5">
        <f>IF(O139&lt;=Summary!G$3,O139,0)</f>
        <v>4424</v>
      </c>
      <c r="AA139" s="5">
        <f>IF(P139&lt;=Summary!H$3,P139,0)</f>
        <v>0</v>
      </c>
      <c r="AB139" s="5">
        <f>IF(Q139&lt;=Summary!I$3,Q139,0)</f>
        <v>0</v>
      </c>
      <c r="AC139" s="5">
        <f>IF(R139&lt;=Summary!J$3,R139,0)</f>
        <v>0</v>
      </c>
      <c r="AD139" s="5">
        <f>IF(S139&lt;=Summary!K$3,S139,0)</f>
        <v>0</v>
      </c>
      <c r="AE139" s="3"/>
      <c r="AF139" s="5">
        <f t="shared" si="122"/>
        <v>189</v>
      </c>
      <c r="AG139" s="5">
        <f t="shared" si="123"/>
        <v>160</v>
      </c>
      <c r="AH139" s="5">
        <f t="shared" si="124"/>
        <v>142</v>
      </c>
      <c r="AI139" s="5">
        <f t="shared" si="125"/>
        <v>104</v>
      </c>
      <c r="AJ139" s="5">
        <f t="shared" si="126"/>
        <v>104</v>
      </c>
      <c r="AK139" s="5">
        <f t="shared" si="127"/>
        <v>111</v>
      </c>
      <c r="AL139" s="5">
        <f t="shared" si="128"/>
        <v>44</v>
      </c>
      <c r="AM139" s="5">
        <f t="shared" si="129"/>
        <v>68</v>
      </c>
      <c r="AN139" s="5">
        <f t="shared" si="130"/>
        <v>73</v>
      </c>
      <c r="AO139" s="5">
        <f t="shared" si="131"/>
        <v>45</v>
      </c>
      <c r="AP139" s="3"/>
      <c r="AQ139" s="3">
        <f>IF(AND(AF139&lt;=Summary!B$6,AF139&gt;0),25*(Summary!B$6+1-AF139)/Summary!B$6,0)</f>
        <v>0</v>
      </c>
      <c r="AR139" s="3">
        <f>IF(AND(AG139&lt;=Summary!C$6,AG139&gt;0),25*(Summary!C$6+1-AG139)/Summary!C$6,0)</f>
        <v>0</v>
      </c>
      <c r="AS139" s="3">
        <f>IF(AND(AH139&lt;=Summary!D$6,AH139&gt;0),25*(Summary!D$6+1-AH139)/Summary!D$6,0)</f>
        <v>0</v>
      </c>
      <c r="AT139" s="3">
        <f>IF(AND(AI139&lt;=Summary!E$6,AI139&gt;0),25*(Summary!E$6+1-AI139)/Summary!E$6,0)</f>
        <v>0</v>
      </c>
      <c r="AU139" s="3">
        <f>IF(AND(AJ139&lt;=Summary!F$6,AJ139&gt;0),25*(Summary!F$6+1-AJ139)/Summary!F$6,0)</f>
        <v>0</v>
      </c>
      <c r="AV139" s="3">
        <f>IF(AND(AK139&lt;=Summary!G$6,AK139&gt;0),25*(Summary!G$6+1-AK139)/Summary!G$6,0)</f>
        <v>0</v>
      </c>
      <c r="AW139" s="3">
        <f>IF(AND(AL139&lt;=Summary!H$6,AL139&gt;0),25*(Summary!H$6+1-AL139)/Summary!H$6,0)</f>
        <v>14.25</v>
      </c>
      <c r="AX139" s="3">
        <f>IF(AND(AM139&lt;=Summary!I$6,AM139&gt;0),25*(Summary!I$6+1-AM139)/Summary!I$6,0)</f>
        <v>8.25</v>
      </c>
      <c r="AY139" s="3">
        <f>IF(AND(AN139&lt;=Summary!J$6,AN139&gt;0),25*(Summary!J$6+1-AN139)/Summary!J$6,0)</f>
        <v>7</v>
      </c>
      <c r="AZ139" s="3">
        <f>IF(AND(AO139&lt;=Summary!K$6,AO139&gt;0),25*(Summary!K$6+1-AO139)/Summary!K$6,0)</f>
        <v>14</v>
      </c>
      <c r="BA139" s="3"/>
      <c r="BB139" s="3">
        <f>IF(AND(U139&gt;0,U139&lt;=Summary!B$9),12.5 + 12.5 * (U139 - Summary!B$9) / (Summary!B$7 - Summary!B$9),0)</f>
        <v>0</v>
      </c>
      <c r="BC139" s="3">
        <f>IF(AND(V139&gt;0,V139&lt;=Summary!C$9),12.5 + 12.5 * (V139 - Summary!C$9) / (Summary!C$7 - Summary!C$9),0)</f>
        <v>0</v>
      </c>
      <c r="BD139" s="3">
        <f>IF(AND(W139&gt;0,W139&lt;=Summary!D$9),12.5 + 12.5 * (W139 - Summary!D$9) / (Summary!D$7 - Summary!D$9),0)</f>
        <v>0</v>
      </c>
      <c r="BE139" s="3">
        <f>IF(AND(X139&gt;0,X139&lt;=Summary!E$9),12.5 + 12.5 * (X139 - Summary!E$9) / (Summary!E$7 - Summary!E$9),0)</f>
        <v>0</v>
      </c>
      <c r="BF139" s="3">
        <f>IF(AND(Y139&gt;0,Y139&lt;=Summary!F$9),12.5 + 12.5 * (Y139 - Summary!F$9) / (Summary!F$7 - Summary!F$9),0)</f>
        <v>0</v>
      </c>
      <c r="BG139" s="3">
        <f>IF(AND(Z139&gt;0,Z139&lt;=Summary!G$9),12.5 + 12.5 * (Z139 - Summary!G$9) / (Summary!G$7 - Summary!G$9),0)</f>
        <v>0</v>
      </c>
      <c r="BH139" s="3">
        <f>IF(AND(AA139&gt;0,AA139&lt;=Summary!H$9),12.5 + 12.5 * (AA139 - Summary!H$9) / (Summary!H$7 - Summary!H$9),0)</f>
        <v>0</v>
      </c>
      <c r="BI139" s="3">
        <f>IF(AND(AB139&gt;0,AB139&lt;=Summary!I$9),12.5 + 12.5 * (AB139 - Summary!I$9) / (Summary!I$7 - Summary!I$9),0)</f>
        <v>0</v>
      </c>
      <c r="BJ139" s="3">
        <f>IF(AND(AC139&gt;0,AC139&lt;=Summary!J$9),12.5 + 12.5 * (AC139 - Summary!J$9) / (Summary!J$7 - Summary!J$9),0)</f>
        <v>0</v>
      </c>
      <c r="BK139" s="3">
        <f>IF(AND(AD139&gt;0,AD139&lt;=Summary!K$9),12.5 + 12.5 * (AD139 - Summary!K$9) / (Summary!K$7 - Summary!K$9),0)</f>
        <v>0</v>
      </c>
      <c r="BL139" s="3"/>
      <c r="BM139" s="3">
        <f>IF(AND(U139&gt;0,U139&gt;Summary!B$9),12.5 - 12.5 * (U139 - Summary!B$9) / (Summary!B$3 - Summary!B$9),0)</f>
        <v>1.3718700053276507</v>
      </c>
      <c r="BN139" s="3">
        <f>IF(AND(V139&gt;0,V139&gt;Summary!C$9),12.5 - 12.5 * (V139 - Summary!C$9) / (Summary!C$3 - Summary!C$9),0)</f>
        <v>10.179935913236381</v>
      </c>
      <c r="BO139" s="3">
        <f>IF(AND(W139&gt;0,W139&gt;Summary!D$9),12.5 - 12.5 * (W139 - Summary!D$9) / (Summary!D$3 - Summary!D$9),0)</f>
        <v>0</v>
      </c>
      <c r="BP139" s="3">
        <f>IF(AND(X139&gt;0,X139&gt;Summary!E$9),12.5 - 12.5 * (X139 - Summary!E$9) / (Summary!E$3 - Summary!E$9),0)</f>
        <v>0</v>
      </c>
      <c r="BQ139" s="3">
        <f>IF(AND(Y139&gt;0,Y139&gt;Summary!F$9),12.5 - 12.5 * (Y139 - Summary!F$9) / (Summary!F$3 - Summary!F$9),0)</f>
        <v>0</v>
      </c>
      <c r="BR139" s="3">
        <f>IF(AND(Z139&gt;0,Z139&gt;Summary!G$9),12.5 - 12.5 * (Z139 - Summary!G$9) / (Summary!G$3 - Summary!G$9),0)</f>
        <v>0.56530794406426743</v>
      </c>
      <c r="BS139" s="3">
        <f>IF(AND(AA139&gt;0,AA139&gt;Summary!H$9),12.5 - 12.5 * (AA139 - Summary!H$9) / (Summary!H$3 - Summary!H$9),0)</f>
        <v>0</v>
      </c>
      <c r="BT139" s="3">
        <f>IF(AND(AB139&gt;0,AB139&gt;Summary!I$9),12.5 - 12.5 * (AB139 - Summary!I$9) / (Summary!I$3 - Summary!I$9),0)</f>
        <v>0</v>
      </c>
      <c r="BU139" s="3">
        <f>IF(AND(AC139&gt;0,AC139&gt;Summary!J$9),12.5 - 12.5 * (AC139 - Summary!J$9) / (Summary!J$3 - Summary!J$9),0)</f>
        <v>0</v>
      </c>
      <c r="BV139" s="3">
        <f>IF(AND(AD139&gt;0,AD139&gt;Summary!K$9),12.5 - 12.5 * (AD139 - Summary!K$9) / (Summary!K$3 - Summary!K$9),0)</f>
        <v>0</v>
      </c>
      <c r="BW139" s="3"/>
      <c r="BX139">
        <v>4424</v>
      </c>
      <c r="BY139">
        <v>5782</v>
      </c>
      <c r="BZ139">
        <v>1948</v>
      </c>
      <c r="CA139">
        <v>4653</v>
      </c>
      <c r="CB139">
        <v>7919</v>
      </c>
      <c r="CC139">
        <v>5720</v>
      </c>
      <c r="CD139">
        <v>3394</v>
      </c>
      <c r="CE139">
        <v>6888</v>
      </c>
      <c r="CF139">
        <v>7126</v>
      </c>
      <c r="CG139">
        <v>9962</v>
      </c>
      <c r="CI139" s="3">
        <f t="shared" si="132"/>
        <v>1.3718700053276507</v>
      </c>
      <c r="CJ139" s="3">
        <f t="shared" si="133"/>
        <v>10.179935913236381</v>
      </c>
      <c r="CK139" s="3">
        <f t="shared" si="134"/>
        <v>0</v>
      </c>
      <c r="CL139" s="3">
        <f t="shared" si="135"/>
        <v>0</v>
      </c>
      <c r="CM139" s="3">
        <f t="shared" si="136"/>
        <v>0</v>
      </c>
      <c r="CN139" s="3">
        <f t="shared" si="137"/>
        <v>0.56530794406426743</v>
      </c>
      <c r="CO139" s="3">
        <f t="shared" si="138"/>
        <v>14.25</v>
      </c>
      <c r="CP139" s="3">
        <f t="shared" si="139"/>
        <v>8.25</v>
      </c>
      <c r="CQ139" s="3">
        <f t="shared" si="140"/>
        <v>7</v>
      </c>
      <c r="CR139" s="3">
        <f t="shared" si="141"/>
        <v>14</v>
      </c>
      <c r="CT139" s="3">
        <f t="shared" si="142"/>
        <v>0</v>
      </c>
      <c r="CU139" s="3">
        <f t="shared" si="143"/>
        <v>0</v>
      </c>
      <c r="CV139" s="3">
        <f t="shared" si="144"/>
        <v>55.617113862628301</v>
      </c>
      <c r="CW139" s="5">
        <f t="shared" si="145"/>
        <v>400</v>
      </c>
      <c r="CX139" s="3">
        <f t="shared" si="146"/>
        <v>455.61711386262829</v>
      </c>
      <c r="CZ139" s="3">
        <f t="shared" si="147"/>
        <v>420.08545976471697</v>
      </c>
      <c r="DA139">
        <f t="shared" si="148"/>
        <v>135</v>
      </c>
    </row>
    <row r="140" spans="1:105" x14ac:dyDescent="0.2">
      <c r="A140">
        <v>136</v>
      </c>
      <c r="B140" t="s">
        <v>297</v>
      </c>
      <c r="C140" t="s">
        <v>298</v>
      </c>
      <c r="D140" t="s">
        <v>10</v>
      </c>
      <c r="E140">
        <v>19.8917561500751</v>
      </c>
      <c r="F140" s="1" t="s">
        <v>669</v>
      </c>
      <c r="G140">
        <v>419.89175615007503</v>
      </c>
      <c r="H140">
        <v>1268074</v>
      </c>
      <c r="J140">
        <v>4527</v>
      </c>
      <c r="K140">
        <v>1863</v>
      </c>
      <c r="L140">
        <v>5584</v>
      </c>
      <c r="M140">
        <v>8802</v>
      </c>
      <c r="N140">
        <v>12064</v>
      </c>
      <c r="O140">
        <v>3950</v>
      </c>
      <c r="P140">
        <v>500803</v>
      </c>
      <c r="Q140">
        <v>222447</v>
      </c>
      <c r="R140">
        <v>158466</v>
      </c>
      <c r="S140">
        <v>349568</v>
      </c>
      <c r="U140" s="5">
        <f>IF(J140&lt;=Summary!B$3,J140,0)</f>
        <v>0</v>
      </c>
      <c r="V140" s="5">
        <f>IF(K140&lt;=Summary!C$3,K140,0)</f>
        <v>1863</v>
      </c>
      <c r="W140" s="5">
        <f>IF(L140&lt;=Summary!D$3,L140,0)</f>
        <v>0</v>
      </c>
      <c r="X140" s="5">
        <f>IF(M140&lt;=Summary!E$3,M140,0)</f>
        <v>0</v>
      </c>
      <c r="Y140" s="5">
        <f>IF(N140&lt;=Summary!F$3,N140,0)</f>
        <v>0</v>
      </c>
      <c r="Z140" s="5">
        <f>IF(O140&lt;=Summary!G$3,O140,0)</f>
        <v>3950</v>
      </c>
      <c r="AA140" s="5">
        <f>IF(P140&lt;=Summary!H$3,P140,0)</f>
        <v>0</v>
      </c>
      <c r="AB140" s="5">
        <f>IF(Q140&lt;=Summary!I$3,Q140,0)</f>
        <v>0</v>
      </c>
      <c r="AC140" s="5">
        <f>IF(R140&lt;=Summary!J$3,R140,0)</f>
        <v>0</v>
      </c>
      <c r="AD140" s="5">
        <f>IF(S140&lt;=Summary!K$3,S140,0)</f>
        <v>0</v>
      </c>
      <c r="AE140" s="3"/>
      <c r="AF140" s="5">
        <f t="shared" si="122"/>
        <v>202</v>
      </c>
      <c r="AG140" s="5">
        <f t="shared" si="123"/>
        <v>149</v>
      </c>
      <c r="AH140" s="5">
        <f t="shared" si="124"/>
        <v>129</v>
      </c>
      <c r="AI140" s="5">
        <f t="shared" si="125"/>
        <v>142</v>
      </c>
      <c r="AJ140" s="5">
        <f t="shared" si="126"/>
        <v>118</v>
      </c>
      <c r="AK140" s="5">
        <f t="shared" si="127"/>
        <v>100</v>
      </c>
      <c r="AL140" s="5">
        <f t="shared" si="128"/>
        <v>126</v>
      </c>
      <c r="AM140" s="5">
        <f t="shared" si="129"/>
        <v>148</v>
      </c>
      <c r="AN140" s="5">
        <f t="shared" si="130"/>
        <v>161</v>
      </c>
      <c r="AO140" s="5">
        <f t="shared" si="131"/>
        <v>120</v>
      </c>
      <c r="AP140" s="3"/>
      <c r="AQ140" s="3">
        <f>IF(AND(AF140&lt;=Summary!B$6,AF140&gt;0),25*(Summary!B$6+1-AF140)/Summary!B$6,0)</f>
        <v>0</v>
      </c>
      <c r="AR140" s="3">
        <f>IF(AND(AG140&lt;=Summary!C$6,AG140&gt;0),25*(Summary!C$6+1-AG140)/Summary!C$6,0)</f>
        <v>0</v>
      </c>
      <c r="AS140" s="3">
        <f>IF(AND(AH140&lt;=Summary!D$6,AH140&gt;0),25*(Summary!D$6+1-AH140)/Summary!D$6,0)</f>
        <v>0</v>
      </c>
      <c r="AT140" s="3">
        <f>IF(AND(AI140&lt;=Summary!E$6,AI140&gt;0),25*(Summary!E$6+1-AI140)/Summary!E$6,0)</f>
        <v>0</v>
      </c>
      <c r="AU140" s="3">
        <f>IF(AND(AJ140&lt;=Summary!F$6,AJ140&gt;0),25*(Summary!F$6+1-AJ140)/Summary!F$6,0)</f>
        <v>0</v>
      </c>
      <c r="AV140" s="3">
        <f>IF(AND(AK140&lt;=Summary!G$6,AK140&gt;0),25*(Summary!G$6+1-AK140)/Summary!G$6,0)</f>
        <v>0.25</v>
      </c>
      <c r="AW140" s="3">
        <f>IF(AND(AL140&lt;=Summary!H$6,AL140&gt;0),25*(Summary!H$6+1-AL140)/Summary!H$6,0)</f>
        <v>0</v>
      </c>
      <c r="AX140" s="3">
        <f>IF(AND(AM140&lt;=Summary!I$6,AM140&gt;0),25*(Summary!I$6+1-AM140)/Summary!I$6,0)</f>
        <v>0</v>
      </c>
      <c r="AY140" s="3">
        <f>IF(AND(AN140&lt;=Summary!J$6,AN140&gt;0),25*(Summary!J$6+1-AN140)/Summary!J$6,0)</f>
        <v>0</v>
      </c>
      <c r="AZ140" s="3">
        <f>IF(AND(AO140&lt;=Summary!K$6,AO140&gt;0),25*(Summary!K$6+1-AO140)/Summary!K$6,0)</f>
        <v>0</v>
      </c>
      <c r="BA140" s="3"/>
      <c r="BB140" s="3">
        <f>IF(AND(U140&gt;0,U140&lt;=Summary!B$9),12.5 + 12.5 * (U140 - Summary!B$9) / (Summary!B$7 - Summary!B$9),0)</f>
        <v>0</v>
      </c>
      <c r="BC140" s="3">
        <f>IF(AND(V140&gt;0,V140&lt;=Summary!C$9),12.5 + 12.5 * (V140 - Summary!C$9) / (Summary!C$7 - Summary!C$9),0)</f>
        <v>0</v>
      </c>
      <c r="BD140" s="3">
        <f>IF(AND(W140&gt;0,W140&lt;=Summary!D$9),12.5 + 12.5 * (W140 - Summary!D$9) / (Summary!D$7 - Summary!D$9),0)</f>
        <v>0</v>
      </c>
      <c r="BE140" s="3">
        <f>IF(AND(X140&gt;0,X140&lt;=Summary!E$9),12.5 + 12.5 * (X140 - Summary!E$9) / (Summary!E$7 - Summary!E$9),0)</f>
        <v>0</v>
      </c>
      <c r="BF140" s="3">
        <f>IF(AND(Y140&gt;0,Y140&lt;=Summary!F$9),12.5 + 12.5 * (Y140 - Summary!F$9) / (Summary!F$7 - Summary!F$9),0)</f>
        <v>0</v>
      </c>
      <c r="BG140" s="3">
        <f>IF(AND(Z140&gt;0,Z140&lt;=Summary!G$9),12.5 + 12.5 * (Z140 - Summary!G$9) / (Summary!G$7 - Summary!G$9),0)</f>
        <v>0</v>
      </c>
      <c r="BH140" s="3">
        <f>IF(AND(AA140&gt;0,AA140&lt;=Summary!H$9),12.5 + 12.5 * (AA140 - Summary!H$9) / (Summary!H$7 - Summary!H$9),0)</f>
        <v>0</v>
      </c>
      <c r="BI140" s="3">
        <f>IF(AND(AB140&gt;0,AB140&lt;=Summary!I$9),12.5 + 12.5 * (AB140 - Summary!I$9) / (Summary!I$7 - Summary!I$9),0)</f>
        <v>0</v>
      </c>
      <c r="BJ140" s="3">
        <f>IF(AND(AC140&gt;0,AC140&lt;=Summary!J$9),12.5 + 12.5 * (AC140 - Summary!J$9) / (Summary!J$7 - Summary!J$9),0)</f>
        <v>0</v>
      </c>
      <c r="BK140" s="3">
        <f>IF(AND(AD140&gt;0,AD140&lt;=Summary!K$9),12.5 + 12.5 * (AD140 - Summary!K$9) / (Summary!K$7 - Summary!K$9),0)</f>
        <v>0</v>
      </c>
      <c r="BL140" s="3"/>
      <c r="BM140" s="3">
        <f>IF(AND(U140&gt;0,U140&gt;Summary!B$9),12.5 - 12.5 * (U140 - Summary!B$9) / (Summary!B$3 - Summary!B$9),0)</f>
        <v>0</v>
      </c>
      <c r="BN140" s="3">
        <f>IF(AND(V140&gt;0,V140&gt;Summary!C$9),12.5 - 12.5 * (V140 - Summary!C$9) / (Summary!C$3 - Summary!C$9),0)</f>
        <v>10.703721962040916</v>
      </c>
      <c r="BO140" s="3">
        <f>IF(AND(W140&gt;0,W140&gt;Summary!D$9),12.5 - 12.5 * (W140 - Summary!D$9) / (Summary!D$3 - Summary!D$9),0)</f>
        <v>0</v>
      </c>
      <c r="BP140" s="3">
        <f>IF(AND(X140&gt;0,X140&gt;Summary!E$9),12.5 - 12.5 * (X140 - Summary!E$9) / (Summary!E$3 - Summary!E$9),0)</f>
        <v>0</v>
      </c>
      <c r="BQ140" s="3">
        <f>IF(AND(Y140&gt;0,Y140&gt;Summary!F$9),12.5 - 12.5 * (Y140 - Summary!F$9) / (Summary!F$3 - Summary!F$9),0)</f>
        <v>0</v>
      </c>
      <c r="BR140" s="3">
        <f>IF(AND(Z140&gt;0,Z140&gt;Summary!G$9),12.5 - 12.5 * (Z140 - Summary!G$9) / (Summary!G$3 - Summary!G$9),0)</f>
        <v>4.0910443320440351</v>
      </c>
      <c r="BS140" s="3">
        <f>IF(AND(AA140&gt;0,AA140&gt;Summary!H$9),12.5 - 12.5 * (AA140 - Summary!H$9) / (Summary!H$3 - Summary!H$9),0)</f>
        <v>0</v>
      </c>
      <c r="BT140" s="3">
        <f>IF(AND(AB140&gt;0,AB140&gt;Summary!I$9),12.5 - 12.5 * (AB140 - Summary!I$9) / (Summary!I$3 - Summary!I$9),0)</f>
        <v>0</v>
      </c>
      <c r="BU140" s="3">
        <f>IF(AND(AC140&gt;0,AC140&gt;Summary!J$9),12.5 - 12.5 * (AC140 - Summary!J$9) / (Summary!J$3 - Summary!J$9),0)</f>
        <v>0</v>
      </c>
      <c r="BV140" s="3">
        <f>IF(AND(AD140&gt;0,AD140&gt;Summary!K$9),12.5 - 12.5 * (AD140 - Summary!K$9) / (Summary!K$3 - Summary!K$9),0)</f>
        <v>0</v>
      </c>
      <c r="BW140" s="3"/>
      <c r="BX140">
        <v>3950</v>
      </c>
      <c r="BY140">
        <v>222447</v>
      </c>
      <c r="BZ140">
        <v>1863</v>
      </c>
      <c r="CA140">
        <v>8802</v>
      </c>
      <c r="CB140">
        <v>12064</v>
      </c>
      <c r="CC140">
        <v>500803</v>
      </c>
      <c r="CD140">
        <v>4527</v>
      </c>
      <c r="CE140">
        <v>5584</v>
      </c>
      <c r="CF140">
        <v>158466</v>
      </c>
      <c r="CG140">
        <v>349568</v>
      </c>
      <c r="CI140" s="3">
        <f t="shared" si="132"/>
        <v>0</v>
      </c>
      <c r="CJ140" s="3">
        <f t="shared" si="133"/>
        <v>10.703721962040916</v>
      </c>
      <c r="CK140" s="3">
        <f t="shared" si="134"/>
        <v>0</v>
      </c>
      <c r="CL140" s="3">
        <f t="shared" si="135"/>
        <v>0</v>
      </c>
      <c r="CM140" s="3">
        <f t="shared" si="136"/>
        <v>0</v>
      </c>
      <c r="CN140" s="3">
        <f t="shared" si="137"/>
        <v>4.3410443320440351</v>
      </c>
      <c r="CO140" s="3">
        <f t="shared" si="138"/>
        <v>0</v>
      </c>
      <c r="CP140" s="3">
        <f t="shared" si="139"/>
        <v>0</v>
      </c>
      <c r="CQ140" s="3">
        <f t="shared" si="140"/>
        <v>0</v>
      </c>
      <c r="CR140" s="3">
        <f t="shared" si="141"/>
        <v>0</v>
      </c>
      <c r="CT140" s="3">
        <f t="shared" si="142"/>
        <v>0</v>
      </c>
      <c r="CU140" s="3">
        <f t="shared" si="143"/>
        <v>0</v>
      </c>
      <c r="CV140" s="3">
        <f t="shared" si="144"/>
        <v>15.044766294084951</v>
      </c>
      <c r="CW140" s="5">
        <f t="shared" si="145"/>
        <v>400</v>
      </c>
      <c r="CX140" s="3">
        <f t="shared" si="146"/>
        <v>415.04476629408498</v>
      </c>
      <c r="CZ140" s="3">
        <f t="shared" si="147"/>
        <v>419.89175615007503</v>
      </c>
      <c r="DA140">
        <f t="shared" si="148"/>
        <v>136</v>
      </c>
    </row>
    <row r="141" spans="1:105" x14ac:dyDescent="0.2">
      <c r="A141">
        <v>137</v>
      </c>
      <c r="B141" t="s">
        <v>299</v>
      </c>
      <c r="C141" t="s">
        <v>300</v>
      </c>
      <c r="D141" t="s">
        <v>22</v>
      </c>
      <c r="E141">
        <v>17.935681496193201</v>
      </c>
      <c r="F141" s="1" t="s">
        <v>660</v>
      </c>
      <c r="G141">
        <v>417.93568149619301</v>
      </c>
      <c r="H141">
        <v>121496</v>
      </c>
      <c r="J141">
        <v>2810</v>
      </c>
      <c r="K141">
        <v>2578</v>
      </c>
      <c r="L141">
        <v>17800</v>
      </c>
      <c r="M141">
        <v>9057</v>
      </c>
      <c r="N141">
        <v>6666</v>
      </c>
      <c r="O141">
        <v>5580</v>
      </c>
      <c r="P141">
        <v>26554</v>
      </c>
      <c r="Q141">
        <v>15358</v>
      </c>
      <c r="R141">
        <v>20572</v>
      </c>
      <c r="S141">
        <v>14521</v>
      </c>
      <c r="U141" s="5">
        <f>IF(J141&lt;=Summary!B$3,J141,0)</f>
        <v>2810</v>
      </c>
      <c r="V141" s="5">
        <f>IF(K141&lt;=Summary!C$3,K141,0)</f>
        <v>2578</v>
      </c>
      <c r="W141" s="5">
        <f>IF(L141&lt;=Summary!D$3,L141,0)</f>
        <v>0</v>
      </c>
      <c r="X141" s="5">
        <f>IF(M141&lt;=Summary!E$3,M141,0)</f>
        <v>0</v>
      </c>
      <c r="Y141" s="5">
        <f>IF(N141&lt;=Summary!F$3,N141,0)</f>
        <v>0</v>
      </c>
      <c r="Z141" s="5">
        <f>IF(O141&lt;=Summary!G$3,O141,0)</f>
        <v>0</v>
      </c>
      <c r="AA141" s="5">
        <f>IF(P141&lt;=Summary!H$3,P141,0)</f>
        <v>0</v>
      </c>
      <c r="AB141" s="5">
        <f>IF(Q141&lt;=Summary!I$3,Q141,0)</f>
        <v>0</v>
      </c>
      <c r="AC141" s="5">
        <f>IF(R141&lt;=Summary!J$3,R141,0)</f>
        <v>0</v>
      </c>
      <c r="AD141" s="5">
        <f>IF(S141&lt;=Summary!K$3,S141,0)</f>
        <v>0</v>
      </c>
      <c r="AE141" s="3"/>
      <c r="AF141" s="5">
        <f t="shared" si="122"/>
        <v>167</v>
      </c>
      <c r="AG141" s="5">
        <f t="shared" si="123"/>
        <v>207</v>
      </c>
      <c r="AH141" s="5">
        <f t="shared" si="124"/>
        <v>172</v>
      </c>
      <c r="AI141" s="5">
        <f t="shared" si="125"/>
        <v>146</v>
      </c>
      <c r="AJ141" s="5">
        <f t="shared" si="126"/>
        <v>90</v>
      </c>
      <c r="AK141" s="5">
        <f t="shared" si="127"/>
        <v>135</v>
      </c>
      <c r="AL141" s="5">
        <f t="shared" si="128"/>
        <v>84</v>
      </c>
      <c r="AM141" s="5">
        <f t="shared" si="129"/>
        <v>115</v>
      </c>
      <c r="AN141" s="5">
        <f t="shared" si="130"/>
        <v>130</v>
      </c>
      <c r="AO141" s="5">
        <f t="shared" si="131"/>
        <v>61</v>
      </c>
      <c r="AP141" s="3"/>
      <c r="AQ141" s="3">
        <f>IF(AND(AF141&lt;=Summary!B$6,AF141&gt;0),25*(Summary!B$6+1-AF141)/Summary!B$6,0)</f>
        <v>0</v>
      </c>
      <c r="AR141" s="3">
        <f>IF(AND(AG141&lt;=Summary!C$6,AG141&gt;0),25*(Summary!C$6+1-AG141)/Summary!C$6,0)</f>
        <v>0</v>
      </c>
      <c r="AS141" s="3">
        <f>IF(AND(AH141&lt;=Summary!D$6,AH141&gt;0),25*(Summary!D$6+1-AH141)/Summary!D$6,0)</f>
        <v>0</v>
      </c>
      <c r="AT141" s="3">
        <f>IF(AND(AI141&lt;=Summary!E$6,AI141&gt;0),25*(Summary!E$6+1-AI141)/Summary!E$6,0)</f>
        <v>0</v>
      </c>
      <c r="AU141" s="3">
        <f>IF(AND(AJ141&lt;=Summary!F$6,AJ141&gt;0),25*(Summary!F$6+1-AJ141)/Summary!F$6,0)</f>
        <v>2.75</v>
      </c>
      <c r="AV141" s="3">
        <f>IF(AND(AK141&lt;=Summary!G$6,AK141&gt;0),25*(Summary!G$6+1-AK141)/Summary!G$6,0)</f>
        <v>0</v>
      </c>
      <c r="AW141" s="3">
        <f>IF(AND(AL141&lt;=Summary!H$6,AL141&gt;0),25*(Summary!H$6+1-AL141)/Summary!H$6,0)</f>
        <v>4.25</v>
      </c>
      <c r="AX141" s="3">
        <f>IF(AND(AM141&lt;=Summary!I$6,AM141&gt;0),25*(Summary!I$6+1-AM141)/Summary!I$6,0)</f>
        <v>0</v>
      </c>
      <c r="AY141" s="3">
        <f>IF(AND(AN141&lt;=Summary!J$6,AN141&gt;0),25*(Summary!J$6+1-AN141)/Summary!J$6,0)</f>
        <v>0</v>
      </c>
      <c r="AZ141" s="3">
        <f>IF(AND(AO141&lt;=Summary!K$6,AO141&gt;0),25*(Summary!K$6+1-AO141)/Summary!K$6,0)</f>
        <v>10</v>
      </c>
      <c r="BA141" s="3"/>
      <c r="BB141" s="3">
        <f>IF(AND(U141&gt;0,U141&lt;=Summary!B$9),12.5 + 12.5 * (U141 - Summary!B$9) / (Summary!B$7 - Summary!B$9),0)</f>
        <v>0</v>
      </c>
      <c r="BC141" s="3">
        <f>IF(AND(V141&gt;0,V141&lt;=Summary!C$9),12.5 + 12.5 * (V141 - Summary!C$9) / (Summary!C$7 - Summary!C$9),0)</f>
        <v>0</v>
      </c>
      <c r="BD141" s="3">
        <f>IF(AND(W141&gt;0,W141&lt;=Summary!D$9),12.5 + 12.5 * (W141 - Summary!D$9) / (Summary!D$7 - Summary!D$9),0)</f>
        <v>0</v>
      </c>
      <c r="BE141" s="3">
        <f>IF(AND(X141&gt;0,X141&lt;=Summary!E$9),12.5 + 12.5 * (X141 - Summary!E$9) / (Summary!E$7 - Summary!E$9),0)</f>
        <v>0</v>
      </c>
      <c r="BF141" s="3">
        <f>IF(AND(Y141&gt;0,Y141&lt;=Summary!F$9),12.5 + 12.5 * (Y141 - Summary!F$9) / (Summary!F$7 - Summary!F$9),0)</f>
        <v>0</v>
      </c>
      <c r="BG141" s="3">
        <f>IF(AND(Z141&gt;0,Z141&lt;=Summary!G$9),12.5 + 12.5 * (Z141 - Summary!G$9) / (Summary!G$7 - Summary!G$9),0)</f>
        <v>0</v>
      </c>
      <c r="BH141" s="3">
        <f>IF(AND(AA141&gt;0,AA141&lt;=Summary!H$9),12.5 + 12.5 * (AA141 - Summary!H$9) / (Summary!H$7 - Summary!H$9),0)</f>
        <v>0</v>
      </c>
      <c r="BI141" s="3">
        <f>IF(AND(AB141&gt;0,AB141&lt;=Summary!I$9),12.5 + 12.5 * (AB141 - Summary!I$9) / (Summary!I$7 - Summary!I$9),0)</f>
        <v>0</v>
      </c>
      <c r="BJ141" s="3">
        <f>IF(AND(AC141&gt;0,AC141&lt;=Summary!J$9),12.5 + 12.5 * (AC141 - Summary!J$9) / (Summary!J$7 - Summary!J$9),0)</f>
        <v>0</v>
      </c>
      <c r="BK141" s="3">
        <f>IF(AND(AD141&gt;0,AD141&lt;=Summary!K$9),12.5 + 12.5 * (AD141 - Summary!K$9) / (Summary!K$7 - Summary!K$9),0)</f>
        <v>0</v>
      </c>
      <c r="BL141" s="3"/>
      <c r="BM141" s="3">
        <f>IF(AND(U141&gt;0,U141&gt;Summary!B$9),12.5 - 12.5 * (U141 - Summary!B$9) / (Summary!B$3 - Summary!B$9),0)</f>
        <v>5.2610548748002133</v>
      </c>
      <c r="BN141" s="3">
        <f>IF(AND(V141&gt;0,V141&gt;Summary!C$9),12.5 - 12.5 * (V141 - Summary!C$9) / (Summary!C$3 - Summary!C$9),0)</f>
        <v>6.297756963273355</v>
      </c>
      <c r="BO141" s="3">
        <f>IF(AND(W141&gt;0,W141&gt;Summary!D$9),12.5 - 12.5 * (W141 - Summary!D$9) / (Summary!D$3 - Summary!D$9),0)</f>
        <v>0</v>
      </c>
      <c r="BP141" s="3">
        <f>IF(AND(X141&gt;0,X141&gt;Summary!E$9),12.5 - 12.5 * (X141 - Summary!E$9) / (Summary!E$3 - Summary!E$9),0)</f>
        <v>0</v>
      </c>
      <c r="BQ141" s="3">
        <f>IF(AND(Y141&gt;0,Y141&gt;Summary!F$9),12.5 - 12.5 * (Y141 - Summary!F$9) / (Summary!F$3 - Summary!F$9),0)</f>
        <v>0</v>
      </c>
      <c r="BR141" s="3">
        <f>IF(AND(Z141&gt;0,Z141&gt;Summary!G$9),12.5 - 12.5 * (Z141 - Summary!G$9) / (Summary!G$3 - Summary!G$9),0)</f>
        <v>0</v>
      </c>
      <c r="BS141" s="3">
        <f>IF(AND(AA141&gt;0,AA141&gt;Summary!H$9),12.5 - 12.5 * (AA141 - Summary!H$9) / (Summary!H$3 - Summary!H$9),0)</f>
        <v>0</v>
      </c>
      <c r="BT141" s="3">
        <f>IF(AND(AB141&gt;0,AB141&gt;Summary!I$9),12.5 - 12.5 * (AB141 - Summary!I$9) / (Summary!I$3 - Summary!I$9),0)</f>
        <v>0</v>
      </c>
      <c r="BU141" s="3">
        <f>IF(AND(AC141&gt;0,AC141&gt;Summary!J$9),12.5 - 12.5 * (AC141 - Summary!J$9) / (Summary!J$3 - Summary!J$9),0)</f>
        <v>0</v>
      </c>
      <c r="BV141" s="3">
        <f>IF(AND(AD141&gt;0,AD141&gt;Summary!K$9),12.5 - 12.5 * (AD141 - Summary!K$9) / (Summary!K$3 - Summary!K$9),0)</f>
        <v>0</v>
      </c>
      <c r="BW141" s="3"/>
      <c r="BX141">
        <v>5580</v>
      </c>
      <c r="BY141">
        <v>15358</v>
      </c>
      <c r="BZ141">
        <v>2578</v>
      </c>
      <c r="CA141">
        <v>9057</v>
      </c>
      <c r="CB141">
        <v>6666</v>
      </c>
      <c r="CC141">
        <v>26554</v>
      </c>
      <c r="CD141">
        <v>2810</v>
      </c>
      <c r="CE141">
        <v>17800</v>
      </c>
      <c r="CF141">
        <v>20572</v>
      </c>
      <c r="CG141">
        <v>14521</v>
      </c>
      <c r="CI141" s="3">
        <f t="shared" si="132"/>
        <v>5.2610548748002133</v>
      </c>
      <c r="CJ141" s="3">
        <f t="shared" si="133"/>
        <v>6.297756963273355</v>
      </c>
      <c r="CK141" s="3">
        <f t="shared" si="134"/>
        <v>0</v>
      </c>
      <c r="CL141" s="3">
        <f t="shared" si="135"/>
        <v>0</v>
      </c>
      <c r="CM141" s="3">
        <f t="shared" si="136"/>
        <v>2.75</v>
      </c>
      <c r="CN141" s="3">
        <f t="shared" si="137"/>
        <v>0</v>
      </c>
      <c r="CO141" s="3">
        <f t="shared" si="138"/>
        <v>4.25</v>
      </c>
      <c r="CP141" s="3">
        <f t="shared" si="139"/>
        <v>0</v>
      </c>
      <c r="CQ141" s="3">
        <f t="shared" si="140"/>
        <v>0</v>
      </c>
      <c r="CR141" s="3">
        <f t="shared" si="141"/>
        <v>10</v>
      </c>
      <c r="CT141" s="3">
        <f t="shared" si="142"/>
        <v>0</v>
      </c>
      <c r="CU141" s="3">
        <f t="shared" si="143"/>
        <v>0</v>
      </c>
      <c r="CV141" s="3">
        <f t="shared" si="144"/>
        <v>28.558811838073566</v>
      </c>
      <c r="CW141" s="5">
        <f t="shared" si="145"/>
        <v>400</v>
      </c>
      <c r="CX141" s="3">
        <f t="shared" si="146"/>
        <v>428.55881183807355</v>
      </c>
      <c r="CZ141" s="3">
        <f t="shared" si="147"/>
        <v>417.93568149619301</v>
      </c>
      <c r="DA141">
        <f t="shared" si="148"/>
        <v>137</v>
      </c>
    </row>
    <row r="142" spans="1:105" x14ac:dyDescent="0.2">
      <c r="A142">
        <v>138</v>
      </c>
      <c r="B142" t="s">
        <v>301</v>
      </c>
      <c r="C142" t="s">
        <v>302</v>
      </c>
      <c r="D142" t="s">
        <v>76</v>
      </c>
      <c r="E142">
        <v>17.755093494332201</v>
      </c>
      <c r="F142" s="1" t="s">
        <v>668</v>
      </c>
      <c r="G142">
        <v>417.75509349433202</v>
      </c>
      <c r="H142">
        <v>489475</v>
      </c>
      <c r="J142">
        <v>3007</v>
      </c>
      <c r="K142">
        <v>2441</v>
      </c>
      <c r="L142">
        <v>276556</v>
      </c>
      <c r="M142">
        <v>9797</v>
      </c>
      <c r="N142">
        <v>172559</v>
      </c>
      <c r="O142">
        <v>5117</v>
      </c>
      <c r="Q142">
        <v>11881</v>
      </c>
      <c r="R142">
        <v>8117</v>
      </c>
      <c r="U142" s="5">
        <f>IF(J142&lt;=Summary!B$3,J142,0)</f>
        <v>3007</v>
      </c>
      <c r="V142" s="5">
        <f>IF(K142&lt;=Summary!C$3,K142,0)</f>
        <v>2441</v>
      </c>
      <c r="W142" s="5">
        <f>IF(L142&lt;=Summary!D$3,L142,0)</f>
        <v>0</v>
      </c>
      <c r="X142" s="5">
        <f>IF(M142&lt;=Summary!E$3,M142,0)</f>
        <v>0</v>
      </c>
      <c r="Y142" s="5">
        <f>IF(N142&lt;=Summary!F$3,N142,0)</f>
        <v>0</v>
      </c>
      <c r="Z142" s="5">
        <f>IF(O142&lt;=Summary!G$3,O142,0)</f>
        <v>0</v>
      </c>
      <c r="AA142" s="5">
        <f>IF(P142&lt;=Summary!H$3,P142,0)</f>
        <v>0</v>
      </c>
      <c r="AB142" s="5">
        <f>IF(Q142&lt;=Summary!I$3,Q142,0)</f>
        <v>0</v>
      </c>
      <c r="AC142" s="5">
        <f>IF(R142&lt;=Summary!J$3,R142,0)</f>
        <v>0</v>
      </c>
      <c r="AD142" s="5">
        <f>IF(S142&lt;=Summary!K$3,S142,0)</f>
        <v>0</v>
      </c>
      <c r="AE142" s="3"/>
      <c r="AF142" s="5">
        <f t="shared" si="122"/>
        <v>173</v>
      </c>
      <c r="AG142" s="5">
        <f t="shared" si="123"/>
        <v>197</v>
      </c>
      <c r="AH142" s="5">
        <f t="shared" si="124"/>
        <v>211</v>
      </c>
      <c r="AI142" s="5">
        <f t="shared" si="125"/>
        <v>153</v>
      </c>
      <c r="AJ142" s="5">
        <f t="shared" si="126"/>
        <v>169</v>
      </c>
      <c r="AK142" s="5">
        <f t="shared" si="127"/>
        <v>128</v>
      </c>
      <c r="AL142" s="5">
        <f t="shared" si="128"/>
        <v>0</v>
      </c>
      <c r="AM142" s="5">
        <f t="shared" si="129"/>
        <v>106</v>
      </c>
      <c r="AN142" s="5">
        <f t="shared" si="130"/>
        <v>90</v>
      </c>
      <c r="AO142" s="5">
        <f t="shared" si="131"/>
        <v>0</v>
      </c>
      <c r="AP142" s="3"/>
      <c r="AQ142" s="3">
        <f>IF(AND(AF142&lt;=Summary!B$6,AF142&gt;0),25*(Summary!B$6+1-AF142)/Summary!B$6,0)</f>
        <v>0</v>
      </c>
      <c r="AR142" s="3">
        <f>IF(AND(AG142&lt;=Summary!C$6,AG142&gt;0),25*(Summary!C$6+1-AG142)/Summary!C$6,0)</f>
        <v>0</v>
      </c>
      <c r="AS142" s="3">
        <f>IF(AND(AH142&lt;=Summary!D$6,AH142&gt;0),25*(Summary!D$6+1-AH142)/Summary!D$6,0)</f>
        <v>0</v>
      </c>
      <c r="AT142" s="3">
        <f>IF(AND(AI142&lt;=Summary!E$6,AI142&gt;0),25*(Summary!E$6+1-AI142)/Summary!E$6,0)</f>
        <v>0</v>
      </c>
      <c r="AU142" s="3">
        <f>IF(AND(AJ142&lt;=Summary!F$6,AJ142&gt;0),25*(Summary!F$6+1-AJ142)/Summary!F$6,0)</f>
        <v>0</v>
      </c>
      <c r="AV142" s="3">
        <f>IF(AND(AK142&lt;=Summary!G$6,AK142&gt;0),25*(Summary!G$6+1-AK142)/Summary!G$6,0)</f>
        <v>0</v>
      </c>
      <c r="AW142" s="3">
        <f>IF(AND(AL142&lt;=Summary!H$6,AL142&gt;0),25*(Summary!H$6+1-AL142)/Summary!H$6,0)</f>
        <v>0</v>
      </c>
      <c r="AX142" s="3">
        <f>IF(AND(AM142&lt;=Summary!I$6,AM142&gt;0),25*(Summary!I$6+1-AM142)/Summary!I$6,0)</f>
        <v>0</v>
      </c>
      <c r="AY142" s="3">
        <f>IF(AND(AN142&lt;=Summary!J$6,AN142&gt;0),25*(Summary!J$6+1-AN142)/Summary!J$6,0)</f>
        <v>2.75</v>
      </c>
      <c r="AZ142" s="3">
        <f>IF(AND(AO142&lt;=Summary!K$6,AO142&gt;0),25*(Summary!K$6+1-AO142)/Summary!K$6,0)</f>
        <v>0</v>
      </c>
      <c r="BA142" s="3"/>
      <c r="BB142" s="3">
        <f>IF(AND(U142&gt;0,U142&lt;=Summary!B$9),12.5 + 12.5 * (U142 - Summary!B$9) / (Summary!B$7 - Summary!B$9),0)</f>
        <v>0</v>
      </c>
      <c r="BC142" s="3">
        <f>IF(AND(V142&gt;0,V142&lt;=Summary!C$9),12.5 + 12.5 * (V142 - Summary!C$9) / (Summary!C$7 - Summary!C$9),0)</f>
        <v>0</v>
      </c>
      <c r="BD142" s="3">
        <f>IF(AND(W142&gt;0,W142&lt;=Summary!D$9),12.5 + 12.5 * (W142 - Summary!D$9) / (Summary!D$7 - Summary!D$9),0)</f>
        <v>0</v>
      </c>
      <c r="BE142" s="3">
        <f>IF(AND(X142&gt;0,X142&lt;=Summary!E$9),12.5 + 12.5 * (X142 - Summary!E$9) / (Summary!E$7 - Summary!E$9),0)</f>
        <v>0</v>
      </c>
      <c r="BF142" s="3">
        <f>IF(AND(Y142&gt;0,Y142&lt;=Summary!F$9),12.5 + 12.5 * (Y142 - Summary!F$9) / (Summary!F$7 - Summary!F$9),0)</f>
        <v>0</v>
      </c>
      <c r="BG142" s="3">
        <f>IF(AND(Z142&gt;0,Z142&lt;=Summary!G$9),12.5 + 12.5 * (Z142 - Summary!G$9) / (Summary!G$7 - Summary!G$9),0)</f>
        <v>0</v>
      </c>
      <c r="BH142" s="3">
        <f>IF(AND(AA142&gt;0,AA142&lt;=Summary!H$9),12.5 + 12.5 * (AA142 - Summary!H$9) / (Summary!H$7 - Summary!H$9),0)</f>
        <v>0</v>
      </c>
      <c r="BI142" s="3">
        <f>IF(AND(AB142&gt;0,AB142&lt;=Summary!I$9),12.5 + 12.5 * (AB142 - Summary!I$9) / (Summary!I$7 - Summary!I$9),0)</f>
        <v>0</v>
      </c>
      <c r="BJ142" s="3">
        <f>IF(AND(AC142&gt;0,AC142&lt;=Summary!J$9),12.5 + 12.5 * (AC142 - Summary!J$9) / (Summary!J$7 - Summary!J$9),0)</f>
        <v>0</v>
      </c>
      <c r="BK142" s="3">
        <f>IF(AND(AD142&gt;0,AD142&lt;=Summary!K$9),12.5 + 12.5 * (AD142 - Summary!K$9) / (Summary!K$7 - Summary!K$9),0)</f>
        <v>0</v>
      </c>
      <c r="BL142" s="3"/>
      <c r="BM142" s="3">
        <f>IF(AND(U142&gt;0,U142&gt;Summary!B$9),12.5 - 12.5 * (U142 - Summary!B$9) / (Summary!B$3 - Summary!B$9),0)</f>
        <v>3.9491209376664891</v>
      </c>
      <c r="BN142" s="3">
        <f>IF(AND(V142&gt;0,V142&gt;Summary!C$9),12.5 - 12.5 * (V142 - Summary!C$9) / (Summary!C$3 - Summary!C$9),0)</f>
        <v>7.1419768301700763</v>
      </c>
      <c r="BO142" s="3">
        <f>IF(AND(W142&gt;0,W142&gt;Summary!D$9),12.5 - 12.5 * (W142 - Summary!D$9) / (Summary!D$3 - Summary!D$9),0)</f>
        <v>0</v>
      </c>
      <c r="BP142" s="3">
        <f>IF(AND(X142&gt;0,X142&gt;Summary!E$9),12.5 - 12.5 * (X142 - Summary!E$9) / (Summary!E$3 - Summary!E$9),0)</f>
        <v>0</v>
      </c>
      <c r="BQ142" s="3">
        <f>IF(AND(Y142&gt;0,Y142&gt;Summary!F$9),12.5 - 12.5 * (Y142 - Summary!F$9) / (Summary!F$3 - Summary!F$9),0)</f>
        <v>0</v>
      </c>
      <c r="BR142" s="3">
        <f>IF(AND(Z142&gt;0,Z142&gt;Summary!G$9),12.5 - 12.5 * (Z142 - Summary!G$9) / (Summary!G$3 - Summary!G$9),0)</f>
        <v>0</v>
      </c>
      <c r="BS142" s="3">
        <f>IF(AND(AA142&gt;0,AA142&gt;Summary!H$9),12.5 - 12.5 * (AA142 - Summary!H$9) / (Summary!H$3 - Summary!H$9),0)</f>
        <v>0</v>
      </c>
      <c r="BT142" s="3">
        <f>IF(AND(AB142&gt;0,AB142&gt;Summary!I$9),12.5 - 12.5 * (AB142 - Summary!I$9) / (Summary!I$3 - Summary!I$9),0)</f>
        <v>0</v>
      </c>
      <c r="BU142" s="3">
        <f>IF(AND(AC142&gt;0,AC142&gt;Summary!J$9),12.5 - 12.5 * (AC142 - Summary!J$9) / (Summary!J$3 - Summary!J$9),0)</f>
        <v>0</v>
      </c>
      <c r="BV142" s="3">
        <f>IF(AND(AD142&gt;0,AD142&gt;Summary!K$9),12.5 - 12.5 * (AD142 - Summary!K$9) / (Summary!K$3 - Summary!K$9),0)</f>
        <v>0</v>
      </c>
      <c r="BW142" s="3"/>
      <c r="BX142">
        <v>5117</v>
      </c>
      <c r="BY142">
        <v>11881</v>
      </c>
      <c r="BZ142">
        <v>2441</v>
      </c>
      <c r="CA142">
        <v>9797</v>
      </c>
      <c r="CB142">
        <v>172559</v>
      </c>
      <c r="CD142">
        <v>3007</v>
      </c>
      <c r="CE142">
        <v>276556</v>
      </c>
      <c r="CF142">
        <v>8117</v>
      </c>
      <c r="CI142" s="3">
        <f t="shared" si="132"/>
        <v>3.9491209376664891</v>
      </c>
      <c r="CJ142" s="3">
        <f t="shared" si="133"/>
        <v>7.1419768301700763</v>
      </c>
      <c r="CK142" s="3">
        <f t="shared" si="134"/>
        <v>0</v>
      </c>
      <c r="CL142" s="3">
        <f t="shared" si="135"/>
        <v>0</v>
      </c>
      <c r="CM142" s="3">
        <f t="shared" si="136"/>
        <v>0</v>
      </c>
      <c r="CN142" s="3">
        <f t="shared" si="137"/>
        <v>0</v>
      </c>
      <c r="CO142" s="3">
        <f t="shared" si="138"/>
        <v>0</v>
      </c>
      <c r="CP142" s="3">
        <f t="shared" si="139"/>
        <v>0</v>
      </c>
      <c r="CQ142" s="3">
        <f t="shared" si="140"/>
        <v>2.75</v>
      </c>
      <c r="CR142" s="3">
        <f t="shared" si="141"/>
        <v>0</v>
      </c>
      <c r="CT142" s="3">
        <f t="shared" si="142"/>
        <v>0</v>
      </c>
      <c r="CU142" s="3">
        <f t="shared" si="143"/>
        <v>0</v>
      </c>
      <c r="CV142" s="3">
        <f t="shared" si="144"/>
        <v>13.841097767836565</v>
      </c>
      <c r="CW142" s="5">
        <f t="shared" si="145"/>
        <v>400</v>
      </c>
      <c r="CX142" s="3">
        <f t="shared" si="146"/>
        <v>413.84109776783657</v>
      </c>
      <c r="CZ142" s="3">
        <f t="shared" si="147"/>
        <v>417.75509349433202</v>
      </c>
      <c r="DA142">
        <f t="shared" si="148"/>
        <v>138</v>
      </c>
    </row>
    <row r="143" spans="1:105" x14ac:dyDescent="0.2">
      <c r="A143">
        <v>139</v>
      </c>
      <c r="B143" t="s">
        <v>303</v>
      </c>
      <c r="C143" t="s">
        <v>304</v>
      </c>
      <c r="D143" t="s">
        <v>18</v>
      </c>
      <c r="E143">
        <v>16.2555117355462</v>
      </c>
      <c r="F143" s="1" t="s">
        <v>669</v>
      </c>
      <c r="G143">
        <v>416.25551173554601</v>
      </c>
      <c r="H143">
        <v>115908</v>
      </c>
      <c r="J143">
        <v>4527</v>
      </c>
      <c r="K143">
        <v>2089</v>
      </c>
      <c r="L143">
        <v>5479</v>
      </c>
      <c r="M143">
        <v>7830</v>
      </c>
      <c r="N143">
        <v>44226</v>
      </c>
      <c r="O143">
        <v>5423</v>
      </c>
      <c r="P143">
        <v>11502</v>
      </c>
      <c r="Q143">
        <v>15105</v>
      </c>
      <c r="R143">
        <v>6994</v>
      </c>
      <c r="S143">
        <v>12733</v>
      </c>
      <c r="U143" s="5">
        <f>IF(J143&lt;=Summary!B$3,J143,0)</f>
        <v>0</v>
      </c>
      <c r="V143" s="5">
        <f>IF(K143&lt;=Summary!C$3,K143,0)</f>
        <v>2089</v>
      </c>
      <c r="W143" s="5">
        <f>IF(L143&lt;=Summary!D$3,L143,0)</f>
        <v>0</v>
      </c>
      <c r="X143" s="5">
        <f>IF(M143&lt;=Summary!E$3,M143,0)</f>
        <v>0</v>
      </c>
      <c r="Y143" s="5">
        <f>IF(N143&lt;=Summary!F$3,N143,0)</f>
        <v>0</v>
      </c>
      <c r="Z143" s="5">
        <f>IF(O143&lt;=Summary!G$3,O143,0)</f>
        <v>0</v>
      </c>
      <c r="AA143" s="5">
        <f>IF(P143&lt;=Summary!H$3,P143,0)</f>
        <v>0</v>
      </c>
      <c r="AB143" s="5">
        <f>IF(Q143&lt;=Summary!I$3,Q143,0)</f>
        <v>0</v>
      </c>
      <c r="AC143" s="5">
        <f>IF(R143&lt;=Summary!J$3,R143,0)</f>
        <v>0</v>
      </c>
      <c r="AD143" s="5">
        <f>IF(S143&lt;=Summary!K$3,S143,0)</f>
        <v>0</v>
      </c>
      <c r="AE143" s="3"/>
      <c r="AF143" s="5">
        <f t="shared" si="122"/>
        <v>202</v>
      </c>
      <c r="AG143" s="5">
        <f t="shared" si="123"/>
        <v>170</v>
      </c>
      <c r="AH143" s="5">
        <f t="shared" si="124"/>
        <v>125</v>
      </c>
      <c r="AI143" s="5">
        <f t="shared" si="125"/>
        <v>134</v>
      </c>
      <c r="AJ143" s="5">
        <f t="shared" si="126"/>
        <v>149</v>
      </c>
      <c r="AK143" s="5">
        <f t="shared" si="127"/>
        <v>130</v>
      </c>
      <c r="AL143" s="5">
        <f t="shared" si="128"/>
        <v>72</v>
      </c>
      <c r="AM143" s="5">
        <f t="shared" si="129"/>
        <v>113</v>
      </c>
      <c r="AN143" s="5">
        <f t="shared" si="130"/>
        <v>70</v>
      </c>
      <c r="AO143" s="5">
        <f t="shared" si="131"/>
        <v>54</v>
      </c>
      <c r="AP143" s="3"/>
      <c r="AQ143" s="3">
        <f>IF(AND(AF143&lt;=Summary!B$6,AF143&gt;0),25*(Summary!B$6+1-AF143)/Summary!B$6,0)</f>
        <v>0</v>
      </c>
      <c r="AR143" s="3">
        <f>IF(AND(AG143&lt;=Summary!C$6,AG143&gt;0),25*(Summary!C$6+1-AG143)/Summary!C$6,0)</f>
        <v>0</v>
      </c>
      <c r="AS143" s="3">
        <f>IF(AND(AH143&lt;=Summary!D$6,AH143&gt;0),25*(Summary!D$6+1-AH143)/Summary!D$6,0)</f>
        <v>0</v>
      </c>
      <c r="AT143" s="3">
        <f>IF(AND(AI143&lt;=Summary!E$6,AI143&gt;0),25*(Summary!E$6+1-AI143)/Summary!E$6,0)</f>
        <v>0</v>
      </c>
      <c r="AU143" s="3">
        <f>IF(AND(AJ143&lt;=Summary!F$6,AJ143&gt;0),25*(Summary!F$6+1-AJ143)/Summary!F$6,0)</f>
        <v>0</v>
      </c>
      <c r="AV143" s="3">
        <f>IF(AND(AK143&lt;=Summary!G$6,AK143&gt;0),25*(Summary!G$6+1-AK143)/Summary!G$6,0)</f>
        <v>0</v>
      </c>
      <c r="AW143" s="3">
        <f>IF(AND(AL143&lt;=Summary!H$6,AL143&gt;0),25*(Summary!H$6+1-AL143)/Summary!H$6,0)</f>
        <v>7.25</v>
      </c>
      <c r="AX143" s="3">
        <f>IF(AND(AM143&lt;=Summary!I$6,AM143&gt;0),25*(Summary!I$6+1-AM143)/Summary!I$6,0)</f>
        <v>0</v>
      </c>
      <c r="AY143" s="3">
        <f>IF(AND(AN143&lt;=Summary!J$6,AN143&gt;0),25*(Summary!J$6+1-AN143)/Summary!J$6,0)</f>
        <v>7.75</v>
      </c>
      <c r="AZ143" s="3">
        <f>IF(AND(AO143&lt;=Summary!K$6,AO143&gt;0),25*(Summary!K$6+1-AO143)/Summary!K$6,0)</f>
        <v>11.75</v>
      </c>
      <c r="BA143" s="3"/>
      <c r="BB143" s="3">
        <f>IF(AND(U143&gt;0,U143&lt;=Summary!B$9),12.5 + 12.5 * (U143 - Summary!B$9) / (Summary!B$7 - Summary!B$9),0)</f>
        <v>0</v>
      </c>
      <c r="BC143" s="3">
        <f>IF(AND(V143&gt;0,V143&lt;=Summary!C$9),12.5 + 12.5 * (V143 - Summary!C$9) / (Summary!C$7 - Summary!C$9),0)</f>
        <v>0</v>
      </c>
      <c r="BD143" s="3">
        <f>IF(AND(W143&gt;0,W143&lt;=Summary!D$9),12.5 + 12.5 * (W143 - Summary!D$9) / (Summary!D$7 - Summary!D$9),0)</f>
        <v>0</v>
      </c>
      <c r="BE143" s="3">
        <f>IF(AND(X143&gt;0,X143&lt;=Summary!E$9),12.5 + 12.5 * (X143 - Summary!E$9) / (Summary!E$7 - Summary!E$9),0)</f>
        <v>0</v>
      </c>
      <c r="BF143" s="3">
        <f>IF(AND(Y143&gt;0,Y143&lt;=Summary!F$9),12.5 + 12.5 * (Y143 - Summary!F$9) / (Summary!F$7 - Summary!F$9),0)</f>
        <v>0</v>
      </c>
      <c r="BG143" s="3">
        <f>IF(AND(Z143&gt;0,Z143&lt;=Summary!G$9),12.5 + 12.5 * (Z143 - Summary!G$9) / (Summary!G$7 - Summary!G$9),0)</f>
        <v>0</v>
      </c>
      <c r="BH143" s="3">
        <f>IF(AND(AA143&gt;0,AA143&lt;=Summary!H$9),12.5 + 12.5 * (AA143 - Summary!H$9) / (Summary!H$7 - Summary!H$9),0)</f>
        <v>0</v>
      </c>
      <c r="BI143" s="3">
        <f>IF(AND(AB143&gt;0,AB143&lt;=Summary!I$9),12.5 + 12.5 * (AB143 - Summary!I$9) / (Summary!I$7 - Summary!I$9),0)</f>
        <v>0</v>
      </c>
      <c r="BJ143" s="3">
        <f>IF(AND(AC143&gt;0,AC143&lt;=Summary!J$9),12.5 + 12.5 * (AC143 - Summary!J$9) / (Summary!J$7 - Summary!J$9),0)</f>
        <v>0</v>
      </c>
      <c r="BK143" s="3">
        <f>IF(AND(AD143&gt;0,AD143&lt;=Summary!K$9),12.5 + 12.5 * (AD143 - Summary!K$9) / (Summary!K$7 - Summary!K$9),0)</f>
        <v>0</v>
      </c>
      <c r="BL143" s="3"/>
      <c r="BM143" s="3">
        <f>IF(AND(U143&gt;0,U143&gt;Summary!B$9),12.5 - 12.5 * (U143 - Summary!B$9) / (Summary!B$3 - Summary!B$9),0)</f>
        <v>0</v>
      </c>
      <c r="BN143" s="3">
        <f>IF(AND(V143&gt;0,V143&gt;Summary!C$9),12.5 - 12.5 * (V143 - Summary!C$9) / (Summary!C$3 - Summary!C$9),0)</f>
        <v>9.3110672911018</v>
      </c>
      <c r="BO143" s="3">
        <f>IF(AND(W143&gt;0,W143&gt;Summary!D$9),12.5 - 12.5 * (W143 - Summary!D$9) / (Summary!D$3 - Summary!D$9),0)</f>
        <v>0</v>
      </c>
      <c r="BP143" s="3">
        <f>IF(AND(X143&gt;0,X143&gt;Summary!E$9),12.5 - 12.5 * (X143 - Summary!E$9) / (Summary!E$3 - Summary!E$9),0)</f>
        <v>0</v>
      </c>
      <c r="BQ143" s="3">
        <f>IF(AND(Y143&gt;0,Y143&gt;Summary!F$9),12.5 - 12.5 * (Y143 - Summary!F$9) / (Summary!F$3 - Summary!F$9),0)</f>
        <v>0</v>
      </c>
      <c r="BR143" s="3">
        <f>IF(AND(Z143&gt;0,Z143&gt;Summary!G$9),12.5 - 12.5 * (Z143 - Summary!G$9) / (Summary!G$3 - Summary!G$9),0)</f>
        <v>0</v>
      </c>
      <c r="BS143" s="3">
        <f>IF(AND(AA143&gt;0,AA143&gt;Summary!H$9),12.5 - 12.5 * (AA143 - Summary!H$9) / (Summary!H$3 - Summary!H$9),0)</f>
        <v>0</v>
      </c>
      <c r="BT143" s="3">
        <f>IF(AND(AB143&gt;0,AB143&gt;Summary!I$9),12.5 - 12.5 * (AB143 - Summary!I$9) / (Summary!I$3 - Summary!I$9),0)</f>
        <v>0</v>
      </c>
      <c r="BU143" s="3">
        <f>IF(AND(AC143&gt;0,AC143&gt;Summary!J$9),12.5 - 12.5 * (AC143 - Summary!J$9) / (Summary!J$3 - Summary!J$9),0)</f>
        <v>0</v>
      </c>
      <c r="BV143" s="3">
        <f>IF(AND(AD143&gt;0,AD143&gt;Summary!K$9),12.5 - 12.5 * (AD143 - Summary!K$9) / (Summary!K$3 - Summary!K$9),0)</f>
        <v>0</v>
      </c>
      <c r="BW143" s="3"/>
      <c r="BX143">
        <v>5423</v>
      </c>
      <c r="BY143">
        <v>15105</v>
      </c>
      <c r="BZ143">
        <v>2089</v>
      </c>
      <c r="CA143">
        <v>7830</v>
      </c>
      <c r="CB143">
        <v>44226</v>
      </c>
      <c r="CC143">
        <v>11502</v>
      </c>
      <c r="CD143">
        <v>4527</v>
      </c>
      <c r="CE143">
        <v>5479</v>
      </c>
      <c r="CF143">
        <v>6994</v>
      </c>
      <c r="CG143">
        <v>12733</v>
      </c>
      <c r="CI143" s="3">
        <f t="shared" si="132"/>
        <v>0</v>
      </c>
      <c r="CJ143" s="3">
        <f t="shared" si="133"/>
        <v>9.3110672911018</v>
      </c>
      <c r="CK143" s="3">
        <f t="shared" si="134"/>
        <v>0</v>
      </c>
      <c r="CL143" s="3">
        <f t="shared" si="135"/>
        <v>0</v>
      </c>
      <c r="CM143" s="3">
        <f t="shared" si="136"/>
        <v>0</v>
      </c>
      <c r="CN143" s="3">
        <f t="shared" si="137"/>
        <v>0</v>
      </c>
      <c r="CO143" s="3">
        <f t="shared" si="138"/>
        <v>7.25</v>
      </c>
      <c r="CP143" s="3">
        <f t="shared" si="139"/>
        <v>0</v>
      </c>
      <c r="CQ143" s="3">
        <f t="shared" si="140"/>
        <v>7.75</v>
      </c>
      <c r="CR143" s="3">
        <f t="shared" si="141"/>
        <v>11.75</v>
      </c>
      <c r="CT143" s="3">
        <f t="shared" si="142"/>
        <v>0</v>
      </c>
      <c r="CU143" s="3">
        <f t="shared" si="143"/>
        <v>0</v>
      </c>
      <c r="CV143" s="3">
        <f t="shared" si="144"/>
        <v>36.0610672911018</v>
      </c>
      <c r="CW143" s="5">
        <f t="shared" si="145"/>
        <v>400</v>
      </c>
      <c r="CX143" s="3">
        <f t="shared" si="146"/>
        <v>436.06106729110178</v>
      </c>
      <c r="CZ143" s="3">
        <f t="shared" si="147"/>
        <v>416.25551173554601</v>
      </c>
      <c r="DA143">
        <f t="shared" si="148"/>
        <v>139</v>
      </c>
    </row>
    <row r="144" spans="1:105" x14ac:dyDescent="0.2">
      <c r="A144">
        <v>140</v>
      </c>
      <c r="B144" t="s">
        <v>305</v>
      </c>
      <c r="C144" t="s">
        <v>306</v>
      </c>
      <c r="D144" t="s">
        <v>176</v>
      </c>
      <c r="E144">
        <v>15.510037571706301</v>
      </c>
      <c r="F144" s="1" t="s">
        <v>660</v>
      </c>
      <c r="G144">
        <v>415.51003757170599</v>
      </c>
      <c r="H144">
        <v>421490</v>
      </c>
      <c r="J144">
        <v>3369</v>
      </c>
      <c r="K144">
        <v>2309</v>
      </c>
      <c r="L144">
        <v>74532</v>
      </c>
      <c r="M144">
        <v>25898</v>
      </c>
      <c r="N144">
        <v>5451</v>
      </c>
      <c r="O144">
        <v>6937</v>
      </c>
      <c r="P144">
        <v>124004</v>
      </c>
      <c r="Q144">
        <v>14568</v>
      </c>
      <c r="R144">
        <v>108509</v>
      </c>
      <c r="S144">
        <v>55913</v>
      </c>
      <c r="U144" s="5">
        <f>IF(J144&lt;=Summary!B$3,J144,0)</f>
        <v>3369</v>
      </c>
      <c r="V144" s="5">
        <f>IF(K144&lt;=Summary!C$3,K144,0)</f>
        <v>2309</v>
      </c>
      <c r="W144" s="5">
        <f>IF(L144&lt;=Summary!D$3,L144,0)</f>
        <v>0</v>
      </c>
      <c r="X144" s="5">
        <f>IF(M144&lt;=Summary!E$3,M144,0)</f>
        <v>0</v>
      </c>
      <c r="Y144" s="5">
        <f>IF(N144&lt;=Summary!F$3,N144,0)</f>
        <v>0</v>
      </c>
      <c r="Z144" s="5">
        <f>IF(O144&lt;=Summary!G$3,O144,0)</f>
        <v>0</v>
      </c>
      <c r="AA144" s="5">
        <f>IF(P144&lt;=Summary!H$3,P144,0)</f>
        <v>0</v>
      </c>
      <c r="AB144" s="5">
        <f>IF(Q144&lt;=Summary!I$3,Q144,0)</f>
        <v>0</v>
      </c>
      <c r="AC144" s="5">
        <f>IF(R144&lt;=Summary!J$3,R144,0)</f>
        <v>0</v>
      </c>
      <c r="AD144" s="5">
        <f>IF(S144&lt;=Summary!K$3,S144,0)</f>
        <v>0</v>
      </c>
      <c r="AE144" s="3"/>
      <c r="AF144" s="5">
        <f t="shared" si="122"/>
        <v>187</v>
      </c>
      <c r="AG144" s="5">
        <f t="shared" si="123"/>
        <v>186</v>
      </c>
      <c r="AH144" s="5">
        <f t="shared" si="124"/>
        <v>192</v>
      </c>
      <c r="AI144" s="5">
        <f t="shared" si="125"/>
        <v>178</v>
      </c>
      <c r="AJ144" s="5">
        <f t="shared" si="126"/>
        <v>70</v>
      </c>
      <c r="AK144" s="5">
        <f t="shared" si="127"/>
        <v>146</v>
      </c>
      <c r="AL144" s="5">
        <f t="shared" si="128"/>
        <v>114</v>
      </c>
      <c r="AM144" s="5">
        <f t="shared" si="129"/>
        <v>111</v>
      </c>
      <c r="AN144" s="5">
        <f t="shared" si="130"/>
        <v>156</v>
      </c>
      <c r="AO144" s="5">
        <f t="shared" si="131"/>
        <v>84</v>
      </c>
      <c r="AP144" s="3"/>
      <c r="AQ144" s="3">
        <f>IF(AND(AF144&lt;=Summary!B$6,AF144&gt;0),25*(Summary!B$6+1-AF144)/Summary!B$6,0)</f>
        <v>0</v>
      </c>
      <c r="AR144" s="3">
        <f>IF(AND(AG144&lt;=Summary!C$6,AG144&gt;0),25*(Summary!C$6+1-AG144)/Summary!C$6,0)</f>
        <v>0</v>
      </c>
      <c r="AS144" s="3">
        <f>IF(AND(AH144&lt;=Summary!D$6,AH144&gt;0),25*(Summary!D$6+1-AH144)/Summary!D$6,0)</f>
        <v>0</v>
      </c>
      <c r="AT144" s="3">
        <f>IF(AND(AI144&lt;=Summary!E$6,AI144&gt;0),25*(Summary!E$6+1-AI144)/Summary!E$6,0)</f>
        <v>0</v>
      </c>
      <c r="AU144" s="3">
        <f>IF(AND(AJ144&lt;=Summary!F$6,AJ144&gt;0),25*(Summary!F$6+1-AJ144)/Summary!F$6,0)</f>
        <v>7.75</v>
      </c>
      <c r="AV144" s="3">
        <f>IF(AND(AK144&lt;=Summary!G$6,AK144&gt;0),25*(Summary!G$6+1-AK144)/Summary!G$6,0)</f>
        <v>0</v>
      </c>
      <c r="AW144" s="3">
        <f>IF(AND(AL144&lt;=Summary!H$6,AL144&gt;0),25*(Summary!H$6+1-AL144)/Summary!H$6,0)</f>
        <v>0</v>
      </c>
      <c r="AX144" s="3">
        <f>IF(AND(AM144&lt;=Summary!I$6,AM144&gt;0),25*(Summary!I$6+1-AM144)/Summary!I$6,0)</f>
        <v>0</v>
      </c>
      <c r="AY144" s="3">
        <f>IF(AND(AN144&lt;=Summary!J$6,AN144&gt;0),25*(Summary!J$6+1-AN144)/Summary!J$6,0)</f>
        <v>0</v>
      </c>
      <c r="AZ144" s="3">
        <f>IF(AND(AO144&lt;=Summary!K$6,AO144&gt;0),25*(Summary!K$6+1-AO144)/Summary!K$6,0)</f>
        <v>4.25</v>
      </c>
      <c r="BA144" s="3"/>
      <c r="BB144" s="3">
        <f>IF(AND(U144&gt;0,U144&lt;=Summary!B$9),12.5 + 12.5 * (U144 - Summary!B$9) / (Summary!B$7 - Summary!B$9),0)</f>
        <v>0</v>
      </c>
      <c r="BC144" s="3">
        <f>IF(AND(V144&gt;0,V144&lt;=Summary!C$9),12.5 + 12.5 * (V144 - Summary!C$9) / (Summary!C$7 - Summary!C$9),0)</f>
        <v>0</v>
      </c>
      <c r="BD144" s="3">
        <f>IF(AND(W144&gt;0,W144&lt;=Summary!D$9),12.5 + 12.5 * (W144 - Summary!D$9) / (Summary!D$7 - Summary!D$9),0)</f>
        <v>0</v>
      </c>
      <c r="BE144" s="3">
        <f>IF(AND(X144&gt;0,X144&lt;=Summary!E$9),12.5 + 12.5 * (X144 - Summary!E$9) / (Summary!E$7 - Summary!E$9),0)</f>
        <v>0</v>
      </c>
      <c r="BF144" s="3">
        <f>IF(AND(Y144&gt;0,Y144&lt;=Summary!F$9),12.5 + 12.5 * (Y144 - Summary!F$9) / (Summary!F$7 - Summary!F$9),0)</f>
        <v>0</v>
      </c>
      <c r="BG144" s="3">
        <f>IF(AND(Z144&gt;0,Z144&lt;=Summary!G$9),12.5 + 12.5 * (Z144 - Summary!G$9) / (Summary!G$7 - Summary!G$9),0)</f>
        <v>0</v>
      </c>
      <c r="BH144" s="3">
        <f>IF(AND(AA144&gt;0,AA144&lt;=Summary!H$9),12.5 + 12.5 * (AA144 - Summary!H$9) / (Summary!H$7 - Summary!H$9),0)</f>
        <v>0</v>
      </c>
      <c r="BI144" s="3">
        <f>IF(AND(AB144&gt;0,AB144&lt;=Summary!I$9),12.5 + 12.5 * (AB144 - Summary!I$9) / (Summary!I$7 - Summary!I$9),0)</f>
        <v>0</v>
      </c>
      <c r="BJ144" s="3">
        <f>IF(AND(AC144&gt;0,AC144&lt;=Summary!J$9),12.5 + 12.5 * (AC144 - Summary!J$9) / (Summary!J$7 - Summary!J$9),0)</f>
        <v>0</v>
      </c>
      <c r="BK144" s="3">
        <f>IF(AND(AD144&gt;0,AD144&lt;=Summary!K$9),12.5 + 12.5 * (AD144 - Summary!K$9) / (Summary!K$7 - Summary!K$9),0)</f>
        <v>0</v>
      </c>
      <c r="BL144" s="3"/>
      <c r="BM144" s="3">
        <f>IF(AND(U144&gt;0,U144&gt;Summary!B$9),12.5 - 12.5 * (U144 - Summary!B$9) / (Summary!B$3 - Summary!B$9),0)</f>
        <v>1.5383590836441137</v>
      </c>
      <c r="BN144" s="3">
        <f>IF(AND(V144&gt;0,V144&gt;Summary!C$9),12.5 - 12.5 * (V144 - Summary!C$9) / (Summary!C$3 - Summary!C$9),0)</f>
        <v>7.9553857530194723</v>
      </c>
      <c r="BO144" s="3">
        <f>IF(AND(W144&gt;0,W144&gt;Summary!D$9),12.5 - 12.5 * (W144 - Summary!D$9) / (Summary!D$3 - Summary!D$9),0)</f>
        <v>0</v>
      </c>
      <c r="BP144" s="3">
        <f>IF(AND(X144&gt;0,X144&gt;Summary!E$9),12.5 - 12.5 * (X144 - Summary!E$9) / (Summary!E$3 - Summary!E$9),0)</f>
        <v>0</v>
      </c>
      <c r="BQ144" s="3">
        <f>IF(AND(Y144&gt;0,Y144&gt;Summary!F$9),12.5 - 12.5 * (Y144 - Summary!F$9) / (Summary!F$3 - Summary!F$9),0)</f>
        <v>0</v>
      </c>
      <c r="BR144" s="3">
        <f>IF(AND(Z144&gt;0,Z144&gt;Summary!G$9),12.5 - 12.5 * (Z144 - Summary!G$9) / (Summary!G$3 - Summary!G$9),0)</f>
        <v>0</v>
      </c>
      <c r="BS144" s="3">
        <f>IF(AND(AA144&gt;0,AA144&gt;Summary!H$9),12.5 - 12.5 * (AA144 - Summary!H$9) / (Summary!H$3 - Summary!H$9),0)</f>
        <v>0</v>
      </c>
      <c r="BT144" s="3">
        <f>IF(AND(AB144&gt;0,AB144&gt;Summary!I$9),12.5 - 12.5 * (AB144 - Summary!I$9) / (Summary!I$3 - Summary!I$9),0)</f>
        <v>0</v>
      </c>
      <c r="BU144" s="3">
        <f>IF(AND(AC144&gt;0,AC144&gt;Summary!J$9),12.5 - 12.5 * (AC144 - Summary!J$9) / (Summary!J$3 - Summary!J$9),0)</f>
        <v>0</v>
      </c>
      <c r="BV144" s="3">
        <f>IF(AND(AD144&gt;0,AD144&gt;Summary!K$9),12.5 - 12.5 * (AD144 - Summary!K$9) / (Summary!K$3 - Summary!K$9),0)</f>
        <v>0</v>
      </c>
      <c r="BW144" s="3"/>
      <c r="BX144">
        <v>6937</v>
      </c>
      <c r="BY144">
        <v>14568</v>
      </c>
      <c r="BZ144">
        <v>2309</v>
      </c>
      <c r="CA144">
        <v>25898</v>
      </c>
      <c r="CB144">
        <v>5451</v>
      </c>
      <c r="CC144">
        <v>124004</v>
      </c>
      <c r="CD144">
        <v>3369</v>
      </c>
      <c r="CE144">
        <v>74532</v>
      </c>
      <c r="CF144">
        <v>108509</v>
      </c>
      <c r="CG144">
        <v>55913</v>
      </c>
      <c r="CI144" s="3">
        <f t="shared" si="132"/>
        <v>1.5383590836441137</v>
      </c>
      <c r="CJ144" s="3">
        <f t="shared" si="133"/>
        <v>7.9553857530194723</v>
      </c>
      <c r="CK144" s="3">
        <f t="shared" si="134"/>
        <v>0</v>
      </c>
      <c r="CL144" s="3">
        <f t="shared" si="135"/>
        <v>0</v>
      </c>
      <c r="CM144" s="3">
        <f t="shared" si="136"/>
        <v>7.75</v>
      </c>
      <c r="CN144" s="3">
        <f t="shared" si="137"/>
        <v>0</v>
      </c>
      <c r="CO144" s="3">
        <f t="shared" si="138"/>
        <v>0</v>
      </c>
      <c r="CP144" s="3">
        <f t="shared" si="139"/>
        <v>0</v>
      </c>
      <c r="CQ144" s="3">
        <f t="shared" si="140"/>
        <v>0</v>
      </c>
      <c r="CR144" s="3">
        <f t="shared" si="141"/>
        <v>4.25</v>
      </c>
      <c r="CT144" s="3">
        <f t="shared" si="142"/>
        <v>0</v>
      </c>
      <c r="CU144" s="3">
        <f t="shared" si="143"/>
        <v>0</v>
      </c>
      <c r="CV144" s="3">
        <f t="shared" si="144"/>
        <v>21.493744836663588</v>
      </c>
      <c r="CW144" s="5">
        <f t="shared" si="145"/>
        <v>400</v>
      </c>
      <c r="CX144" s="3">
        <f t="shared" si="146"/>
        <v>421.49374483666361</v>
      </c>
      <c r="CZ144" s="3">
        <f t="shared" si="147"/>
        <v>415.51003757170599</v>
      </c>
      <c r="DA144">
        <f t="shared" si="148"/>
        <v>140</v>
      </c>
    </row>
    <row r="145" spans="1:105" x14ac:dyDescent="0.2">
      <c r="A145">
        <v>141</v>
      </c>
      <c r="B145" t="s">
        <v>307</v>
      </c>
      <c r="C145" t="s">
        <v>308</v>
      </c>
      <c r="D145" t="s">
        <v>76</v>
      </c>
      <c r="E145">
        <v>14.685996978947401</v>
      </c>
      <c r="F145" s="1" t="s">
        <v>670</v>
      </c>
      <c r="G145">
        <v>414.685996978947</v>
      </c>
      <c r="H145">
        <v>417683</v>
      </c>
      <c r="J145">
        <v>6505</v>
      </c>
      <c r="K145">
        <v>2205</v>
      </c>
      <c r="L145">
        <v>4789</v>
      </c>
      <c r="M145">
        <v>4492</v>
      </c>
      <c r="N145">
        <v>253340</v>
      </c>
      <c r="O145">
        <v>26123</v>
      </c>
      <c r="P145">
        <v>78709</v>
      </c>
      <c r="Q145">
        <v>41520</v>
      </c>
      <c r="U145" s="5">
        <f>IF(J145&lt;=Summary!B$3,J145,0)</f>
        <v>0</v>
      </c>
      <c r="V145" s="5">
        <f>IF(K145&lt;=Summary!C$3,K145,0)</f>
        <v>2205</v>
      </c>
      <c r="W145" s="5">
        <f>IF(L145&lt;=Summary!D$3,L145,0)</f>
        <v>0</v>
      </c>
      <c r="X145" s="5">
        <f>IF(M145&lt;=Summary!E$3,M145,0)</f>
        <v>4492</v>
      </c>
      <c r="Y145" s="5">
        <f>IF(N145&lt;=Summary!F$3,N145,0)</f>
        <v>0</v>
      </c>
      <c r="Z145" s="5">
        <f>IF(O145&lt;=Summary!G$3,O145,0)</f>
        <v>0</v>
      </c>
      <c r="AA145" s="5">
        <f>IF(P145&lt;=Summary!H$3,P145,0)</f>
        <v>0</v>
      </c>
      <c r="AB145" s="5">
        <f>IF(Q145&lt;=Summary!I$3,Q145,0)</f>
        <v>0</v>
      </c>
      <c r="AC145" s="5">
        <f>IF(R145&lt;=Summary!J$3,R145,0)</f>
        <v>0</v>
      </c>
      <c r="AD145" s="5">
        <f>IF(S145&lt;=Summary!K$3,S145,0)</f>
        <v>0</v>
      </c>
      <c r="AE145" s="3"/>
      <c r="AF145" s="5">
        <f t="shared" si="122"/>
        <v>213</v>
      </c>
      <c r="AG145" s="5">
        <f t="shared" si="123"/>
        <v>178</v>
      </c>
      <c r="AH145" s="5">
        <f t="shared" si="124"/>
        <v>108</v>
      </c>
      <c r="AI145" s="5">
        <f t="shared" si="125"/>
        <v>101</v>
      </c>
      <c r="AJ145" s="5">
        <f t="shared" si="126"/>
        <v>172</v>
      </c>
      <c r="AK145" s="5">
        <f t="shared" si="127"/>
        <v>175</v>
      </c>
      <c r="AL145" s="5">
        <f t="shared" si="128"/>
        <v>98</v>
      </c>
      <c r="AM145" s="5">
        <f t="shared" si="129"/>
        <v>132</v>
      </c>
      <c r="AN145" s="5">
        <f t="shared" si="130"/>
        <v>0</v>
      </c>
      <c r="AO145" s="5">
        <f t="shared" si="131"/>
        <v>0</v>
      </c>
      <c r="AP145" s="3"/>
      <c r="AQ145" s="3">
        <f>IF(AND(AF145&lt;=Summary!B$6,AF145&gt;0),25*(Summary!B$6+1-AF145)/Summary!B$6,0)</f>
        <v>0</v>
      </c>
      <c r="AR145" s="3">
        <f>IF(AND(AG145&lt;=Summary!C$6,AG145&gt;0),25*(Summary!C$6+1-AG145)/Summary!C$6,0)</f>
        <v>0</v>
      </c>
      <c r="AS145" s="3">
        <f>IF(AND(AH145&lt;=Summary!D$6,AH145&gt;0),25*(Summary!D$6+1-AH145)/Summary!D$6,0)</f>
        <v>0</v>
      </c>
      <c r="AT145" s="3">
        <f>IF(AND(AI145&lt;=Summary!E$6,AI145&gt;0),25*(Summary!E$6+1-AI145)/Summary!E$6,0)</f>
        <v>0</v>
      </c>
      <c r="AU145" s="3">
        <f>IF(AND(AJ145&lt;=Summary!F$6,AJ145&gt;0),25*(Summary!F$6+1-AJ145)/Summary!F$6,0)</f>
        <v>0</v>
      </c>
      <c r="AV145" s="3">
        <f>IF(AND(AK145&lt;=Summary!G$6,AK145&gt;0),25*(Summary!G$6+1-AK145)/Summary!G$6,0)</f>
        <v>0</v>
      </c>
      <c r="AW145" s="3">
        <f>IF(AND(AL145&lt;=Summary!H$6,AL145&gt;0),25*(Summary!H$6+1-AL145)/Summary!H$6,0)</f>
        <v>0.75</v>
      </c>
      <c r="AX145" s="3">
        <f>IF(AND(AM145&lt;=Summary!I$6,AM145&gt;0),25*(Summary!I$6+1-AM145)/Summary!I$6,0)</f>
        <v>0</v>
      </c>
      <c r="AY145" s="3">
        <f>IF(AND(AN145&lt;=Summary!J$6,AN145&gt;0),25*(Summary!J$6+1-AN145)/Summary!J$6,0)</f>
        <v>0</v>
      </c>
      <c r="AZ145" s="3">
        <f>IF(AND(AO145&lt;=Summary!K$6,AO145&gt;0),25*(Summary!K$6+1-AO145)/Summary!K$6,0)</f>
        <v>0</v>
      </c>
      <c r="BA145" s="3"/>
      <c r="BB145" s="3">
        <f>IF(AND(U145&gt;0,U145&lt;=Summary!B$9),12.5 + 12.5 * (U145 - Summary!B$9) / (Summary!B$7 - Summary!B$9),0)</f>
        <v>0</v>
      </c>
      <c r="BC145" s="3">
        <f>IF(AND(V145&gt;0,V145&lt;=Summary!C$9),12.5 + 12.5 * (V145 - Summary!C$9) / (Summary!C$7 - Summary!C$9),0)</f>
        <v>0</v>
      </c>
      <c r="BD145" s="3">
        <f>IF(AND(W145&gt;0,W145&lt;=Summary!D$9),12.5 + 12.5 * (W145 - Summary!D$9) / (Summary!D$7 - Summary!D$9),0)</f>
        <v>0</v>
      </c>
      <c r="BE145" s="3">
        <f>IF(AND(X145&gt;0,X145&lt;=Summary!E$9),12.5 + 12.5 * (X145 - Summary!E$9) / (Summary!E$7 - Summary!E$9),0)</f>
        <v>0</v>
      </c>
      <c r="BF145" s="3">
        <f>IF(AND(Y145&gt;0,Y145&lt;=Summary!F$9),12.5 + 12.5 * (Y145 - Summary!F$9) / (Summary!F$7 - Summary!F$9),0)</f>
        <v>0</v>
      </c>
      <c r="BG145" s="3">
        <f>IF(AND(Z145&gt;0,Z145&lt;=Summary!G$9),12.5 + 12.5 * (Z145 - Summary!G$9) / (Summary!G$7 - Summary!G$9),0)</f>
        <v>0</v>
      </c>
      <c r="BH145" s="3">
        <f>IF(AND(AA145&gt;0,AA145&lt;=Summary!H$9),12.5 + 12.5 * (AA145 - Summary!H$9) / (Summary!H$7 - Summary!H$9),0)</f>
        <v>0</v>
      </c>
      <c r="BI145" s="3">
        <f>IF(AND(AB145&gt;0,AB145&lt;=Summary!I$9),12.5 + 12.5 * (AB145 - Summary!I$9) / (Summary!I$7 - Summary!I$9),0)</f>
        <v>0</v>
      </c>
      <c r="BJ145" s="3">
        <f>IF(AND(AC145&gt;0,AC145&lt;=Summary!J$9),12.5 + 12.5 * (AC145 - Summary!J$9) / (Summary!J$7 - Summary!J$9),0)</f>
        <v>0</v>
      </c>
      <c r="BK145" s="3">
        <f>IF(AND(AD145&gt;0,AD145&lt;=Summary!K$9),12.5 + 12.5 * (AD145 - Summary!K$9) / (Summary!K$7 - Summary!K$9),0)</f>
        <v>0</v>
      </c>
      <c r="BL145" s="3"/>
      <c r="BM145" s="3">
        <f>IF(AND(U145&gt;0,U145&gt;Summary!B$9),12.5 - 12.5 * (U145 - Summary!B$9) / (Summary!B$3 - Summary!B$9),0)</f>
        <v>0</v>
      </c>
      <c r="BN145" s="3">
        <f>IF(AND(V145&gt;0,V145&gt;Summary!C$9),12.5 - 12.5 * (V145 - Summary!C$9) / (Summary!C$3 - Summary!C$9),0)</f>
        <v>8.5962533892038451</v>
      </c>
      <c r="BO145" s="3">
        <f>IF(AND(W145&gt;0,W145&gt;Summary!D$9),12.5 - 12.5 * (W145 - Summary!D$9) / (Summary!D$3 - Summary!D$9),0)</f>
        <v>0</v>
      </c>
      <c r="BP145" s="3">
        <f>IF(AND(X145&gt;0,X145&gt;Summary!E$9),12.5 - 12.5 * (X145 - Summary!E$9) / (Summary!E$3 - Summary!E$9),0)</f>
        <v>6.1804697156983224E-2</v>
      </c>
      <c r="BQ145" s="3">
        <f>IF(AND(Y145&gt;0,Y145&gt;Summary!F$9),12.5 - 12.5 * (Y145 - Summary!F$9) / (Summary!F$3 - Summary!F$9),0)</f>
        <v>0</v>
      </c>
      <c r="BR145" s="3">
        <f>IF(AND(Z145&gt;0,Z145&gt;Summary!G$9),12.5 - 12.5 * (Z145 - Summary!G$9) / (Summary!G$3 - Summary!G$9),0)</f>
        <v>0</v>
      </c>
      <c r="BS145" s="3">
        <f>IF(AND(AA145&gt;0,AA145&gt;Summary!H$9),12.5 - 12.5 * (AA145 - Summary!H$9) / (Summary!H$3 - Summary!H$9),0)</f>
        <v>0</v>
      </c>
      <c r="BT145" s="3">
        <f>IF(AND(AB145&gt;0,AB145&gt;Summary!I$9),12.5 - 12.5 * (AB145 - Summary!I$9) / (Summary!I$3 - Summary!I$9),0)</f>
        <v>0</v>
      </c>
      <c r="BU145" s="3">
        <f>IF(AND(AC145&gt;0,AC145&gt;Summary!J$9),12.5 - 12.5 * (AC145 - Summary!J$9) / (Summary!J$3 - Summary!J$9),0)</f>
        <v>0</v>
      </c>
      <c r="BV145" s="3">
        <f>IF(AND(AD145&gt;0,AD145&gt;Summary!K$9),12.5 - 12.5 * (AD145 - Summary!K$9) / (Summary!K$3 - Summary!K$9),0)</f>
        <v>0</v>
      </c>
      <c r="BW145" s="3"/>
      <c r="BX145">
        <v>26123</v>
      </c>
      <c r="BY145">
        <v>41520</v>
      </c>
      <c r="BZ145">
        <v>2205</v>
      </c>
      <c r="CA145">
        <v>4492</v>
      </c>
      <c r="CB145">
        <v>253340</v>
      </c>
      <c r="CC145">
        <v>78709</v>
      </c>
      <c r="CD145">
        <v>6505</v>
      </c>
      <c r="CE145">
        <v>4789</v>
      </c>
      <c r="CI145" s="3">
        <f t="shared" si="132"/>
        <v>0</v>
      </c>
      <c r="CJ145" s="3">
        <f t="shared" si="133"/>
        <v>8.5962533892038451</v>
      </c>
      <c r="CK145" s="3">
        <f t="shared" si="134"/>
        <v>0</v>
      </c>
      <c r="CL145" s="3">
        <f t="shared" si="135"/>
        <v>6.1804697156983224E-2</v>
      </c>
      <c r="CM145" s="3">
        <f t="shared" si="136"/>
        <v>0</v>
      </c>
      <c r="CN145" s="3">
        <f t="shared" si="137"/>
        <v>0</v>
      </c>
      <c r="CO145" s="3">
        <f t="shared" si="138"/>
        <v>0.75</v>
      </c>
      <c r="CP145" s="3">
        <f t="shared" si="139"/>
        <v>0</v>
      </c>
      <c r="CQ145" s="3">
        <f t="shared" si="140"/>
        <v>0</v>
      </c>
      <c r="CR145" s="3">
        <f t="shared" si="141"/>
        <v>0</v>
      </c>
      <c r="CT145" s="3">
        <f t="shared" si="142"/>
        <v>0</v>
      </c>
      <c r="CU145" s="3">
        <f t="shared" si="143"/>
        <v>0</v>
      </c>
      <c r="CV145" s="3">
        <f t="shared" si="144"/>
        <v>9.4080580863608283</v>
      </c>
      <c r="CW145" s="5">
        <f t="shared" si="145"/>
        <v>400</v>
      </c>
      <c r="CX145" s="3">
        <f t="shared" si="146"/>
        <v>409.40805808636082</v>
      </c>
      <c r="CZ145" s="3">
        <f t="shared" si="147"/>
        <v>414.685996978947</v>
      </c>
      <c r="DA145">
        <f t="shared" si="148"/>
        <v>141</v>
      </c>
    </row>
    <row r="146" spans="1:105" x14ac:dyDescent="0.2">
      <c r="A146">
        <v>142</v>
      </c>
      <c r="B146" t="s">
        <v>309</v>
      </c>
      <c r="C146" t="s">
        <v>310</v>
      </c>
      <c r="D146" t="s">
        <v>118</v>
      </c>
      <c r="E146">
        <v>13.930765516781999</v>
      </c>
      <c r="F146" s="1" t="s">
        <v>669</v>
      </c>
      <c r="G146">
        <v>413.930765516782</v>
      </c>
      <c r="H146">
        <v>300666</v>
      </c>
      <c r="J146">
        <v>2388</v>
      </c>
      <c r="K146">
        <v>3712</v>
      </c>
      <c r="L146">
        <v>47049</v>
      </c>
      <c r="M146">
        <v>15282</v>
      </c>
      <c r="N146">
        <v>7785</v>
      </c>
      <c r="O146">
        <v>6274</v>
      </c>
      <c r="P146">
        <v>31309</v>
      </c>
      <c r="Q146">
        <v>61458</v>
      </c>
      <c r="R146">
        <v>11815</v>
      </c>
      <c r="S146">
        <v>113594</v>
      </c>
      <c r="U146" s="5">
        <f>IF(J146&lt;=Summary!B$3,J146,0)</f>
        <v>2388</v>
      </c>
      <c r="V146" s="5">
        <f>IF(K146&lt;=Summary!C$3,K146,0)</f>
        <v>0</v>
      </c>
      <c r="W146" s="5">
        <f>IF(L146&lt;=Summary!D$3,L146,0)</f>
        <v>0</v>
      </c>
      <c r="X146" s="5">
        <f>IF(M146&lt;=Summary!E$3,M146,0)</f>
        <v>0</v>
      </c>
      <c r="Y146" s="5">
        <f>IF(N146&lt;=Summary!F$3,N146,0)</f>
        <v>0</v>
      </c>
      <c r="Z146" s="5">
        <f>IF(O146&lt;=Summary!G$3,O146,0)</f>
        <v>0</v>
      </c>
      <c r="AA146" s="5">
        <f>IF(P146&lt;=Summary!H$3,P146,0)</f>
        <v>0</v>
      </c>
      <c r="AB146" s="5">
        <f>IF(Q146&lt;=Summary!I$3,Q146,0)</f>
        <v>0</v>
      </c>
      <c r="AC146" s="5">
        <f>IF(R146&lt;=Summary!J$3,R146,0)</f>
        <v>0</v>
      </c>
      <c r="AD146" s="5">
        <f>IF(S146&lt;=Summary!K$3,S146,0)</f>
        <v>0</v>
      </c>
      <c r="AE146" s="3"/>
      <c r="AF146" s="5">
        <f t="shared" si="122"/>
        <v>148</v>
      </c>
      <c r="AG146" s="5">
        <f t="shared" si="123"/>
        <v>235</v>
      </c>
      <c r="AH146" s="5">
        <f t="shared" si="124"/>
        <v>185</v>
      </c>
      <c r="AI146" s="5">
        <f t="shared" si="125"/>
        <v>167</v>
      </c>
      <c r="AJ146" s="5">
        <f t="shared" si="126"/>
        <v>101</v>
      </c>
      <c r="AK146" s="5">
        <f t="shared" si="127"/>
        <v>139</v>
      </c>
      <c r="AL146" s="5">
        <f t="shared" si="128"/>
        <v>86</v>
      </c>
      <c r="AM146" s="5">
        <f t="shared" si="129"/>
        <v>134</v>
      </c>
      <c r="AN146" s="5">
        <f t="shared" si="130"/>
        <v>108</v>
      </c>
      <c r="AO146" s="5">
        <f t="shared" si="131"/>
        <v>106</v>
      </c>
      <c r="AP146" s="3"/>
      <c r="AQ146" s="3">
        <f>IF(AND(AF146&lt;=Summary!B$6,AF146&gt;0),25*(Summary!B$6+1-AF146)/Summary!B$6,0)</f>
        <v>0</v>
      </c>
      <c r="AR146" s="3">
        <f>IF(AND(AG146&lt;=Summary!C$6,AG146&gt;0),25*(Summary!C$6+1-AG146)/Summary!C$6,0)</f>
        <v>0</v>
      </c>
      <c r="AS146" s="3">
        <f>IF(AND(AH146&lt;=Summary!D$6,AH146&gt;0),25*(Summary!D$6+1-AH146)/Summary!D$6,0)</f>
        <v>0</v>
      </c>
      <c r="AT146" s="3">
        <f>IF(AND(AI146&lt;=Summary!E$6,AI146&gt;0),25*(Summary!E$6+1-AI146)/Summary!E$6,0)</f>
        <v>0</v>
      </c>
      <c r="AU146" s="3">
        <f>IF(AND(AJ146&lt;=Summary!F$6,AJ146&gt;0),25*(Summary!F$6+1-AJ146)/Summary!F$6,0)</f>
        <v>0</v>
      </c>
      <c r="AV146" s="3">
        <f>IF(AND(AK146&lt;=Summary!G$6,AK146&gt;0),25*(Summary!G$6+1-AK146)/Summary!G$6,0)</f>
        <v>0</v>
      </c>
      <c r="AW146" s="3">
        <f>IF(AND(AL146&lt;=Summary!H$6,AL146&gt;0),25*(Summary!H$6+1-AL146)/Summary!H$6,0)</f>
        <v>3.75</v>
      </c>
      <c r="AX146" s="3">
        <f>IF(AND(AM146&lt;=Summary!I$6,AM146&gt;0),25*(Summary!I$6+1-AM146)/Summary!I$6,0)</f>
        <v>0</v>
      </c>
      <c r="AY146" s="3">
        <f>IF(AND(AN146&lt;=Summary!J$6,AN146&gt;0),25*(Summary!J$6+1-AN146)/Summary!J$6,0)</f>
        <v>0</v>
      </c>
      <c r="AZ146" s="3">
        <f>IF(AND(AO146&lt;=Summary!K$6,AO146&gt;0),25*(Summary!K$6+1-AO146)/Summary!K$6,0)</f>
        <v>0</v>
      </c>
      <c r="BA146" s="3"/>
      <c r="BB146" s="3">
        <f>IF(AND(U146&gt;0,U146&lt;=Summary!B$9),12.5 + 12.5 * (U146 - Summary!B$9) / (Summary!B$7 - Summary!B$9),0)</f>
        <v>0</v>
      </c>
      <c r="BC146" s="3">
        <f>IF(AND(V146&gt;0,V146&lt;=Summary!C$9),12.5 + 12.5 * (V146 - Summary!C$9) / (Summary!C$7 - Summary!C$9),0)</f>
        <v>0</v>
      </c>
      <c r="BD146" s="3">
        <f>IF(AND(W146&gt;0,W146&lt;=Summary!D$9),12.5 + 12.5 * (W146 - Summary!D$9) / (Summary!D$7 - Summary!D$9),0)</f>
        <v>0</v>
      </c>
      <c r="BE146" s="3">
        <f>IF(AND(X146&gt;0,X146&lt;=Summary!E$9),12.5 + 12.5 * (X146 - Summary!E$9) / (Summary!E$7 - Summary!E$9),0)</f>
        <v>0</v>
      </c>
      <c r="BF146" s="3">
        <f>IF(AND(Y146&gt;0,Y146&lt;=Summary!F$9),12.5 + 12.5 * (Y146 - Summary!F$9) / (Summary!F$7 - Summary!F$9),0)</f>
        <v>0</v>
      </c>
      <c r="BG146" s="3">
        <f>IF(AND(Z146&gt;0,Z146&lt;=Summary!G$9),12.5 + 12.5 * (Z146 - Summary!G$9) / (Summary!G$7 - Summary!G$9),0)</f>
        <v>0</v>
      </c>
      <c r="BH146" s="3">
        <f>IF(AND(AA146&gt;0,AA146&lt;=Summary!H$9),12.5 + 12.5 * (AA146 - Summary!H$9) / (Summary!H$7 - Summary!H$9),0)</f>
        <v>0</v>
      </c>
      <c r="BI146" s="3">
        <f>IF(AND(AB146&gt;0,AB146&lt;=Summary!I$9),12.5 + 12.5 * (AB146 - Summary!I$9) / (Summary!I$7 - Summary!I$9),0)</f>
        <v>0</v>
      </c>
      <c r="BJ146" s="3">
        <f>IF(AND(AC146&gt;0,AC146&lt;=Summary!J$9),12.5 + 12.5 * (AC146 - Summary!J$9) / (Summary!J$7 - Summary!J$9),0)</f>
        <v>0</v>
      </c>
      <c r="BK146" s="3">
        <f>IF(AND(AD146&gt;0,AD146&lt;=Summary!K$9),12.5 + 12.5 * (AD146 - Summary!K$9) / (Summary!K$7 - Summary!K$9),0)</f>
        <v>0</v>
      </c>
      <c r="BL146" s="3"/>
      <c r="BM146" s="3">
        <f>IF(AND(U146&gt;0,U146&gt;Summary!B$9),12.5 - 12.5 * (U146 - Summary!B$9) / (Summary!B$3 - Summary!B$9),0)</f>
        <v>8.071390516782099</v>
      </c>
      <c r="BN146" s="3">
        <f>IF(AND(V146&gt;0,V146&gt;Summary!C$9),12.5 - 12.5 * (V146 - Summary!C$9) / (Summary!C$3 - Summary!C$9),0)</f>
        <v>0</v>
      </c>
      <c r="BO146" s="3">
        <f>IF(AND(W146&gt;0,W146&gt;Summary!D$9),12.5 - 12.5 * (W146 - Summary!D$9) / (Summary!D$3 - Summary!D$9),0)</f>
        <v>0</v>
      </c>
      <c r="BP146" s="3">
        <f>IF(AND(X146&gt;0,X146&gt;Summary!E$9),12.5 - 12.5 * (X146 - Summary!E$9) / (Summary!E$3 - Summary!E$9),0)</f>
        <v>0</v>
      </c>
      <c r="BQ146" s="3">
        <f>IF(AND(Y146&gt;0,Y146&gt;Summary!F$9),12.5 - 12.5 * (Y146 - Summary!F$9) / (Summary!F$3 - Summary!F$9),0)</f>
        <v>0</v>
      </c>
      <c r="BR146" s="3">
        <f>IF(AND(Z146&gt;0,Z146&gt;Summary!G$9),12.5 - 12.5 * (Z146 - Summary!G$9) / (Summary!G$3 - Summary!G$9),0)</f>
        <v>0</v>
      </c>
      <c r="BS146" s="3">
        <f>IF(AND(AA146&gt;0,AA146&gt;Summary!H$9),12.5 - 12.5 * (AA146 - Summary!H$9) / (Summary!H$3 - Summary!H$9),0)</f>
        <v>0</v>
      </c>
      <c r="BT146" s="3">
        <f>IF(AND(AB146&gt;0,AB146&gt;Summary!I$9),12.5 - 12.5 * (AB146 - Summary!I$9) / (Summary!I$3 - Summary!I$9),0)</f>
        <v>0</v>
      </c>
      <c r="BU146" s="3">
        <f>IF(AND(AC146&gt;0,AC146&gt;Summary!J$9),12.5 - 12.5 * (AC146 - Summary!J$9) / (Summary!J$3 - Summary!J$9),0)</f>
        <v>0</v>
      </c>
      <c r="BV146" s="3">
        <f>IF(AND(AD146&gt;0,AD146&gt;Summary!K$9),12.5 - 12.5 * (AD146 - Summary!K$9) / (Summary!K$3 - Summary!K$9),0)</f>
        <v>0</v>
      </c>
      <c r="BW146" s="3"/>
      <c r="BX146">
        <v>6274</v>
      </c>
      <c r="BY146">
        <v>61458</v>
      </c>
      <c r="BZ146">
        <v>3712</v>
      </c>
      <c r="CA146">
        <v>15282</v>
      </c>
      <c r="CB146">
        <v>7785</v>
      </c>
      <c r="CC146">
        <v>31309</v>
      </c>
      <c r="CD146">
        <v>2388</v>
      </c>
      <c r="CE146">
        <v>47049</v>
      </c>
      <c r="CF146">
        <v>11815</v>
      </c>
      <c r="CG146">
        <v>113594</v>
      </c>
      <c r="CI146" s="3">
        <f t="shared" si="132"/>
        <v>8.071390516782099</v>
      </c>
      <c r="CJ146" s="3">
        <f t="shared" si="133"/>
        <v>0</v>
      </c>
      <c r="CK146" s="3">
        <f t="shared" si="134"/>
        <v>0</v>
      </c>
      <c r="CL146" s="3">
        <f t="shared" si="135"/>
        <v>0</v>
      </c>
      <c r="CM146" s="3">
        <f t="shared" si="136"/>
        <v>0</v>
      </c>
      <c r="CN146" s="3">
        <f t="shared" si="137"/>
        <v>0</v>
      </c>
      <c r="CO146" s="3">
        <f t="shared" si="138"/>
        <v>3.75</v>
      </c>
      <c r="CP146" s="3">
        <f t="shared" si="139"/>
        <v>0</v>
      </c>
      <c r="CQ146" s="3">
        <f t="shared" si="140"/>
        <v>0</v>
      </c>
      <c r="CR146" s="3">
        <f t="shared" si="141"/>
        <v>0</v>
      </c>
      <c r="CT146" s="3">
        <f t="shared" si="142"/>
        <v>0</v>
      </c>
      <c r="CU146" s="3">
        <f t="shared" si="143"/>
        <v>0</v>
      </c>
      <c r="CV146" s="3">
        <f t="shared" si="144"/>
        <v>11.821390516782099</v>
      </c>
      <c r="CW146" s="5">
        <f t="shared" si="145"/>
        <v>400</v>
      </c>
      <c r="CX146" s="3">
        <f t="shared" si="146"/>
        <v>411.82139051678212</v>
      </c>
      <c r="CZ146" s="3">
        <f t="shared" si="147"/>
        <v>413.930765516782</v>
      </c>
      <c r="DA146">
        <f t="shared" si="148"/>
        <v>142</v>
      </c>
    </row>
    <row r="147" spans="1:105" x14ac:dyDescent="0.2">
      <c r="A147">
        <v>143</v>
      </c>
      <c r="B147" t="s">
        <v>311</v>
      </c>
      <c r="C147" t="s">
        <v>312</v>
      </c>
      <c r="D147" t="s">
        <v>22</v>
      </c>
      <c r="E147">
        <v>13.881390000755699</v>
      </c>
      <c r="F147" s="1" t="s">
        <v>662</v>
      </c>
      <c r="G147">
        <v>413.881390000755</v>
      </c>
      <c r="H147">
        <v>94582</v>
      </c>
      <c r="J147">
        <v>3440</v>
      </c>
      <c r="K147">
        <v>3181</v>
      </c>
      <c r="L147">
        <v>10021</v>
      </c>
      <c r="M147">
        <v>3149</v>
      </c>
      <c r="N147">
        <v>10154</v>
      </c>
      <c r="O147">
        <v>3784</v>
      </c>
      <c r="R147">
        <v>25935</v>
      </c>
      <c r="S147">
        <v>34918</v>
      </c>
      <c r="U147" s="5">
        <f>IF(J147&lt;=Summary!B$3,J147,0)</f>
        <v>3440</v>
      </c>
      <c r="V147" s="5">
        <f>IF(K147&lt;=Summary!C$3,K147,0)</f>
        <v>3181</v>
      </c>
      <c r="W147" s="5">
        <f>IF(L147&lt;=Summary!D$3,L147,0)</f>
        <v>0</v>
      </c>
      <c r="X147" s="5">
        <f>IF(M147&lt;=Summary!E$3,M147,0)</f>
        <v>3149</v>
      </c>
      <c r="Y147" s="5">
        <f>IF(N147&lt;=Summary!F$3,N147,0)</f>
        <v>0</v>
      </c>
      <c r="Z147" s="5">
        <f>IF(O147&lt;=Summary!G$3,O147,0)</f>
        <v>3784</v>
      </c>
      <c r="AA147" s="5">
        <f>IF(P147&lt;=Summary!H$3,P147,0)</f>
        <v>0</v>
      </c>
      <c r="AB147" s="5">
        <f>IF(Q147&lt;=Summary!I$3,Q147,0)</f>
        <v>0</v>
      </c>
      <c r="AC147" s="5">
        <f>IF(R147&lt;=Summary!J$3,R147,0)</f>
        <v>0</v>
      </c>
      <c r="AD147" s="5">
        <f>IF(S147&lt;=Summary!K$3,S147,0)</f>
        <v>0</v>
      </c>
      <c r="AE147" s="3"/>
      <c r="AF147" s="5">
        <f t="shared" si="122"/>
        <v>190</v>
      </c>
      <c r="AG147" s="5">
        <f t="shared" si="123"/>
        <v>227</v>
      </c>
      <c r="AH147" s="5">
        <f t="shared" si="124"/>
        <v>161</v>
      </c>
      <c r="AI147" s="5">
        <f t="shared" si="125"/>
        <v>63</v>
      </c>
      <c r="AJ147" s="5">
        <f t="shared" si="126"/>
        <v>111</v>
      </c>
      <c r="AK147" s="5">
        <f t="shared" si="127"/>
        <v>96</v>
      </c>
      <c r="AL147" s="5">
        <f t="shared" si="128"/>
        <v>0</v>
      </c>
      <c r="AM147" s="5">
        <f t="shared" si="129"/>
        <v>0</v>
      </c>
      <c r="AN147" s="5">
        <f t="shared" si="130"/>
        <v>136</v>
      </c>
      <c r="AO147" s="5">
        <f t="shared" si="131"/>
        <v>76</v>
      </c>
      <c r="AP147" s="3"/>
      <c r="AQ147" s="3">
        <f>IF(AND(AF147&lt;=Summary!B$6,AF147&gt;0),25*(Summary!B$6+1-AF147)/Summary!B$6,0)</f>
        <v>0</v>
      </c>
      <c r="AR147" s="3">
        <f>IF(AND(AG147&lt;=Summary!C$6,AG147&gt;0),25*(Summary!C$6+1-AG147)/Summary!C$6,0)</f>
        <v>0</v>
      </c>
      <c r="AS147" s="3">
        <f>IF(AND(AH147&lt;=Summary!D$6,AH147&gt;0),25*(Summary!D$6+1-AH147)/Summary!D$6,0)</f>
        <v>0</v>
      </c>
      <c r="AT147" s="3">
        <f>IF(AND(AI147&lt;=Summary!E$6,AI147&gt;0),25*(Summary!E$6+1-AI147)/Summary!E$6,0)</f>
        <v>9.5</v>
      </c>
      <c r="AU147" s="3">
        <f>IF(AND(AJ147&lt;=Summary!F$6,AJ147&gt;0),25*(Summary!F$6+1-AJ147)/Summary!F$6,0)</f>
        <v>0</v>
      </c>
      <c r="AV147" s="3">
        <f>IF(AND(AK147&lt;=Summary!G$6,AK147&gt;0),25*(Summary!G$6+1-AK147)/Summary!G$6,0)</f>
        <v>1.25</v>
      </c>
      <c r="AW147" s="3">
        <f>IF(AND(AL147&lt;=Summary!H$6,AL147&gt;0),25*(Summary!H$6+1-AL147)/Summary!H$6,0)</f>
        <v>0</v>
      </c>
      <c r="AX147" s="3">
        <f>IF(AND(AM147&lt;=Summary!I$6,AM147&gt;0),25*(Summary!I$6+1-AM147)/Summary!I$6,0)</f>
        <v>0</v>
      </c>
      <c r="AY147" s="3">
        <f>IF(AND(AN147&lt;=Summary!J$6,AN147&gt;0),25*(Summary!J$6+1-AN147)/Summary!J$6,0)</f>
        <v>0</v>
      </c>
      <c r="AZ147" s="3">
        <f>IF(AND(AO147&lt;=Summary!K$6,AO147&gt;0),25*(Summary!K$6+1-AO147)/Summary!K$6,0)</f>
        <v>6.25</v>
      </c>
      <c r="BA147" s="3"/>
      <c r="BB147" s="3">
        <f>IF(AND(U147&gt;0,U147&lt;=Summary!B$9),12.5 + 12.5 * (U147 - Summary!B$9) / (Summary!B$7 - Summary!B$9),0)</f>
        <v>0</v>
      </c>
      <c r="BC147" s="3">
        <f>IF(AND(V147&gt;0,V147&lt;=Summary!C$9),12.5 + 12.5 * (V147 - Summary!C$9) / (Summary!C$7 - Summary!C$9),0)</f>
        <v>0</v>
      </c>
      <c r="BD147" s="3">
        <f>IF(AND(W147&gt;0,W147&lt;=Summary!D$9),12.5 + 12.5 * (W147 - Summary!D$9) / (Summary!D$7 - Summary!D$9),0)</f>
        <v>0</v>
      </c>
      <c r="BE147" s="3">
        <f>IF(AND(X147&gt;0,X147&lt;=Summary!E$9),12.5 + 12.5 * (X147 - Summary!E$9) / (Summary!E$7 - Summary!E$9),0)</f>
        <v>0</v>
      </c>
      <c r="BF147" s="3">
        <f>IF(AND(Y147&gt;0,Y147&lt;=Summary!F$9),12.5 + 12.5 * (Y147 - Summary!F$9) / (Summary!F$7 - Summary!F$9),0)</f>
        <v>0</v>
      </c>
      <c r="BG147" s="3">
        <f>IF(AND(Z147&gt;0,Z147&lt;=Summary!G$9),12.5 + 12.5 * (Z147 - Summary!G$9) / (Summary!G$7 - Summary!G$9),0)</f>
        <v>0</v>
      </c>
      <c r="BH147" s="3">
        <f>IF(AND(AA147&gt;0,AA147&lt;=Summary!H$9),12.5 + 12.5 * (AA147 - Summary!H$9) / (Summary!H$7 - Summary!H$9),0)</f>
        <v>0</v>
      </c>
      <c r="BI147" s="3">
        <f>IF(AND(AB147&gt;0,AB147&lt;=Summary!I$9),12.5 + 12.5 * (AB147 - Summary!I$9) / (Summary!I$7 - Summary!I$9),0)</f>
        <v>0</v>
      </c>
      <c r="BJ147" s="3">
        <f>IF(AND(AC147&gt;0,AC147&lt;=Summary!J$9),12.5 + 12.5 * (AC147 - Summary!J$9) / (Summary!J$7 - Summary!J$9),0)</f>
        <v>0</v>
      </c>
      <c r="BK147" s="3">
        <f>IF(AND(AD147&gt;0,AD147&lt;=Summary!K$9),12.5 + 12.5 * (AD147 - Summary!K$9) / (Summary!K$7 - Summary!K$9),0)</f>
        <v>0</v>
      </c>
      <c r="BL147" s="3"/>
      <c r="BM147" s="3">
        <f>IF(AND(U147&gt;0,U147&gt;Summary!B$9),12.5 - 12.5 * (U147 - Summary!B$9) / (Summary!B$3 - Summary!B$9),0)</f>
        <v>1.0655301012253595</v>
      </c>
      <c r="BN147" s="3">
        <f>IF(AND(V147&gt;0,V147&gt;Summary!C$9),12.5 - 12.5 * (V147 - Summary!C$9) / (Summary!C$3 - Summary!C$9),0)</f>
        <v>2.5819571111658863</v>
      </c>
      <c r="BO147" s="3">
        <f>IF(AND(W147&gt;0,W147&gt;Summary!D$9),12.5 - 12.5 * (W147 - Summary!D$9) / (Summary!D$3 - Summary!D$9),0)</f>
        <v>0</v>
      </c>
      <c r="BP147" s="3">
        <f>IF(AND(X147&gt;0,X147&gt;Summary!E$9),12.5 - 12.5 * (X147 - Summary!E$9) / (Summary!E$3 - Summary!E$9),0)</f>
        <v>10.437268232385662</v>
      </c>
      <c r="BQ147" s="3">
        <f>IF(AND(Y147&gt;0,Y147&gt;Summary!F$9),12.5 - 12.5 * (Y147 - Summary!F$9) / (Summary!F$3 - Summary!F$9),0)</f>
        <v>0</v>
      </c>
      <c r="BR147" s="3">
        <f>IF(AND(Z147&gt;0,Z147&gt;Summary!G$9),12.5 - 12.5 * (Z147 - Summary!G$9) / (Summary!G$3 - Summary!G$9),0)</f>
        <v>5.3257958940791434</v>
      </c>
      <c r="BS147" s="3">
        <f>IF(AND(AA147&gt;0,AA147&gt;Summary!H$9),12.5 - 12.5 * (AA147 - Summary!H$9) / (Summary!H$3 - Summary!H$9),0)</f>
        <v>0</v>
      </c>
      <c r="BT147" s="3">
        <f>IF(AND(AB147&gt;0,AB147&gt;Summary!I$9),12.5 - 12.5 * (AB147 - Summary!I$9) / (Summary!I$3 - Summary!I$9),0)</f>
        <v>0</v>
      </c>
      <c r="BU147" s="3">
        <f>IF(AND(AC147&gt;0,AC147&gt;Summary!J$9),12.5 - 12.5 * (AC147 - Summary!J$9) / (Summary!J$3 - Summary!J$9),0)</f>
        <v>0</v>
      </c>
      <c r="BV147" s="3">
        <f>IF(AND(AD147&gt;0,AD147&gt;Summary!K$9),12.5 - 12.5 * (AD147 - Summary!K$9) / (Summary!K$3 - Summary!K$9),0)</f>
        <v>0</v>
      </c>
      <c r="BW147" s="3"/>
      <c r="BX147">
        <v>3784</v>
      </c>
      <c r="BZ147">
        <v>3181</v>
      </c>
      <c r="CA147">
        <v>3149</v>
      </c>
      <c r="CB147">
        <v>10154</v>
      </c>
      <c r="CD147">
        <v>3440</v>
      </c>
      <c r="CE147">
        <v>10021</v>
      </c>
      <c r="CF147">
        <v>25935</v>
      </c>
      <c r="CG147">
        <v>34918</v>
      </c>
      <c r="CI147" s="3">
        <f t="shared" si="132"/>
        <v>1.0655301012253595</v>
      </c>
      <c r="CJ147" s="3">
        <f t="shared" si="133"/>
        <v>2.5819571111658863</v>
      </c>
      <c r="CK147" s="3">
        <f t="shared" si="134"/>
        <v>0</v>
      </c>
      <c r="CL147" s="3">
        <f t="shared" si="135"/>
        <v>19.937268232385662</v>
      </c>
      <c r="CM147" s="3">
        <f t="shared" si="136"/>
        <v>0</v>
      </c>
      <c r="CN147" s="3">
        <f t="shared" si="137"/>
        <v>6.5757958940791434</v>
      </c>
      <c r="CO147" s="3">
        <f t="shared" si="138"/>
        <v>0</v>
      </c>
      <c r="CP147" s="3">
        <f t="shared" si="139"/>
        <v>0</v>
      </c>
      <c r="CQ147" s="3">
        <f t="shared" si="140"/>
        <v>0</v>
      </c>
      <c r="CR147" s="3">
        <f t="shared" si="141"/>
        <v>6.25</v>
      </c>
      <c r="CT147" s="3">
        <f t="shared" si="142"/>
        <v>0</v>
      </c>
      <c r="CU147" s="3">
        <f t="shared" si="143"/>
        <v>0</v>
      </c>
      <c r="CV147" s="3">
        <f t="shared" si="144"/>
        <v>36.410551338856052</v>
      </c>
      <c r="CW147" s="5">
        <f t="shared" si="145"/>
        <v>400</v>
      </c>
      <c r="CX147" s="3">
        <f t="shared" si="146"/>
        <v>436.41055133885607</v>
      </c>
      <c r="CZ147" s="3">
        <f t="shared" si="147"/>
        <v>413.881390000755</v>
      </c>
      <c r="DA147">
        <f t="shared" si="148"/>
        <v>143</v>
      </c>
    </row>
    <row r="148" spans="1:105" x14ac:dyDescent="0.2">
      <c r="A148">
        <v>144</v>
      </c>
      <c r="B148" t="s">
        <v>313</v>
      </c>
      <c r="C148" t="s">
        <v>314</v>
      </c>
      <c r="D148" t="s">
        <v>118</v>
      </c>
      <c r="E148">
        <v>13.6822396969529</v>
      </c>
      <c r="F148" s="1" t="s">
        <v>660</v>
      </c>
      <c r="G148">
        <v>413.68223969695299</v>
      </c>
      <c r="H148">
        <v>386824</v>
      </c>
      <c r="J148">
        <v>3186</v>
      </c>
      <c r="K148">
        <v>2591</v>
      </c>
      <c r="L148">
        <v>8074</v>
      </c>
      <c r="M148">
        <v>7842</v>
      </c>
      <c r="N148">
        <v>10375</v>
      </c>
      <c r="O148">
        <v>4818</v>
      </c>
      <c r="P148">
        <v>55612</v>
      </c>
      <c r="Q148">
        <v>143475</v>
      </c>
      <c r="R148">
        <v>87346</v>
      </c>
      <c r="S148">
        <v>63505</v>
      </c>
      <c r="U148" s="5">
        <f>IF(J148&lt;=Summary!B$3,J148,0)</f>
        <v>3186</v>
      </c>
      <c r="V148" s="5">
        <f>IF(K148&lt;=Summary!C$3,K148,0)</f>
        <v>2591</v>
      </c>
      <c r="W148" s="5">
        <f>IF(L148&lt;=Summary!D$3,L148,0)</f>
        <v>0</v>
      </c>
      <c r="X148" s="5">
        <f>IF(M148&lt;=Summary!E$3,M148,0)</f>
        <v>0</v>
      </c>
      <c r="Y148" s="5">
        <f>IF(N148&lt;=Summary!F$3,N148,0)</f>
        <v>0</v>
      </c>
      <c r="Z148" s="5">
        <f>IF(O148&lt;=Summary!G$3,O148,0)</f>
        <v>0</v>
      </c>
      <c r="AA148" s="5">
        <f>IF(P148&lt;=Summary!H$3,P148,0)</f>
        <v>0</v>
      </c>
      <c r="AB148" s="5">
        <f>IF(Q148&lt;=Summary!I$3,Q148,0)</f>
        <v>0</v>
      </c>
      <c r="AC148" s="5">
        <f>IF(R148&lt;=Summary!J$3,R148,0)</f>
        <v>0</v>
      </c>
      <c r="AD148" s="5">
        <f>IF(S148&lt;=Summary!K$3,S148,0)</f>
        <v>0</v>
      </c>
      <c r="AE148" s="3"/>
      <c r="AF148" s="5">
        <f t="shared" si="122"/>
        <v>179</v>
      </c>
      <c r="AG148" s="5">
        <f t="shared" si="123"/>
        <v>208</v>
      </c>
      <c r="AH148" s="5">
        <f t="shared" si="124"/>
        <v>148</v>
      </c>
      <c r="AI148" s="5">
        <f t="shared" si="125"/>
        <v>135</v>
      </c>
      <c r="AJ148" s="5">
        <f t="shared" si="126"/>
        <v>114</v>
      </c>
      <c r="AK148" s="5">
        <f t="shared" si="127"/>
        <v>122</v>
      </c>
      <c r="AL148" s="5">
        <f t="shared" si="128"/>
        <v>90</v>
      </c>
      <c r="AM148" s="5">
        <f t="shared" si="129"/>
        <v>144</v>
      </c>
      <c r="AN148" s="5">
        <f t="shared" si="130"/>
        <v>149</v>
      </c>
      <c r="AO148" s="5">
        <f t="shared" si="131"/>
        <v>87</v>
      </c>
      <c r="AP148" s="3"/>
      <c r="AQ148" s="3">
        <f>IF(AND(AF148&lt;=Summary!B$6,AF148&gt;0),25*(Summary!B$6+1-AF148)/Summary!B$6,0)</f>
        <v>0</v>
      </c>
      <c r="AR148" s="3">
        <f>IF(AND(AG148&lt;=Summary!C$6,AG148&gt;0),25*(Summary!C$6+1-AG148)/Summary!C$6,0)</f>
        <v>0</v>
      </c>
      <c r="AS148" s="3">
        <f>IF(AND(AH148&lt;=Summary!D$6,AH148&gt;0),25*(Summary!D$6+1-AH148)/Summary!D$6,0)</f>
        <v>0</v>
      </c>
      <c r="AT148" s="3">
        <f>IF(AND(AI148&lt;=Summary!E$6,AI148&gt;0),25*(Summary!E$6+1-AI148)/Summary!E$6,0)</f>
        <v>0</v>
      </c>
      <c r="AU148" s="3">
        <f>IF(AND(AJ148&lt;=Summary!F$6,AJ148&gt;0),25*(Summary!F$6+1-AJ148)/Summary!F$6,0)</f>
        <v>0</v>
      </c>
      <c r="AV148" s="3">
        <f>IF(AND(AK148&lt;=Summary!G$6,AK148&gt;0),25*(Summary!G$6+1-AK148)/Summary!G$6,0)</f>
        <v>0</v>
      </c>
      <c r="AW148" s="3">
        <f>IF(AND(AL148&lt;=Summary!H$6,AL148&gt;0),25*(Summary!H$6+1-AL148)/Summary!H$6,0)</f>
        <v>2.75</v>
      </c>
      <c r="AX148" s="3">
        <f>IF(AND(AM148&lt;=Summary!I$6,AM148&gt;0),25*(Summary!I$6+1-AM148)/Summary!I$6,0)</f>
        <v>0</v>
      </c>
      <c r="AY148" s="3">
        <f>IF(AND(AN148&lt;=Summary!J$6,AN148&gt;0),25*(Summary!J$6+1-AN148)/Summary!J$6,0)</f>
        <v>0</v>
      </c>
      <c r="AZ148" s="3">
        <f>IF(AND(AO148&lt;=Summary!K$6,AO148&gt;0),25*(Summary!K$6+1-AO148)/Summary!K$6,0)</f>
        <v>3.5</v>
      </c>
      <c r="BA148" s="3"/>
      <c r="BB148" s="3">
        <f>IF(AND(U148&gt;0,U148&lt;=Summary!B$9),12.5 + 12.5 * (U148 - Summary!B$9) / (Summary!B$7 - Summary!B$9),0)</f>
        <v>0</v>
      </c>
      <c r="BC148" s="3">
        <f>IF(AND(V148&gt;0,V148&lt;=Summary!C$9),12.5 + 12.5 * (V148 - Summary!C$9) / (Summary!C$7 - Summary!C$9),0)</f>
        <v>0</v>
      </c>
      <c r="BD148" s="3">
        <f>IF(AND(W148&gt;0,W148&lt;=Summary!D$9),12.5 + 12.5 * (W148 - Summary!D$9) / (Summary!D$7 - Summary!D$9),0)</f>
        <v>0</v>
      </c>
      <c r="BE148" s="3">
        <f>IF(AND(X148&gt;0,X148&lt;=Summary!E$9),12.5 + 12.5 * (X148 - Summary!E$9) / (Summary!E$7 - Summary!E$9),0)</f>
        <v>0</v>
      </c>
      <c r="BF148" s="3">
        <f>IF(AND(Y148&gt;0,Y148&lt;=Summary!F$9),12.5 + 12.5 * (Y148 - Summary!F$9) / (Summary!F$7 - Summary!F$9),0)</f>
        <v>0</v>
      </c>
      <c r="BG148" s="3">
        <f>IF(AND(Z148&gt;0,Z148&lt;=Summary!G$9),12.5 + 12.5 * (Z148 - Summary!G$9) / (Summary!G$7 - Summary!G$9),0)</f>
        <v>0</v>
      </c>
      <c r="BH148" s="3">
        <f>IF(AND(AA148&gt;0,AA148&lt;=Summary!H$9),12.5 + 12.5 * (AA148 - Summary!H$9) / (Summary!H$7 - Summary!H$9),0)</f>
        <v>0</v>
      </c>
      <c r="BI148" s="3">
        <f>IF(AND(AB148&gt;0,AB148&lt;=Summary!I$9),12.5 + 12.5 * (AB148 - Summary!I$9) / (Summary!I$7 - Summary!I$9),0)</f>
        <v>0</v>
      </c>
      <c r="BJ148" s="3">
        <f>IF(AND(AC148&gt;0,AC148&lt;=Summary!J$9),12.5 + 12.5 * (AC148 - Summary!J$9) / (Summary!J$7 - Summary!J$9),0)</f>
        <v>0</v>
      </c>
      <c r="BK148" s="3">
        <f>IF(AND(AD148&gt;0,AD148&lt;=Summary!K$9),12.5 + 12.5 * (AD148 - Summary!K$9) / (Summary!K$7 - Summary!K$9),0)</f>
        <v>0</v>
      </c>
      <c r="BL148" s="3"/>
      <c r="BM148" s="3">
        <f>IF(AND(U148&gt;0,U148&gt;Summary!B$9),12.5 - 12.5 * (U148 - Summary!B$9) / (Summary!B$3 - Summary!B$9),0)</f>
        <v>2.7570591369206188</v>
      </c>
      <c r="BN148" s="3">
        <f>IF(AND(V148&gt;0,V148&gt;Summary!C$9),12.5 - 12.5 * (V148 - Summary!C$9) / (Summary!C$3 - Summary!C$9),0)</f>
        <v>6.2176485087503082</v>
      </c>
      <c r="BO148" s="3">
        <f>IF(AND(W148&gt;0,W148&gt;Summary!D$9),12.5 - 12.5 * (W148 - Summary!D$9) / (Summary!D$3 - Summary!D$9),0)</f>
        <v>0</v>
      </c>
      <c r="BP148" s="3">
        <f>IF(AND(X148&gt;0,X148&gt;Summary!E$9),12.5 - 12.5 * (X148 - Summary!E$9) / (Summary!E$3 - Summary!E$9),0)</f>
        <v>0</v>
      </c>
      <c r="BQ148" s="3">
        <f>IF(AND(Y148&gt;0,Y148&gt;Summary!F$9),12.5 - 12.5 * (Y148 - Summary!F$9) / (Summary!F$3 - Summary!F$9),0)</f>
        <v>0</v>
      </c>
      <c r="BR148" s="3">
        <f>IF(AND(Z148&gt;0,Z148&gt;Summary!G$9),12.5 - 12.5 * (Z148 - Summary!G$9) / (Summary!G$3 - Summary!G$9),0)</f>
        <v>0</v>
      </c>
      <c r="BS148" s="3">
        <f>IF(AND(AA148&gt;0,AA148&gt;Summary!H$9),12.5 - 12.5 * (AA148 - Summary!H$9) / (Summary!H$3 - Summary!H$9),0)</f>
        <v>0</v>
      </c>
      <c r="BT148" s="3">
        <f>IF(AND(AB148&gt;0,AB148&gt;Summary!I$9),12.5 - 12.5 * (AB148 - Summary!I$9) / (Summary!I$3 - Summary!I$9),0)</f>
        <v>0</v>
      </c>
      <c r="BU148" s="3">
        <f>IF(AND(AC148&gt;0,AC148&gt;Summary!J$9),12.5 - 12.5 * (AC148 - Summary!J$9) / (Summary!J$3 - Summary!J$9),0)</f>
        <v>0</v>
      </c>
      <c r="BV148" s="3">
        <f>IF(AND(AD148&gt;0,AD148&gt;Summary!K$9),12.5 - 12.5 * (AD148 - Summary!K$9) / (Summary!K$3 - Summary!K$9),0)</f>
        <v>0</v>
      </c>
      <c r="BW148" s="3"/>
      <c r="BX148">
        <v>4818</v>
      </c>
      <c r="BY148">
        <v>143475</v>
      </c>
      <c r="BZ148">
        <v>2591</v>
      </c>
      <c r="CA148">
        <v>7842</v>
      </c>
      <c r="CB148">
        <v>10375</v>
      </c>
      <c r="CC148">
        <v>55612</v>
      </c>
      <c r="CD148">
        <v>3186</v>
      </c>
      <c r="CE148">
        <v>8074</v>
      </c>
      <c r="CF148">
        <v>87346</v>
      </c>
      <c r="CG148">
        <v>63505</v>
      </c>
      <c r="CI148" s="3">
        <f t="shared" si="132"/>
        <v>2.7570591369206188</v>
      </c>
      <c r="CJ148" s="3">
        <f t="shared" si="133"/>
        <v>6.2176485087503082</v>
      </c>
      <c r="CK148" s="3">
        <f t="shared" si="134"/>
        <v>0</v>
      </c>
      <c r="CL148" s="3">
        <f t="shared" si="135"/>
        <v>0</v>
      </c>
      <c r="CM148" s="3">
        <f t="shared" si="136"/>
        <v>0</v>
      </c>
      <c r="CN148" s="3">
        <f t="shared" si="137"/>
        <v>0</v>
      </c>
      <c r="CO148" s="3">
        <f t="shared" si="138"/>
        <v>2.75</v>
      </c>
      <c r="CP148" s="3">
        <f t="shared" si="139"/>
        <v>0</v>
      </c>
      <c r="CQ148" s="3">
        <f t="shared" si="140"/>
        <v>0</v>
      </c>
      <c r="CR148" s="3">
        <f t="shared" si="141"/>
        <v>3.5</v>
      </c>
      <c r="CT148" s="3">
        <f t="shared" si="142"/>
        <v>0</v>
      </c>
      <c r="CU148" s="3">
        <f t="shared" si="143"/>
        <v>0</v>
      </c>
      <c r="CV148" s="3">
        <f t="shared" si="144"/>
        <v>15.224707645670927</v>
      </c>
      <c r="CW148" s="5">
        <f t="shared" si="145"/>
        <v>400</v>
      </c>
      <c r="CX148" s="3">
        <f t="shared" si="146"/>
        <v>415.22470764567095</v>
      </c>
      <c r="CZ148" s="3">
        <f t="shared" si="147"/>
        <v>413.68223969695299</v>
      </c>
      <c r="DA148">
        <f t="shared" si="148"/>
        <v>144</v>
      </c>
    </row>
    <row r="149" spans="1:105" x14ac:dyDescent="0.2">
      <c r="A149">
        <v>145</v>
      </c>
      <c r="B149" t="s">
        <v>315</v>
      </c>
      <c r="C149" t="s">
        <v>316</v>
      </c>
      <c r="D149" t="s">
        <v>67</v>
      </c>
      <c r="E149">
        <v>13.6465094623832</v>
      </c>
      <c r="F149" s="1" t="s">
        <v>669</v>
      </c>
      <c r="G149">
        <v>413.64650946238299</v>
      </c>
      <c r="H149">
        <v>536495</v>
      </c>
      <c r="J149">
        <v>8561</v>
      </c>
      <c r="K149">
        <v>2287</v>
      </c>
      <c r="L149">
        <v>11655</v>
      </c>
      <c r="M149">
        <v>14728</v>
      </c>
      <c r="N149">
        <v>14688</v>
      </c>
      <c r="O149">
        <v>9196</v>
      </c>
      <c r="P149">
        <v>22350</v>
      </c>
      <c r="Q149">
        <v>65598</v>
      </c>
      <c r="R149">
        <v>15547</v>
      </c>
      <c r="S149">
        <v>371885</v>
      </c>
      <c r="U149" s="5">
        <f>IF(J149&lt;=Summary!B$3,J149,0)</f>
        <v>0</v>
      </c>
      <c r="V149" s="5">
        <f>IF(K149&lt;=Summary!C$3,K149,0)</f>
        <v>2287</v>
      </c>
      <c r="W149" s="5">
        <f>IF(L149&lt;=Summary!D$3,L149,0)</f>
        <v>0</v>
      </c>
      <c r="X149" s="5">
        <f>IF(M149&lt;=Summary!E$3,M149,0)</f>
        <v>0</v>
      </c>
      <c r="Y149" s="5">
        <f>IF(N149&lt;=Summary!F$3,N149,0)</f>
        <v>0</v>
      </c>
      <c r="Z149" s="5">
        <f>IF(O149&lt;=Summary!G$3,O149,0)</f>
        <v>0</v>
      </c>
      <c r="AA149" s="5">
        <f>IF(P149&lt;=Summary!H$3,P149,0)</f>
        <v>0</v>
      </c>
      <c r="AB149" s="5">
        <f>IF(Q149&lt;=Summary!I$3,Q149,0)</f>
        <v>0</v>
      </c>
      <c r="AC149" s="5">
        <f>IF(R149&lt;=Summary!J$3,R149,0)</f>
        <v>0</v>
      </c>
      <c r="AD149" s="5">
        <f>IF(S149&lt;=Summary!K$3,S149,0)</f>
        <v>0</v>
      </c>
      <c r="AE149" s="3"/>
      <c r="AF149" s="5">
        <f t="shared" si="122"/>
        <v>221</v>
      </c>
      <c r="AG149" s="5">
        <f t="shared" si="123"/>
        <v>183</v>
      </c>
      <c r="AH149" s="5">
        <f t="shared" si="124"/>
        <v>163</v>
      </c>
      <c r="AI149" s="5">
        <f t="shared" si="125"/>
        <v>166</v>
      </c>
      <c r="AJ149" s="5">
        <f t="shared" si="126"/>
        <v>125</v>
      </c>
      <c r="AK149" s="5">
        <f t="shared" si="127"/>
        <v>160</v>
      </c>
      <c r="AL149" s="5">
        <f t="shared" si="128"/>
        <v>80</v>
      </c>
      <c r="AM149" s="5">
        <f t="shared" si="129"/>
        <v>135</v>
      </c>
      <c r="AN149" s="5">
        <f t="shared" si="130"/>
        <v>125</v>
      </c>
      <c r="AO149" s="5">
        <f t="shared" si="131"/>
        <v>121</v>
      </c>
      <c r="AP149" s="3"/>
      <c r="AQ149" s="3">
        <f>IF(AND(AF149&lt;=Summary!B$6,AF149&gt;0),25*(Summary!B$6+1-AF149)/Summary!B$6,0)</f>
        <v>0</v>
      </c>
      <c r="AR149" s="3">
        <f>IF(AND(AG149&lt;=Summary!C$6,AG149&gt;0),25*(Summary!C$6+1-AG149)/Summary!C$6,0)</f>
        <v>0</v>
      </c>
      <c r="AS149" s="3">
        <f>IF(AND(AH149&lt;=Summary!D$6,AH149&gt;0),25*(Summary!D$6+1-AH149)/Summary!D$6,0)</f>
        <v>0</v>
      </c>
      <c r="AT149" s="3">
        <f>IF(AND(AI149&lt;=Summary!E$6,AI149&gt;0),25*(Summary!E$6+1-AI149)/Summary!E$6,0)</f>
        <v>0</v>
      </c>
      <c r="AU149" s="3">
        <f>IF(AND(AJ149&lt;=Summary!F$6,AJ149&gt;0),25*(Summary!F$6+1-AJ149)/Summary!F$6,0)</f>
        <v>0</v>
      </c>
      <c r="AV149" s="3">
        <f>IF(AND(AK149&lt;=Summary!G$6,AK149&gt;0),25*(Summary!G$6+1-AK149)/Summary!G$6,0)</f>
        <v>0</v>
      </c>
      <c r="AW149" s="3">
        <f>IF(AND(AL149&lt;=Summary!H$6,AL149&gt;0),25*(Summary!H$6+1-AL149)/Summary!H$6,0)</f>
        <v>5.25</v>
      </c>
      <c r="AX149" s="3">
        <f>IF(AND(AM149&lt;=Summary!I$6,AM149&gt;0),25*(Summary!I$6+1-AM149)/Summary!I$6,0)</f>
        <v>0</v>
      </c>
      <c r="AY149" s="3">
        <f>IF(AND(AN149&lt;=Summary!J$6,AN149&gt;0),25*(Summary!J$6+1-AN149)/Summary!J$6,0)</f>
        <v>0</v>
      </c>
      <c r="AZ149" s="3">
        <f>IF(AND(AO149&lt;=Summary!K$6,AO149&gt;0),25*(Summary!K$6+1-AO149)/Summary!K$6,0)</f>
        <v>0</v>
      </c>
      <c r="BA149" s="3"/>
      <c r="BB149" s="3">
        <f>IF(AND(U149&gt;0,U149&lt;=Summary!B$9),12.5 + 12.5 * (U149 - Summary!B$9) / (Summary!B$7 - Summary!B$9),0)</f>
        <v>0</v>
      </c>
      <c r="BC149" s="3">
        <f>IF(AND(V149&gt;0,V149&lt;=Summary!C$9),12.5 + 12.5 * (V149 - Summary!C$9) / (Summary!C$7 - Summary!C$9),0)</f>
        <v>0</v>
      </c>
      <c r="BD149" s="3">
        <f>IF(AND(W149&gt;0,W149&lt;=Summary!D$9),12.5 + 12.5 * (W149 - Summary!D$9) / (Summary!D$7 - Summary!D$9),0)</f>
        <v>0</v>
      </c>
      <c r="BE149" s="3">
        <f>IF(AND(X149&gt;0,X149&lt;=Summary!E$9),12.5 + 12.5 * (X149 - Summary!E$9) / (Summary!E$7 - Summary!E$9),0)</f>
        <v>0</v>
      </c>
      <c r="BF149" s="3">
        <f>IF(AND(Y149&gt;0,Y149&lt;=Summary!F$9),12.5 + 12.5 * (Y149 - Summary!F$9) / (Summary!F$7 - Summary!F$9),0)</f>
        <v>0</v>
      </c>
      <c r="BG149" s="3">
        <f>IF(AND(Z149&gt;0,Z149&lt;=Summary!G$9),12.5 + 12.5 * (Z149 - Summary!G$9) / (Summary!G$7 - Summary!G$9),0)</f>
        <v>0</v>
      </c>
      <c r="BH149" s="3">
        <f>IF(AND(AA149&gt;0,AA149&lt;=Summary!H$9),12.5 + 12.5 * (AA149 - Summary!H$9) / (Summary!H$7 - Summary!H$9),0)</f>
        <v>0</v>
      </c>
      <c r="BI149" s="3">
        <f>IF(AND(AB149&gt;0,AB149&lt;=Summary!I$9),12.5 + 12.5 * (AB149 - Summary!I$9) / (Summary!I$7 - Summary!I$9),0)</f>
        <v>0</v>
      </c>
      <c r="BJ149" s="3">
        <f>IF(AND(AC149&gt;0,AC149&lt;=Summary!J$9),12.5 + 12.5 * (AC149 - Summary!J$9) / (Summary!J$7 - Summary!J$9),0)</f>
        <v>0</v>
      </c>
      <c r="BK149" s="3">
        <f>IF(AND(AD149&gt;0,AD149&lt;=Summary!K$9),12.5 + 12.5 * (AD149 - Summary!K$9) / (Summary!K$7 - Summary!K$9),0)</f>
        <v>0</v>
      </c>
      <c r="BL149" s="3"/>
      <c r="BM149" s="3">
        <f>IF(AND(U149&gt;0,U149&gt;Summary!B$9),12.5 - 12.5 * (U149 - Summary!B$9) / (Summary!B$3 - Summary!B$9),0)</f>
        <v>0</v>
      </c>
      <c r="BN149" s="3">
        <f>IF(AND(V149&gt;0,V149&gt;Summary!C$9),12.5 - 12.5 * (V149 - Summary!C$9) / (Summary!C$3 - Summary!C$9),0)</f>
        <v>8.0909539068277052</v>
      </c>
      <c r="BO149" s="3">
        <f>IF(AND(W149&gt;0,W149&gt;Summary!D$9),12.5 - 12.5 * (W149 - Summary!D$9) / (Summary!D$3 - Summary!D$9),0)</f>
        <v>0</v>
      </c>
      <c r="BP149" s="3">
        <f>IF(AND(X149&gt;0,X149&gt;Summary!E$9),12.5 - 12.5 * (X149 - Summary!E$9) / (Summary!E$3 - Summary!E$9),0)</f>
        <v>0</v>
      </c>
      <c r="BQ149" s="3">
        <f>IF(AND(Y149&gt;0,Y149&gt;Summary!F$9),12.5 - 12.5 * (Y149 - Summary!F$9) / (Summary!F$3 - Summary!F$9),0)</f>
        <v>0</v>
      </c>
      <c r="BR149" s="3">
        <f>IF(AND(Z149&gt;0,Z149&gt;Summary!G$9),12.5 - 12.5 * (Z149 - Summary!G$9) / (Summary!G$3 - Summary!G$9),0)</f>
        <v>0</v>
      </c>
      <c r="BS149" s="3">
        <f>IF(AND(AA149&gt;0,AA149&gt;Summary!H$9),12.5 - 12.5 * (AA149 - Summary!H$9) / (Summary!H$3 - Summary!H$9),0)</f>
        <v>0</v>
      </c>
      <c r="BT149" s="3">
        <f>IF(AND(AB149&gt;0,AB149&gt;Summary!I$9),12.5 - 12.5 * (AB149 - Summary!I$9) / (Summary!I$3 - Summary!I$9),0)</f>
        <v>0</v>
      </c>
      <c r="BU149" s="3">
        <f>IF(AND(AC149&gt;0,AC149&gt;Summary!J$9),12.5 - 12.5 * (AC149 - Summary!J$9) / (Summary!J$3 - Summary!J$9),0)</f>
        <v>0</v>
      </c>
      <c r="BV149" s="3">
        <f>IF(AND(AD149&gt;0,AD149&gt;Summary!K$9),12.5 - 12.5 * (AD149 - Summary!K$9) / (Summary!K$3 - Summary!K$9),0)</f>
        <v>0</v>
      </c>
      <c r="BW149" s="3"/>
      <c r="BX149">
        <v>9196</v>
      </c>
      <c r="BY149">
        <v>65598</v>
      </c>
      <c r="BZ149">
        <v>2287</v>
      </c>
      <c r="CA149">
        <v>14728</v>
      </c>
      <c r="CB149">
        <v>14688</v>
      </c>
      <c r="CC149">
        <v>22350</v>
      </c>
      <c r="CD149">
        <v>8561</v>
      </c>
      <c r="CE149">
        <v>11655</v>
      </c>
      <c r="CF149">
        <v>15547</v>
      </c>
      <c r="CG149">
        <v>371885</v>
      </c>
      <c r="CI149" s="3">
        <f t="shared" si="132"/>
        <v>0</v>
      </c>
      <c r="CJ149" s="3">
        <f t="shared" si="133"/>
        <v>8.0909539068277052</v>
      </c>
      <c r="CK149" s="3">
        <f t="shared" si="134"/>
        <v>0</v>
      </c>
      <c r="CL149" s="3">
        <f t="shared" si="135"/>
        <v>0</v>
      </c>
      <c r="CM149" s="3">
        <f t="shared" si="136"/>
        <v>0</v>
      </c>
      <c r="CN149" s="3">
        <f t="shared" si="137"/>
        <v>0</v>
      </c>
      <c r="CO149" s="3">
        <f t="shared" si="138"/>
        <v>5.25</v>
      </c>
      <c r="CP149" s="3">
        <f t="shared" si="139"/>
        <v>0</v>
      </c>
      <c r="CQ149" s="3">
        <f t="shared" si="140"/>
        <v>0</v>
      </c>
      <c r="CR149" s="3">
        <f t="shared" si="141"/>
        <v>0</v>
      </c>
      <c r="CT149" s="3">
        <f t="shared" si="142"/>
        <v>0</v>
      </c>
      <c r="CU149" s="3">
        <f t="shared" si="143"/>
        <v>0</v>
      </c>
      <c r="CV149" s="3">
        <f t="shared" si="144"/>
        <v>13.340953906827705</v>
      </c>
      <c r="CW149" s="5">
        <f t="shared" si="145"/>
        <v>400</v>
      </c>
      <c r="CX149" s="3">
        <f t="shared" si="146"/>
        <v>413.34095390682768</v>
      </c>
      <c r="CZ149" s="3">
        <f t="shared" si="147"/>
        <v>413.64650946238299</v>
      </c>
      <c r="DA149">
        <f t="shared" si="148"/>
        <v>145</v>
      </c>
    </row>
    <row r="150" spans="1:105" x14ac:dyDescent="0.2">
      <c r="A150">
        <v>146</v>
      </c>
      <c r="B150" t="s">
        <v>317</v>
      </c>
      <c r="C150" t="s">
        <v>318</v>
      </c>
      <c r="D150" t="s">
        <v>118</v>
      </c>
      <c r="E150">
        <v>12.9221918063008</v>
      </c>
      <c r="F150" s="1" t="s">
        <v>660</v>
      </c>
      <c r="G150">
        <v>412.92219180630002</v>
      </c>
      <c r="H150">
        <v>786825</v>
      </c>
      <c r="J150">
        <v>3298</v>
      </c>
      <c r="K150">
        <v>2557</v>
      </c>
      <c r="L150">
        <v>443802</v>
      </c>
      <c r="M150">
        <v>252069</v>
      </c>
      <c r="N150">
        <v>20936</v>
      </c>
      <c r="O150">
        <v>6475</v>
      </c>
      <c r="P150">
        <v>11396</v>
      </c>
      <c r="Q150">
        <v>11570</v>
      </c>
      <c r="R150">
        <v>14354</v>
      </c>
      <c r="S150">
        <v>20368</v>
      </c>
      <c r="U150" s="5">
        <f>IF(J150&lt;=Summary!B$3,J150,0)</f>
        <v>3298</v>
      </c>
      <c r="V150" s="5">
        <f>IF(K150&lt;=Summary!C$3,K150,0)</f>
        <v>2557</v>
      </c>
      <c r="W150" s="5">
        <f>IF(L150&lt;=Summary!D$3,L150,0)</f>
        <v>0</v>
      </c>
      <c r="X150" s="5">
        <f>IF(M150&lt;=Summary!E$3,M150,0)</f>
        <v>0</v>
      </c>
      <c r="Y150" s="5">
        <f>IF(N150&lt;=Summary!F$3,N150,0)</f>
        <v>0</v>
      </c>
      <c r="Z150" s="5">
        <f>IF(O150&lt;=Summary!G$3,O150,0)</f>
        <v>0</v>
      </c>
      <c r="AA150" s="5">
        <f>IF(P150&lt;=Summary!H$3,P150,0)</f>
        <v>0</v>
      </c>
      <c r="AB150" s="5">
        <f>IF(Q150&lt;=Summary!I$3,Q150,0)</f>
        <v>0</v>
      </c>
      <c r="AC150" s="5">
        <f>IF(R150&lt;=Summary!J$3,R150,0)</f>
        <v>0</v>
      </c>
      <c r="AD150" s="5">
        <f>IF(S150&lt;=Summary!K$3,S150,0)</f>
        <v>0</v>
      </c>
      <c r="AE150" s="3"/>
      <c r="AF150" s="5">
        <f t="shared" si="122"/>
        <v>184</v>
      </c>
      <c r="AG150" s="5">
        <f t="shared" si="123"/>
        <v>204</v>
      </c>
      <c r="AH150" s="5">
        <f t="shared" si="124"/>
        <v>218</v>
      </c>
      <c r="AI150" s="5">
        <f t="shared" si="125"/>
        <v>214</v>
      </c>
      <c r="AJ150" s="5">
        <f t="shared" si="126"/>
        <v>136</v>
      </c>
      <c r="AK150" s="5">
        <f t="shared" si="127"/>
        <v>140</v>
      </c>
      <c r="AL150" s="5">
        <f t="shared" si="128"/>
        <v>71</v>
      </c>
      <c r="AM150" s="5">
        <f t="shared" si="129"/>
        <v>103</v>
      </c>
      <c r="AN150" s="5">
        <f t="shared" si="130"/>
        <v>120</v>
      </c>
      <c r="AO150" s="5">
        <f t="shared" si="131"/>
        <v>69</v>
      </c>
      <c r="AP150" s="3"/>
      <c r="AQ150" s="3">
        <f>IF(AND(AF150&lt;=Summary!B$6,AF150&gt;0),25*(Summary!B$6+1-AF150)/Summary!B$6,0)</f>
        <v>0</v>
      </c>
      <c r="AR150" s="3">
        <f>IF(AND(AG150&lt;=Summary!C$6,AG150&gt;0),25*(Summary!C$6+1-AG150)/Summary!C$6,0)</f>
        <v>0</v>
      </c>
      <c r="AS150" s="3">
        <f>IF(AND(AH150&lt;=Summary!D$6,AH150&gt;0),25*(Summary!D$6+1-AH150)/Summary!D$6,0)</f>
        <v>0</v>
      </c>
      <c r="AT150" s="3">
        <f>IF(AND(AI150&lt;=Summary!E$6,AI150&gt;0),25*(Summary!E$6+1-AI150)/Summary!E$6,0)</f>
        <v>0</v>
      </c>
      <c r="AU150" s="3">
        <f>IF(AND(AJ150&lt;=Summary!F$6,AJ150&gt;0),25*(Summary!F$6+1-AJ150)/Summary!F$6,0)</f>
        <v>0</v>
      </c>
      <c r="AV150" s="3">
        <f>IF(AND(AK150&lt;=Summary!G$6,AK150&gt;0),25*(Summary!G$6+1-AK150)/Summary!G$6,0)</f>
        <v>0</v>
      </c>
      <c r="AW150" s="3">
        <f>IF(AND(AL150&lt;=Summary!H$6,AL150&gt;0),25*(Summary!H$6+1-AL150)/Summary!H$6,0)</f>
        <v>7.5</v>
      </c>
      <c r="AX150" s="3">
        <f>IF(AND(AM150&lt;=Summary!I$6,AM150&gt;0),25*(Summary!I$6+1-AM150)/Summary!I$6,0)</f>
        <v>0</v>
      </c>
      <c r="AY150" s="3">
        <f>IF(AND(AN150&lt;=Summary!J$6,AN150&gt;0),25*(Summary!J$6+1-AN150)/Summary!J$6,0)</f>
        <v>0</v>
      </c>
      <c r="AZ150" s="3">
        <f>IF(AND(AO150&lt;=Summary!K$6,AO150&gt;0),25*(Summary!K$6+1-AO150)/Summary!K$6,0)</f>
        <v>8</v>
      </c>
      <c r="BA150" s="3"/>
      <c r="BB150" s="3">
        <f>IF(AND(U150&gt;0,U150&lt;=Summary!B$9),12.5 + 12.5 * (U150 - Summary!B$9) / (Summary!B$7 - Summary!B$9),0)</f>
        <v>0</v>
      </c>
      <c r="BC150" s="3">
        <f>IF(AND(V150&gt;0,V150&lt;=Summary!C$9),12.5 + 12.5 * (V150 - Summary!C$9) / (Summary!C$7 - Summary!C$9),0)</f>
        <v>0</v>
      </c>
      <c r="BD150" s="3">
        <f>IF(AND(W150&gt;0,W150&lt;=Summary!D$9),12.5 + 12.5 * (W150 - Summary!D$9) / (Summary!D$7 - Summary!D$9),0)</f>
        <v>0</v>
      </c>
      <c r="BE150" s="3">
        <f>IF(AND(X150&gt;0,X150&lt;=Summary!E$9),12.5 + 12.5 * (X150 - Summary!E$9) / (Summary!E$7 - Summary!E$9),0)</f>
        <v>0</v>
      </c>
      <c r="BF150" s="3">
        <f>IF(AND(Y150&gt;0,Y150&lt;=Summary!F$9),12.5 + 12.5 * (Y150 - Summary!F$9) / (Summary!F$7 - Summary!F$9),0)</f>
        <v>0</v>
      </c>
      <c r="BG150" s="3">
        <f>IF(AND(Z150&gt;0,Z150&lt;=Summary!G$9),12.5 + 12.5 * (Z150 - Summary!G$9) / (Summary!G$7 - Summary!G$9),0)</f>
        <v>0</v>
      </c>
      <c r="BH150" s="3">
        <f>IF(AND(AA150&gt;0,AA150&lt;=Summary!H$9),12.5 + 12.5 * (AA150 - Summary!H$9) / (Summary!H$7 - Summary!H$9),0)</f>
        <v>0</v>
      </c>
      <c r="BI150" s="3">
        <f>IF(AND(AB150&gt;0,AB150&lt;=Summary!I$9),12.5 + 12.5 * (AB150 - Summary!I$9) / (Summary!I$7 - Summary!I$9),0)</f>
        <v>0</v>
      </c>
      <c r="BJ150" s="3">
        <f>IF(AND(AC150&gt;0,AC150&lt;=Summary!J$9),12.5 + 12.5 * (AC150 - Summary!J$9) / (Summary!J$7 - Summary!J$9),0)</f>
        <v>0</v>
      </c>
      <c r="BK150" s="3">
        <f>IF(AND(AD150&gt;0,AD150&lt;=Summary!K$9),12.5 + 12.5 * (AD150 - Summary!K$9) / (Summary!K$7 - Summary!K$9),0)</f>
        <v>0</v>
      </c>
      <c r="BL150" s="3"/>
      <c r="BM150" s="3">
        <f>IF(AND(U150&gt;0,U150&gt;Summary!B$9),12.5 - 12.5 * (U150 - Summary!B$9) / (Summary!B$3 - Summary!B$9),0)</f>
        <v>2.011188066062866</v>
      </c>
      <c r="BN150" s="3">
        <f>IF(AND(V150&gt;0,V150&gt;Summary!C$9),12.5 - 12.5 * (V150 - Summary!C$9) / (Summary!C$3 - Summary!C$9),0)</f>
        <v>6.4271629282721223</v>
      </c>
      <c r="BO150" s="3">
        <f>IF(AND(W150&gt;0,W150&gt;Summary!D$9),12.5 - 12.5 * (W150 - Summary!D$9) / (Summary!D$3 - Summary!D$9),0)</f>
        <v>0</v>
      </c>
      <c r="BP150" s="3">
        <f>IF(AND(X150&gt;0,X150&gt;Summary!E$9),12.5 - 12.5 * (X150 - Summary!E$9) / (Summary!E$3 - Summary!E$9),0)</f>
        <v>0</v>
      </c>
      <c r="BQ150" s="3">
        <f>IF(AND(Y150&gt;0,Y150&gt;Summary!F$9),12.5 - 12.5 * (Y150 - Summary!F$9) / (Summary!F$3 - Summary!F$9),0)</f>
        <v>0</v>
      </c>
      <c r="BR150" s="3">
        <f>IF(AND(Z150&gt;0,Z150&gt;Summary!G$9),12.5 - 12.5 * (Z150 - Summary!G$9) / (Summary!G$3 - Summary!G$9),0)</f>
        <v>0</v>
      </c>
      <c r="BS150" s="3">
        <f>IF(AND(AA150&gt;0,AA150&gt;Summary!H$9),12.5 - 12.5 * (AA150 - Summary!H$9) / (Summary!H$3 - Summary!H$9),0)</f>
        <v>0</v>
      </c>
      <c r="BT150" s="3">
        <f>IF(AND(AB150&gt;0,AB150&gt;Summary!I$9),12.5 - 12.5 * (AB150 - Summary!I$9) / (Summary!I$3 - Summary!I$9),0)</f>
        <v>0</v>
      </c>
      <c r="BU150" s="3">
        <f>IF(AND(AC150&gt;0,AC150&gt;Summary!J$9),12.5 - 12.5 * (AC150 - Summary!J$9) / (Summary!J$3 - Summary!J$9),0)</f>
        <v>0</v>
      </c>
      <c r="BV150" s="3">
        <f>IF(AND(AD150&gt;0,AD150&gt;Summary!K$9),12.5 - 12.5 * (AD150 - Summary!K$9) / (Summary!K$3 - Summary!K$9),0)</f>
        <v>0</v>
      </c>
      <c r="BW150" s="3"/>
      <c r="BX150">
        <v>6475</v>
      </c>
      <c r="BY150">
        <v>11570</v>
      </c>
      <c r="BZ150">
        <v>2557</v>
      </c>
      <c r="CA150">
        <v>252069</v>
      </c>
      <c r="CB150">
        <v>20936</v>
      </c>
      <c r="CC150">
        <v>11396</v>
      </c>
      <c r="CD150">
        <v>3298</v>
      </c>
      <c r="CE150">
        <v>443802</v>
      </c>
      <c r="CF150">
        <v>14354</v>
      </c>
      <c r="CG150">
        <v>20368</v>
      </c>
      <c r="CI150" s="3">
        <f t="shared" si="132"/>
        <v>2.011188066062866</v>
      </c>
      <c r="CJ150" s="3">
        <f t="shared" si="133"/>
        <v>6.4271629282721223</v>
      </c>
      <c r="CK150" s="3">
        <f t="shared" si="134"/>
        <v>0</v>
      </c>
      <c r="CL150" s="3">
        <f t="shared" si="135"/>
        <v>0</v>
      </c>
      <c r="CM150" s="3">
        <f t="shared" si="136"/>
        <v>0</v>
      </c>
      <c r="CN150" s="3">
        <f t="shared" si="137"/>
        <v>0</v>
      </c>
      <c r="CO150" s="3">
        <f t="shared" si="138"/>
        <v>7.5</v>
      </c>
      <c r="CP150" s="3">
        <f t="shared" si="139"/>
        <v>0</v>
      </c>
      <c r="CQ150" s="3">
        <f t="shared" si="140"/>
        <v>0</v>
      </c>
      <c r="CR150" s="3">
        <f t="shared" si="141"/>
        <v>8</v>
      </c>
      <c r="CT150" s="3">
        <f t="shared" si="142"/>
        <v>0</v>
      </c>
      <c r="CU150" s="3">
        <f t="shared" si="143"/>
        <v>0</v>
      </c>
      <c r="CV150" s="3">
        <f t="shared" si="144"/>
        <v>23.938350994334989</v>
      </c>
      <c r="CW150" s="5">
        <f t="shared" si="145"/>
        <v>400</v>
      </c>
      <c r="CX150" s="3">
        <f t="shared" si="146"/>
        <v>423.938350994335</v>
      </c>
      <c r="CZ150" s="3">
        <f t="shared" si="147"/>
        <v>412.92219180630002</v>
      </c>
      <c r="DA150">
        <f t="shared" si="148"/>
        <v>146</v>
      </c>
    </row>
    <row r="151" spans="1:105" x14ac:dyDescent="0.2">
      <c r="A151">
        <v>147</v>
      </c>
      <c r="B151" t="s">
        <v>319</v>
      </c>
      <c r="C151" t="s">
        <v>320</v>
      </c>
      <c r="D151" t="s">
        <v>115</v>
      </c>
      <c r="E151">
        <v>12.6973743808843</v>
      </c>
      <c r="F151" s="1" t="s">
        <v>671</v>
      </c>
      <c r="G151">
        <v>412.69737438088401</v>
      </c>
      <c r="H151">
        <v>116305</v>
      </c>
      <c r="J151">
        <v>4172</v>
      </c>
      <c r="K151">
        <v>2337</v>
      </c>
      <c r="L151">
        <v>5496</v>
      </c>
      <c r="M151">
        <v>9055</v>
      </c>
      <c r="N151">
        <v>6638</v>
      </c>
      <c r="O151">
        <v>4252</v>
      </c>
      <c r="P151">
        <v>9248</v>
      </c>
      <c r="R151">
        <v>14414</v>
      </c>
      <c r="S151">
        <v>60693</v>
      </c>
      <c r="U151" s="5">
        <f>IF(J151&lt;=Summary!B$3,J151,0)</f>
        <v>0</v>
      </c>
      <c r="V151" s="5">
        <f>IF(K151&lt;=Summary!C$3,K151,0)</f>
        <v>2337</v>
      </c>
      <c r="W151" s="5">
        <f>IF(L151&lt;=Summary!D$3,L151,0)</f>
        <v>0</v>
      </c>
      <c r="X151" s="5">
        <f>IF(M151&lt;=Summary!E$3,M151,0)</f>
        <v>0</v>
      </c>
      <c r="Y151" s="5">
        <f>IF(N151&lt;=Summary!F$3,N151,0)</f>
        <v>0</v>
      </c>
      <c r="Z151" s="5">
        <f>IF(O151&lt;=Summary!G$3,O151,0)</f>
        <v>4252</v>
      </c>
      <c r="AA151" s="5">
        <f>IF(P151&lt;=Summary!H$3,P151,0)</f>
        <v>0</v>
      </c>
      <c r="AB151" s="5">
        <f>IF(Q151&lt;=Summary!I$3,Q151,0)</f>
        <v>0</v>
      </c>
      <c r="AC151" s="5">
        <f>IF(R151&lt;=Summary!J$3,R151,0)</f>
        <v>0</v>
      </c>
      <c r="AD151" s="5">
        <f>IF(S151&lt;=Summary!K$3,S151,0)</f>
        <v>0</v>
      </c>
      <c r="AE151" s="3"/>
      <c r="AF151" s="5">
        <f t="shared" si="122"/>
        <v>200</v>
      </c>
      <c r="AG151" s="5">
        <f t="shared" si="123"/>
        <v>189</v>
      </c>
      <c r="AH151" s="5">
        <f t="shared" si="124"/>
        <v>127</v>
      </c>
      <c r="AI151" s="5">
        <f t="shared" si="125"/>
        <v>145</v>
      </c>
      <c r="AJ151" s="5">
        <f t="shared" si="126"/>
        <v>89</v>
      </c>
      <c r="AK151" s="5">
        <f t="shared" si="127"/>
        <v>107</v>
      </c>
      <c r="AL151" s="5">
        <f t="shared" si="128"/>
        <v>63</v>
      </c>
      <c r="AM151" s="5">
        <f t="shared" si="129"/>
        <v>0</v>
      </c>
      <c r="AN151" s="5">
        <f t="shared" si="130"/>
        <v>121</v>
      </c>
      <c r="AO151" s="5">
        <f t="shared" si="131"/>
        <v>85</v>
      </c>
      <c r="AP151" s="3"/>
      <c r="AQ151" s="3">
        <f>IF(AND(AF151&lt;=Summary!B$6,AF151&gt;0),25*(Summary!B$6+1-AF151)/Summary!B$6,0)</f>
        <v>0</v>
      </c>
      <c r="AR151" s="3">
        <f>IF(AND(AG151&lt;=Summary!C$6,AG151&gt;0),25*(Summary!C$6+1-AG151)/Summary!C$6,0)</f>
        <v>0</v>
      </c>
      <c r="AS151" s="3">
        <f>IF(AND(AH151&lt;=Summary!D$6,AH151&gt;0),25*(Summary!D$6+1-AH151)/Summary!D$6,0)</f>
        <v>0</v>
      </c>
      <c r="AT151" s="3">
        <f>IF(AND(AI151&lt;=Summary!E$6,AI151&gt;0),25*(Summary!E$6+1-AI151)/Summary!E$6,0)</f>
        <v>0</v>
      </c>
      <c r="AU151" s="3">
        <f>IF(AND(AJ151&lt;=Summary!F$6,AJ151&gt;0),25*(Summary!F$6+1-AJ151)/Summary!F$6,0)</f>
        <v>3</v>
      </c>
      <c r="AV151" s="3">
        <f>IF(AND(AK151&lt;=Summary!G$6,AK151&gt;0),25*(Summary!G$6+1-AK151)/Summary!G$6,0)</f>
        <v>0</v>
      </c>
      <c r="AW151" s="3">
        <f>IF(AND(AL151&lt;=Summary!H$6,AL151&gt;0),25*(Summary!H$6+1-AL151)/Summary!H$6,0)</f>
        <v>9.5</v>
      </c>
      <c r="AX151" s="3">
        <f>IF(AND(AM151&lt;=Summary!I$6,AM151&gt;0),25*(Summary!I$6+1-AM151)/Summary!I$6,0)</f>
        <v>0</v>
      </c>
      <c r="AY151" s="3">
        <f>IF(AND(AN151&lt;=Summary!J$6,AN151&gt;0),25*(Summary!J$6+1-AN151)/Summary!J$6,0)</f>
        <v>0</v>
      </c>
      <c r="AZ151" s="3">
        <f>IF(AND(AO151&lt;=Summary!K$6,AO151&gt;0),25*(Summary!K$6+1-AO151)/Summary!K$6,0)</f>
        <v>4</v>
      </c>
      <c r="BA151" s="3"/>
      <c r="BB151" s="3">
        <f>IF(AND(U151&gt;0,U151&lt;=Summary!B$9),12.5 + 12.5 * (U151 - Summary!B$9) / (Summary!B$7 - Summary!B$9),0)</f>
        <v>0</v>
      </c>
      <c r="BC151" s="3">
        <f>IF(AND(V151&gt;0,V151&lt;=Summary!C$9),12.5 + 12.5 * (V151 - Summary!C$9) / (Summary!C$7 - Summary!C$9),0)</f>
        <v>0</v>
      </c>
      <c r="BD151" s="3">
        <f>IF(AND(W151&gt;0,W151&lt;=Summary!D$9),12.5 + 12.5 * (W151 - Summary!D$9) / (Summary!D$7 - Summary!D$9),0)</f>
        <v>0</v>
      </c>
      <c r="BE151" s="3">
        <f>IF(AND(X151&gt;0,X151&lt;=Summary!E$9),12.5 + 12.5 * (X151 - Summary!E$9) / (Summary!E$7 - Summary!E$9),0)</f>
        <v>0</v>
      </c>
      <c r="BF151" s="3">
        <f>IF(AND(Y151&gt;0,Y151&lt;=Summary!F$9),12.5 + 12.5 * (Y151 - Summary!F$9) / (Summary!F$7 - Summary!F$9),0)</f>
        <v>0</v>
      </c>
      <c r="BG151" s="3">
        <f>IF(AND(Z151&gt;0,Z151&lt;=Summary!G$9),12.5 + 12.5 * (Z151 - Summary!G$9) / (Summary!G$7 - Summary!G$9),0)</f>
        <v>0</v>
      </c>
      <c r="BH151" s="3">
        <f>IF(AND(AA151&gt;0,AA151&lt;=Summary!H$9),12.5 + 12.5 * (AA151 - Summary!H$9) / (Summary!H$7 - Summary!H$9),0)</f>
        <v>0</v>
      </c>
      <c r="BI151" s="3">
        <f>IF(AND(AB151&gt;0,AB151&lt;=Summary!I$9),12.5 + 12.5 * (AB151 - Summary!I$9) / (Summary!I$7 - Summary!I$9),0)</f>
        <v>0</v>
      </c>
      <c r="BJ151" s="3">
        <f>IF(AND(AC151&gt;0,AC151&lt;=Summary!J$9),12.5 + 12.5 * (AC151 - Summary!J$9) / (Summary!J$7 - Summary!J$9),0)</f>
        <v>0</v>
      </c>
      <c r="BK151" s="3">
        <f>IF(AND(AD151&gt;0,AD151&lt;=Summary!K$9),12.5 + 12.5 * (AD151 - Summary!K$9) / (Summary!K$7 - Summary!K$9),0)</f>
        <v>0</v>
      </c>
      <c r="BL151" s="3"/>
      <c r="BM151" s="3">
        <f>IF(AND(U151&gt;0,U151&gt;Summary!B$9),12.5 - 12.5 * (U151 - Summary!B$9) / (Summary!B$3 - Summary!B$9),0)</f>
        <v>0</v>
      </c>
      <c r="BN151" s="3">
        <f>IF(AND(V151&gt;0,V151&gt;Summary!C$9),12.5 - 12.5 * (V151 - Summary!C$9) / (Summary!C$3 - Summary!C$9),0)</f>
        <v>7.7828444663544492</v>
      </c>
      <c r="BO151" s="3">
        <f>IF(AND(W151&gt;0,W151&gt;Summary!D$9),12.5 - 12.5 * (W151 - Summary!D$9) / (Summary!D$3 - Summary!D$9),0)</f>
        <v>0</v>
      </c>
      <c r="BP151" s="3">
        <f>IF(AND(X151&gt;0,X151&gt;Summary!E$9),12.5 - 12.5 * (X151 - Summary!E$9) / (Summary!E$3 - Summary!E$9),0)</f>
        <v>0</v>
      </c>
      <c r="BQ151" s="3">
        <f>IF(AND(Y151&gt;0,Y151&gt;Summary!F$9),12.5 - 12.5 * (Y151 - Summary!F$9) / (Summary!F$3 - Summary!F$9),0)</f>
        <v>0</v>
      </c>
      <c r="BR151" s="3">
        <f>IF(AND(Z151&gt;0,Z151&gt;Summary!G$9),12.5 - 12.5 * (Z151 - Summary!G$9) / (Summary!G$3 - Summary!G$9),0)</f>
        <v>1.844689080630765</v>
      </c>
      <c r="BS151" s="3">
        <f>IF(AND(AA151&gt;0,AA151&gt;Summary!H$9),12.5 - 12.5 * (AA151 - Summary!H$9) / (Summary!H$3 - Summary!H$9),0)</f>
        <v>0</v>
      </c>
      <c r="BT151" s="3">
        <f>IF(AND(AB151&gt;0,AB151&gt;Summary!I$9),12.5 - 12.5 * (AB151 - Summary!I$9) / (Summary!I$3 - Summary!I$9),0)</f>
        <v>0</v>
      </c>
      <c r="BU151" s="3">
        <f>IF(AND(AC151&gt;0,AC151&gt;Summary!J$9),12.5 - 12.5 * (AC151 - Summary!J$9) / (Summary!J$3 - Summary!J$9),0)</f>
        <v>0</v>
      </c>
      <c r="BV151" s="3">
        <f>IF(AND(AD151&gt;0,AD151&gt;Summary!K$9),12.5 - 12.5 * (AD151 - Summary!K$9) / (Summary!K$3 - Summary!K$9),0)</f>
        <v>0</v>
      </c>
      <c r="BW151" s="3"/>
      <c r="BX151">
        <v>4252</v>
      </c>
      <c r="BZ151">
        <v>2337</v>
      </c>
      <c r="CA151">
        <v>9055</v>
      </c>
      <c r="CB151">
        <v>6638</v>
      </c>
      <c r="CC151">
        <v>9248</v>
      </c>
      <c r="CD151">
        <v>4172</v>
      </c>
      <c r="CE151">
        <v>5496</v>
      </c>
      <c r="CF151">
        <v>14414</v>
      </c>
      <c r="CG151">
        <v>60693</v>
      </c>
      <c r="CI151" s="3">
        <f t="shared" si="132"/>
        <v>0</v>
      </c>
      <c r="CJ151" s="3">
        <f t="shared" si="133"/>
        <v>7.7828444663544492</v>
      </c>
      <c r="CK151" s="3">
        <f t="shared" si="134"/>
        <v>0</v>
      </c>
      <c r="CL151" s="3">
        <f t="shared" si="135"/>
        <v>0</v>
      </c>
      <c r="CM151" s="3">
        <f t="shared" si="136"/>
        <v>3</v>
      </c>
      <c r="CN151" s="3">
        <f t="shared" si="137"/>
        <v>1.844689080630765</v>
      </c>
      <c r="CO151" s="3">
        <f t="shared" si="138"/>
        <v>9.5</v>
      </c>
      <c r="CP151" s="3">
        <f t="shared" si="139"/>
        <v>0</v>
      </c>
      <c r="CQ151" s="3">
        <f t="shared" si="140"/>
        <v>0</v>
      </c>
      <c r="CR151" s="3">
        <f t="shared" si="141"/>
        <v>4</v>
      </c>
      <c r="CT151" s="3">
        <f t="shared" si="142"/>
        <v>0</v>
      </c>
      <c r="CU151" s="3">
        <f t="shared" si="143"/>
        <v>0</v>
      </c>
      <c r="CV151" s="3">
        <f t="shared" si="144"/>
        <v>26.127533546985212</v>
      </c>
      <c r="CW151" s="5">
        <f t="shared" si="145"/>
        <v>400</v>
      </c>
      <c r="CX151" s="3">
        <f t="shared" si="146"/>
        <v>426.12753354698521</v>
      </c>
      <c r="CZ151" s="3">
        <f t="shared" si="147"/>
        <v>412.69737438088401</v>
      </c>
      <c r="DA151">
        <f t="shared" si="148"/>
        <v>147</v>
      </c>
    </row>
    <row r="152" spans="1:105" x14ac:dyDescent="0.2">
      <c r="A152">
        <v>148</v>
      </c>
      <c r="B152" t="s">
        <v>321</v>
      </c>
      <c r="C152" t="s">
        <v>322</v>
      </c>
      <c r="D152" t="s">
        <v>152</v>
      </c>
      <c r="E152">
        <v>12.0934008751361</v>
      </c>
      <c r="F152" s="1" t="s">
        <v>671</v>
      </c>
      <c r="G152">
        <v>412.09340087513601</v>
      </c>
      <c r="H152">
        <v>143911</v>
      </c>
      <c r="J152">
        <v>8364</v>
      </c>
      <c r="K152">
        <v>2383</v>
      </c>
      <c r="L152">
        <v>22511</v>
      </c>
      <c r="M152">
        <v>3637</v>
      </c>
      <c r="N152">
        <v>14423</v>
      </c>
      <c r="O152">
        <v>8401</v>
      </c>
      <c r="Q152">
        <v>17149</v>
      </c>
      <c r="R152">
        <v>14299</v>
      </c>
      <c r="S152">
        <v>52744</v>
      </c>
      <c r="U152" s="5">
        <f>IF(J152&lt;=Summary!B$3,J152,0)</f>
        <v>0</v>
      </c>
      <c r="V152" s="5">
        <f>IF(K152&lt;=Summary!C$3,K152,0)</f>
        <v>2383</v>
      </c>
      <c r="W152" s="5">
        <f>IF(L152&lt;=Summary!D$3,L152,0)</f>
        <v>0</v>
      </c>
      <c r="X152" s="5">
        <f>IF(M152&lt;=Summary!E$3,M152,0)</f>
        <v>3637</v>
      </c>
      <c r="Y152" s="5">
        <f>IF(N152&lt;=Summary!F$3,N152,0)</f>
        <v>0</v>
      </c>
      <c r="Z152" s="5">
        <f>IF(O152&lt;=Summary!G$3,O152,0)</f>
        <v>0</v>
      </c>
      <c r="AA152" s="5">
        <f>IF(P152&lt;=Summary!H$3,P152,0)</f>
        <v>0</v>
      </c>
      <c r="AB152" s="5">
        <f>IF(Q152&lt;=Summary!I$3,Q152,0)</f>
        <v>0</v>
      </c>
      <c r="AC152" s="5">
        <f>IF(R152&lt;=Summary!J$3,R152,0)</f>
        <v>0</v>
      </c>
      <c r="AD152" s="5">
        <f>IF(S152&lt;=Summary!K$3,S152,0)</f>
        <v>0</v>
      </c>
      <c r="AE152" s="3"/>
      <c r="AF152" s="5">
        <f t="shared" si="122"/>
        <v>220</v>
      </c>
      <c r="AG152" s="5">
        <f t="shared" si="123"/>
        <v>192</v>
      </c>
      <c r="AH152" s="5">
        <f t="shared" si="124"/>
        <v>174</v>
      </c>
      <c r="AI152" s="5">
        <f t="shared" si="125"/>
        <v>77</v>
      </c>
      <c r="AJ152" s="5">
        <f t="shared" si="126"/>
        <v>124</v>
      </c>
      <c r="AK152" s="5">
        <f t="shared" si="127"/>
        <v>155</v>
      </c>
      <c r="AL152" s="5">
        <f t="shared" si="128"/>
        <v>0</v>
      </c>
      <c r="AM152" s="5">
        <f t="shared" si="129"/>
        <v>119</v>
      </c>
      <c r="AN152" s="5">
        <f t="shared" si="130"/>
        <v>119</v>
      </c>
      <c r="AO152" s="5">
        <f t="shared" si="131"/>
        <v>82</v>
      </c>
      <c r="AP152" s="3"/>
      <c r="AQ152" s="3">
        <f>IF(AND(AF152&lt;=Summary!B$6,AF152&gt;0),25*(Summary!B$6+1-AF152)/Summary!B$6,0)</f>
        <v>0</v>
      </c>
      <c r="AR152" s="3">
        <f>IF(AND(AG152&lt;=Summary!C$6,AG152&gt;0),25*(Summary!C$6+1-AG152)/Summary!C$6,0)</f>
        <v>0</v>
      </c>
      <c r="AS152" s="3">
        <f>IF(AND(AH152&lt;=Summary!D$6,AH152&gt;0),25*(Summary!D$6+1-AH152)/Summary!D$6,0)</f>
        <v>0</v>
      </c>
      <c r="AT152" s="3">
        <f>IF(AND(AI152&lt;=Summary!E$6,AI152&gt;0),25*(Summary!E$6+1-AI152)/Summary!E$6,0)</f>
        <v>6</v>
      </c>
      <c r="AU152" s="3">
        <f>IF(AND(AJ152&lt;=Summary!F$6,AJ152&gt;0),25*(Summary!F$6+1-AJ152)/Summary!F$6,0)</f>
        <v>0</v>
      </c>
      <c r="AV152" s="3">
        <f>IF(AND(AK152&lt;=Summary!G$6,AK152&gt;0),25*(Summary!G$6+1-AK152)/Summary!G$6,0)</f>
        <v>0</v>
      </c>
      <c r="AW152" s="3">
        <f>IF(AND(AL152&lt;=Summary!H$6,AL152&gt;0),25*(Summary!H$6+1-AL152)/Summary!H$6,0)</f>
        <v>0</v>
      </c>
      <c r="AX152" s="3">
        <f>IF(AND(AM152&lt;=Summary!I$6,AM152&gt;0),25*(Summary!I$6+1-AM152)/Summary!I$6,0)</f>
        <v>0</v>
      </c>
      <c r="AY152" s="3">
        <f>IF(AND(AN152&lt;=Summary!J$6,AN152&gt;0),25*(Summary!J$6+1-AN152)/Summary!J$6,0)</f>
        <v>0</v>
      </c>
      <c r="AZ152" s="3">
        <f>IF(AND(AO152&lt;=Summary!K$6,AO152&gt;0),25*(Summary!K$6+1-AO152)/Summary!K$6,0)</f>
        <v>4.75</v>
      </c>
      <c r="BA152" s="3"/>
      <c r="BB152" s="3">
        <f>IF(AND(U152&gt;0,U152&lt;=Summary!B$9),12.5 + 12.5 * (U152 - Summary!B$9) / (Summary!B$7 - Summary!B$9),0)</f>
        <v>0</v>
      </c>
      <c r="BC152" s="3">
        <f>IF(AND(V152&gt;0,V152&lt;=Summary!C$9),12.5 + 12.5 * (V152 - Summary!C$9) / (Summary!C$7 - Summary!C$9),0)</f>
        <v>0</v>
      </c>
      <c r="BD152" s="3">
        <f>IF(AND(W152&gt;0,W152&lt;=Summary!D$9),12.5 + 12.5 * (W152 - Summary!D$9) / (Summary!D$7 - Summary!D$9),0)</f>
        <v>0</v>
      </c>
      <c r="BE152" s="3">
        <f>IF(AND(X152&gt;0,X152&lt;=Summary!E$9),12.5 + 12.5 * (X152 - Summary!E$9) / (Summary!E$7 - Summary!E$9),0)</f>
        <v>0</v>
      </c>
      <c r="BF152" s="3">
        <f>IF(AND(Y152&gt;0,Y152&lt;=Summary!F$9),12.5 + 12.5 * (Y152 - Summary!F$9) / (Summary!F$7 - Summary!F$9),0)</f>
        <v>0</v>
      </c>
      <c r="BG152" s="3">
        <f>IF(AND(Z152&gt;0,Z152&lt;=Summary!G$9),12.5 + 12.5 * (Z152 - Summary!G$9) / (Summary!G$7 - Summary!G$9),0)</f>
        <v>0</v>
      </c>
      <c r="BH152" s="3">
        <f>IF(AND(AA152&gt;0,AA152&lt;=Summary!H$9),12.5 + 12.5 * (AA152 - Summary!H$9) / (Summary!H$7 - Summary!H$9),0)</f>
        <v>0</v>
      </c>
      <c r="BI152" s="3">
        <f>IF(AND(AB152&gt;0,AB152&lt;=Summary!I$9),12.5 + 12.5 * (AB152 - Summary!I$9) / (Summary!I$7 - Summary!I$9),0)</f>
        <v>0</v>
      </c>
      <c r="BJ152" s="3">
        <f>IF(AND(AC152&gt;0,AC152&lt;=Summary!J$9),12.5 + 12.5 * (AC152 - Summary!J$9) / (Summary!J$7 - Summary!J$9),0)</f>
        <v>0</v>
      </c>
      <c r="BK152" s="3">
        <f>IF(AND(AD152&gt;0,AD152&lt;=Summary!K$9),12.5 + 12.5 * (AD152 - Summary!K$9) / (Summary!K$7 - Summary!K$9),0)</f>
        <v>0</v>
      </c>
      <c r="BL152" s="3"/>
      <c r="BM152" s="3">
        <f>IF(AND(U152&gt;0,U152&gt;Summary!B$9),12.5 - 12.5 * (U152 - Summary!B$9) / (Summary!B$3 - Summary!B$9),0)</f>
        <v>0</v>
      </c>
      <c r="BN152" s="3">
        <f>IF(AND(V152&gt;0,V152&gt;Summary!C$9),12.5 - 12.5 * (V152 - Summary!C$9) / (Summary!C$3 - Summary!C$9),0)</f>
        <v>7.4993837811190538</v>
      </c>
      <c r="BO152" s="3">
        <f>IF(AND(W152&gt;0,W152&gt;Summary!D$9),12.5 - 12.5 * (W152 - Summary!D$9) / (Summary!D$3 - Summary!D$9),0)</f>
        <v>0</v>
      </c>
      <c r="BP152" s="3">
        <f>IF(AND(X152&gt;0,X152&gt;Summary!E$9),12.5 - 12.5 * (X152 - Summary!E$9) / (Summary!E$3 - Summary!E$9),0)</f>
        <v>6.6671817058096412</v>
      </c>
      <c r="BQ152" s="3">
        <f>IF(AND(Y152&gt;0,Y152&gt;Summary!F$9),12.5 - 12.5 * (Y152 - Summary!F$9) / (Summary!F$3 - Summary!F$9),0)</f>
        <v>0</v>
      </c>
      <c r="BR152" s="3">
        <f>IF(AND(Z152&gt;0,Z152&gt;Summary!G$9),12.5 - 12.5 * (Z152 - Summary!G$9) / (Summary!G$3 - Summary!G$9),0)</f>
        <v>0</v>
      </c>
      <c r="BS152" s="3">
        <f>IF(AND(AA152&gt;0,AA152&gt;Summary!H$9),12.5 - 12.5 * (AA152 - Summary!H$9) / (Summary!H$3 - Summary!H$9),0)</f>
        <v>0</v>
      </c>
      <c r="BT152" s="3">
        <f>IF(AND(AB152&gt;0,AB152&gt;Summary!I$9),12.5 - 12.5 * (AB152 - Summary!I$9) / (Summary!I$3 - Summary!I$9),0)</f>
        <v>0</v>
      </c>
      <c r="BU152" s="3">
        <f>IF(AND(AC152&gt;0,AC152&gt;Summary!J$9),12.5 - 12.5 * (AC152 - Summary!J$9) / (Summary!J$3 - Summary!J$9),0)</f>
        <v>0</v>
      </c>
      <c r="BV152" s="3">
        <f>IF(AND(AD152&gt;0,AD152&gt;Summary!K$9),12.5 - 12.5 * (AD152 - Summary!K$9) / (Summary!K$3 - Summary!K$9),0)</f>
        <v>0</v>
      </c>
      <c r="BW152" s="3"/>
      <c r="BX152">
        <v>8401</v>
      </c>
      <c r="BY152">
        <v>17149</v>
      </c>
      <c r="BZ152">
        <v>2383</v>
      </c>
      <c r="CA152">
        <v>3637</v>
      </c>
      <c r="CB152">
        <v>14423</v>
      </c>
      <c r="CD152">
        <v>8364</v>
      </c>
      <c r="CE152">
        <v>22511</v>
      </c>
      <c r="CF152">
        <v>14299</v>
      </c>
      <c r="CG152">
        <v>52744</v>
      </c>
      <c r="CI152" s="3">
        <f t="shared" si="132"/>
        <v>0</v>
      </c>
      <c r="CJ152" s="3">
        <f t="shared" si="133"/>
        <v>7.4993837811190538</v>
      </c>
      <c r="CK152" s="3">
        <f t="shared" si="134"/>
        <v>0</v>
      </c>
      <c r="CL152" s="3">
        <f t="shared" si="135"/>
        <v>12.667181705809641</v>
      </c>
      <c r="CM152" s="3">
        <f t="shared" si="136"/>
        <v>0</v>
      </c>
      <c r="CN152" s="3">
        <f t="shared" si="137"/>
        <v>0</v>
      </c>
      <c r="CO152" s="3">
        <f t="shared" si="138"/>
        <v>0</v>
      </c>
      <c r="CP152" s="3">
        <f t="shared" si="139"/>
        <v>0</v>
      </c>
      <c r="CQ152" s="3">
        <f t="shared" si="140"/>
        <v>0</v>
      </c>
      <c r="CR152" s="3">
        <f t="shared" si="141"/>
        <v>4.75</v>
      </c>
      <c r="CT152" s="3">
        <f t="shared" si="142"/>
        <v>0</v>
      </c>
      <c r="CU152" s="3">
        <f t="shared" si="143"/>
        <v>0</v>
      </c>
      <c r="CV152" s="3">
        <f t="shared" si="144"/>
        <v>24.916565486928697</v>
      </c>
      <c r="CW152" s="5">
        <f t="shared" si="145"/>
        <v>400</v>
      </c>
      <c r="CX152" s="3">
        <f t="shared" si="146"/>
        <v>424.91656548692868</v>
      </c>
      <c r="CZ152" s="3">
        <f t="shared" si="147"/>
        <v>412.09340087513601</v>
      </c>
      <c r="DA152">
        <f t="shared" si="148"/>
        <v>148</v>
      </c>
    </row>
    <row r="153" spans="1:105" x14ac:dyDescent="0.2">
      <c r="A153">
        <v>149</v>
      </c>
      <c r="B153" t="s">
        <v>323</v>
      </c>
      <c r="C153" t="s">
        <v>324</v>
      </c>
      <c r="D153" t="s">
        <v>22</v>
      </c>
      <c r="E153">
        <v>11.0703195279236</v>
      </c>
      <c r="F153" s="1" t="s">
        <v>669</v>
      </c>
      <c r="G153">
        <v>411.070319527923</v>
      </c>
      <c r="H153">
        <v>108931</v>
      </c>
      <c r="J153">
        <v>4881</v>
      </c>
      <c r="K153">
        <v>2445</v>
      </c>
      <c r="L153">
        <v>5445</v>
      </c>
      <c r="M153">
        <v>17842</v>
      </c>
      <c r="N153">
        <v>7369</v>
      </c>
      <c r="O153">
        <v>9494</v>
      </c>
      <c r="P153">
        <v>10467</v>
      </c>
      <c r="Q153">
        <v>11645</v>
      </c>
      <c r="R153">
        <v>19364</v>
      </c>
      <c r="S153">
        <v>19979</v>
      </c>
      <c r="U153" s="5">
        <f>IF(J153&lt;=Summary!B$3,J153,0)</f>
        <v>0</v>
      </c>
      <c r="V153" s="5">
        <f>IF(K153&lt;=Summary!C$3,K153,0)</f>
        <v>2445</v>
      </c>
      <c r="W153" s="5">
        <f>IF(L153&lt;=Summary!D$3,L153,0)</f>
        <v>0</v>
      </c>
      <c r="X153" s="5">
        <f>IF(M153&lt;=Summary!E$3,M153,0)</f>
        <v>0</v>
      </c>
      <c r="Y153" s="5">
        <f>IF(N153&lt;=Summary!F$3,N153,0)</f>
        <v>0</v>
      </c>
      <c r="Z153" s="5">
        <f>IF(O153&lt;=Summary!G$3,O153,0)</f>
        <v>0</v>
      </c>
      <c r="AA153" s="5">
        <f>IF(P153&lt;=Summary!H$3,P153,0)</f>
        <v>0</v>
      </c>
      <c r="AB153" s="5">
        <f>IF(Q153&lt;=Summary!I$3,Q153,0)</f>
        <v>0</v>
      </c>
      <c r="AC153" s="5">
        <f>IF(R153&lt;=Summary!J$3,R153,0)</f>
        <v>0</v>
      </c>
      <c r="AD153" s="5">
        <f>IF(S153&lt;=Summary!K$3,S153,0)</f>
        <v>0</v>
      </c>
      <c r="AE153" s="3"/>
      <c r="AF153" s="5">
        <f t="shared" si="122"/>
        <v>207</v>
      </c>
      <c r="AG153" s="5">
        <f t="shared" si="123"/>
        <v>198</v>
      </c>
      <c r="AH153" s="5">
        <f t="shared" si="124"/>
        <v>123</v>
      </c>
      <c r="AI153" s="5">
        <f t="shared" si="125"/>
        <v>171</v>
      </c>
      <c r="AJ153" s="5">
        <f t="shared" si="126"/>
        <v>100</v>
      </c>
      <c r="AK153" s="5">
        <f t="shared" si="127"/>
        <v>161</v>
      </c>
      <c r="AL153" s="5">
        <f t="shared" si="128"/>
        <v>68</v>
      </c>
      <c r="AM153" s="5">
        <f t="shared" si="129"/>
        <v>104</v>
      </c>
      <c r="AN153" s="5">
        <f t="shared" si="130"/>
        <v>128</v>
      </c>
      <c r="AO153" s="5">
        <f t="shared" si="131"/>
        <v>68</v>
      </c>
      <c r="AP153" s="3"/>
      <c r="AQ153" s="3">
        <f>IF(AND(AF153&lt;=Summary!B$6,AF153&gt;0),25*(Summary!B$6+1-AF153)/Summary!B$6,0)</f>
        <v>0</v>
      </c>
      <c r="AR153" s="3">
        <f>IF(AND(AG153&lt;=Summary!C$6,AG153&gt;0),25*(Summary!C$6+1-AG153)/Summary!C$6,0)</f>
        <v>0</v>
      </c>
      <c r="AS153" s="3">
        <f>IF(AND(AH153&lt;=Summary!D$6,AH153&gt;0),25*(Summary!D$6+1-AH153)/Summary!D$6,0)</f>
        <v>0</v>
      </c>
      <c r="AT153" s="3">
        <f>IF(AND(AI153&lt;=Summary!E$6,AI153&gt;0),25*(Summary!E$6+1-AI153)/Summary!E$6,0)</f>
        <v>0</v>
      </c>
      <c r="AU153" s="3">
        <f>IF(AND(AJ153&lt;=Summary!F$6,AJ153&gt;0),25*(Summary!F$6+1-AJ153)/Summary!F$6,0)</f>
        <v>0.25</v>
      </c>
      <c r="AV153" s="3">
        <f>IF(AND(AK153&lt;=Summary!G$6,AK153&gt;0),25*(Summary!G$6+1-AK153)/Summary!G$6,0)</f>
        <v>0</v>
      </c>
      <c r="AW153" s="3">
        <f>IF(AND(AL153&lt;=Summary!H$6,AL153&gt;0),25*(Summary!H$6+1-AL153)/Summary!H$6,0)</f>
        <v>8.25</v>
      </c>
      <c r="AX153" s="3">
        <f>IF(AND(AM153&lt;=Summary!I$6,AM153&gt;0),25*(Summary!I$6+1-AM153)/Summary!I$6,0)</f>
        <v>0</v>
      </c>
      <c r="AY153" s="3">
        <f>IF(AND(AN153&lt;=Summary!J$6,AN153&gt;0),25*(Summary!J$6+1-AN153)/Summary!J$6,0)</f>
        <v>0</v>
      </c>
      <c r="AZ153" s="3">
        <f>IF(AND(AO153&lt;=Summary!K$6,AO153&gt;0),25*(Summary!K$6+1-AO153)/Summary!K$6,0)</f>
        <v>8.25</v>
      </c>
      <c r="BA153" s="3"/>
      <c r="BB153" s="3">
        <f>IF(AND(U153&gt;0,U153&lt;=Summary!B$9),12.5 + 12.5 * (U153 - Summary!B$9) / (Summary!B$7 - Summary!B$9),0)</f>
        <v>0</v>
      </c>
      <c r="BC153" s="3">
        <f>IF(AND(V153&gt;0,V153&lt;=Summary!C$9),12.5 + 12.5 * (V153 - Summary!C$9) / (Summary!C$7 - Summary!C$9),0)</f>
        <v>0</v>
      </c>
      <c r="BD153" s="3">
        <f>IF(AND(W153&gt;0,W153&lt;=Summary!D$9),12.5 + 12.5 * (W153 - Summary!D$9) / (Summary!D$7 - Summary!D$9),0)</f>
        <v>0</v>
      </c>
      <c r="BE153" s="3">
        <f>IF(AND(X153&gt;0,X153&lt;=Summary!E$9),12.5 + 12.5 * (X153 - Summary!E$9) / (Summary!E$7 - Summary!E$9),0)</f>
        <v>0</v>
      </c>
      <c r="BF153" s="3">
        <f>IF(AND(Y153&gt;0,Y153&lt;=Summary!F$9),12.5 + 12.5 * (Y153 - Summary!F$9) / (Summary!F$7 - Summary!F$9),0)</f>
        <v>0</v>
      </c>
      <c r="BG153" s="3">
        <f>IF(AND(Z153&gt;0,Z153&lt;=Summary!G$9),12.5 + 12.5 * (Z153 - Summary!G$9) / (Summary!G$7 - Summary!G$9),0)</f>
        <v>0</v>
      </c>
      <c r="BH153" s="3">
        <f>IF(AND(AA153&gt;0,AA153&lt;=Summary!H$9),12.5 + 12.5 * (AA153 - Summary!H$9) / (Summary!H$7 - Summary!H$9),0)</f>
        <v>0</v>
      </c>
      <c r="BI153" s="3">
        <f>IF(AND(AB153&gt;0,AB153&lt;=Summary!I$9),12.5 + 12.5 * (AB153 - Summary!I$9) / (Summary!I$7 - Summary!I$9),0)</f>
        <v>0</v>
      </c>
      <c r="BJ153" s="3">
        <f>IF(AND(AC153&gt;0,AC153&lt;=Summary!J$9),12.5 + 12.5 * (AC153 - Summary!J$9) / (Summary!J$7 - Summary!J$9),0)</f>
        <v>0</v>
      </c>
      <c r="BK153" s="3">
        <f>IF(AND(AD153&gt;0,AD153&lt;=Summary!K$9),12.5 + 12.5 * (AD153 - Summary!K$9) / (Summary!K$7 - Summary!K$9),0)</f>
        <v>0</v>
      </c>
      <c r="BL153" s="3"/>
      <c r="BM153" s="3">
        <f>IF(AND(U153&gt;0,U153&gt;Summary!B$9),12.5 - 12.5 * (U153 - Summary!B$9) / (Summary!B$3 - Summary!B$9),0)</f>
        <v>0</v>
      </c>
      <c r="BN153" s="3">
        <f>IF(AND(V153&gt;0,V153&gt;Summary!C$9),12.5 - 12.5 * (V153 - Summary!C$9) / (Summary!C$3 - Summary!C$9),0)</f>
        <v>7.1173280749322156</v>
      </c>
      <c r="BO153" s="3">
        <f>IF(AND(W153&gt;0,W153&gt;Summary!D$9),12.5 - 12.5 * (W153 - Summary!D$9) / (Summary!D$3 - Summary!D$9),0)</f>
        <v>0</v>
      </c>
      <c r="BP153" s="3">
        <f>IF(AND(X153&gt;0,X153&gt;Summary!E$9),12.5 - 12.5 * (X153 - Summary!E$9) / (Summary!E$3 - Summary!E$9),0)</f>
        <v>0</v>
      </c>
      <c r="BQ153" s="3">
        <f>IF(AND(Y153&gt;0,Y153&gt;Summary!F$9),12.5 - 12.5 * (Y153 - Summary!F$9) / (Summary!F$3 - Summary!F$9),0)</f>
        <v>0</v>
      </c>
      <c r="BR153" s="3">
        <f>IF(AND(Z153&gt;0,Z153&gt;Summary!G$9),12.5 - 12.5 * (Z153 - Summary!G$9) / (Summary!G$3 - Summary!G$9),0)</f>
        <v>0</v>
      </c>
      <c r="BS153" s="3">
        <f>IF(AND(AA153&gt;0,AA153&gt;Summary!H$9),12.5 - 12.5 * (AA153 - Summary!H$9) / (Summary!H$3 - Summary!H$9),0)</f>
        <v>0</v>
      </c>
      <c r="BT153" s="3">
        <f>IF(AND(AB153&gt;0,AB153&gt;Summary!I$9),12.5 - 12.5 * (AB153 - Summary!I$9) / (Summary!I$3 - Summary!I$9),0)</f>
        <v>0</v>
      </c>
      <c r="BU153" s="3">
        <f>IF(AND(AC153&gt;0,AC153&gt;Summary!J$9),12.5 - 12.5 * (AC153 - Summary!J$9) / (Summary!J$3 - Summary!J$9),0)</f>
        <v>0</v>
      </c>
      <c r="BV153" s="3">
        <f>IF(AND(AD153&gt;0,AD153&gt;Summary!K$9),12.5 - 12.5 * (AD153 - Summary!K$9) / (Summary!K$3 - Summary!K$9),0)</f>
        <v>0</v>
      </c>
      <c r="BW153" s="3"/>
      <c r="BX153">
        <v>9494</v>
      </c>
      <c r="BY153">
        <v>11645</v>
      </c>
      <c r="BZ153">
        <v>2445</v>
      </c>
      <c r="CA153">
        <v>17842</v>
      </c>
      <c r="CB153">
        <v>7369</v>
      </c>
      <c r="CC153">
        <v>10467</v>
      </c>
      <c r="CD153">
        <v>4881</v>
      </c>
      <c r="CE153">
        <v>5445</v>
      </c>
      <c r="CF153">
        <v>19364</v>
      </c>
      <c r="CG153">
        <v>19979</v>
      </c>
      <c r="CI153" s="3">
        <f t="shared" si="132"/>
        <v>0</v>
      </c>
      <c r="CJ153" s="3">
        <f t="shared" si="133"/>
        <v>7.1173280749322156</v>
      </c>
      <c r="CK153" s="3">
        <f t="shared" si="134"/>
        <v>0</v>
      </c>
      <c r="CL153" s="3">
        <f t="shared" si="135"/>
        <v>0</v>
      </c>
      <c r="CM153" s="3">
        <f t="shared" si="136"/>
        <v>0.25</v>
      </c>
      <c r="CN153" s="3">
        <f t="shared" si="137"/>
        <v>0</v>
      </c>
      <c r="CO153" s="3">
        <f t="shared" si="138"/>
        <v>8.25</v>
      </c>
      <c r="CP153" s="3">
        <f t="shared" si="139"/>
        <v>0</v>
      </c>
      <c r="CQ153" s="3">
        <f t="shared" si="140"/>
        <v>0</v>
      </c>
      <c r="CR153" s="3">
        <f t="shared" si="141"/>
        <v>8.25</v>
      </c>
      <c r="CT153" s="3">
        <f t="shared" si="142"/>
        <v>0</v>
      </c>
      <c r="CU153" s="3">
        <f t="shared" si="143"/>
        <v>0</v>
      </c>
      <c r="CV153" s="3">
        <f t="shared" si="144"/>
        <v>23.867328074932217</v>
      </c>
      <c r="CW153" s="5">
        <f t="shared" si="145"/>
        <v>400</v>
      </c>
      <c r="CX153" s="3">
        <f t="shared" si="146"/>
        <v>423.86732807493223</v>
      </c>
      <c r="CZ153" s="3">
        <f t="shared" si="147"/>
        <v>411.070319527923</v>
      </c>
      <c r="DA153">
        <f t="shared" si="148"/>
        <v>149</v>
      </c>
    </row>
    <row r="154" spans="1:105" x14ac:dyDescent="0.2">
      <c r="A154">
        <v>150</v>
      </c>
      <c r="B154" t="s">
        <v>325</v>
      </c>
      <c r="C154" t="s">
        <v>326</v>
      </c>
      <c r="D154" t="s">
        <v>195</v>
      </c>
      <c r="E154">
        <v>10.486912985680499</v>
      </c>
      <c r="F154" s="1" t="s">
        <v>670</v>
      </c>
      <c r="G154">
        <v>410.48691298568002</v>
      </c>
      <c r="H154">
        <v>224320</v>
      </c>
      <c r="J154">
        <v>4582</v>
      </c>
      <c r="K154">
        <v>2505</v>
      </c>
      <c r="L154">
        <v>4568</v>
      </c>
      <c r="M154">
        <v>4696</v>
      </c>
      <c r="O154">
        <v>121323</v>
      </c>
      <c r="P154">
        <v>73772</v>
      </c>
      <c r="Q154">
        <v>5498</v>
      </c>
      <c r="R154">
        <v>7376</v>
      </c>
      <c r="U154" s="5">
        <f>IF(J154&lt;=Summary!B$3,J154,0)</f>
        <v>0</v>
      </c>
      <c r="V154" s="5">
        <f>IF(K154&lt;=Summary!C$3,K154,0)</f>
        <v>2505</v>
      </c>
      <c r="W154" s="5">
        <f>IF(L154&lt;=Summary!D$3,L154,0)</f>
        <v>0</v>
      </c>
      <c r="X154" s="5">
        <f>IF(M154&lt;=Summary!E$3,M154,0)</f>
        <v>0</v>
      </c>
      <c r="Y154" s="5">
        <f>IF(N154&lt;=Summary!F$3,N154,0)</f>
        <v>0</v>
      </c>
      <c r="Z154" s="5">
        <f>IF(O154&lt;=Summary!G$3,O154,0)</f>
        <v>0</v>
      </c>
      <c r="AA154" s="5">
        <f>IF(P154&lt;=Summary!H$3,P154,0)</f>
        <v>0</v>
      </c>
      <c r="AB154" s="5">
        <f>IF(Q154&lt;=Summary!I$3,Q154,0)</f>
        <v>0</v>
      </c>
      <c r="AC154" s="5">
        <f>IF(R154&lt;=Summary!J$3,R154,0)</f>
        <v>0</v>
      </c>
      <c r="AD154" s="5">
        <f>IF(S154&lt;=Summary!K$3,S154,0)</f>
        <v>0</v>
      </c>
      <c r="AE154" s="3"/>
      <c r="AF154" s="5">
        <f t="shared" si="122"/>
        <v>204</v>
      </c>
      <c r="AG154" s="5">
        <f t="shared" si="123"/>
        <v>200</v>
      </c>
      <c r="AH154" s="5">
        <f t="shared" si="124"/>
        <v>103</v>
      </c>
      <c r="AI154" s="5">
        <f t="shared" si="125"/>
        <v>105</v>
      </c>
      <c r="AJ154" s="5">
        <f t="shared" si="126"/>
        <v>0</v>
      </c>
      <c r="AK154" s="5">
        <f t="shared" si="127"/>
        <v>191</v>
      </c>
      <c r="AL154" s="5">
        <f t="shared" si="128"/>
        <v>95</v>
      </c>
      <c r="AM154" s="5">
        <f t="shared" si="129"/>
        <v>66</v>
      </c>
      <c r="AN154" s="5">
        <f t="shared" si="130"/>
        <v>77</v>
      </c>
      <c r="AO154" s="5">
        <f t="shared" si="131"/>
        <v>0</v>
      </c>
      <c r="AP154" s="3"/>
      <c r="AQ154" s="3">
        <f>IF(AND(AF154&lt;=Summary!B$6,AF154&gt;0),25*(Summary!B$6+1-AF154)/Summary!B$6,0)</f>
        <v>0</v>
      </c>
      <c r="AR154" s="3">
        <f>IF(AND(AG154&lt;=Summary!C$6,AG154&gt;0),25*(Summary!C$6+1-AG154)/Summary!C$6,0)</f>
        <v>0</v>
      </c>
      <c r="AS154" s="3">
        <f>IF(AND(AH154&lt;=Summary!D$6,AH154&gt;0),25*(Summary!D$6+1-AH154)/Summary!D$6,0)</f>
        <v>0</v>
      </c>
      <c r="AT154" s="3">
        <f>IF(AND(AI154&lt;=Summary!E$6,AI154&gt;0),25*(Summary!E$6+1-AI154)/Summary!E$6,0)</f>
        <v>0</v>
      </c>
      <c r="AU154" s="3">
        <f>IF(AND(AJ154&lt;=Summary!F$6,AJ154&gt;0),25*(Summary!F$6+1-AJ154)/Summary!F$6,0)</f>
        <v>0</v>
      </c>
      <c r="AV154" s="3">
        <f>IF(AND(AK154&lt;=Summary!G$6,AK154&gt;0),25*(Summary!G$6+1-AK154)/Summary!G$6,0)</f>
        <v>0</v>
      </c>
      <c r="AW154" s="3">
        <f>IF(AND(AL154&lt;=Summary!H$6,AL154&gt;0),25*(Summary!H$6+1-AL154)/Summary!H$6,0)</f>
        <v>1.5</v>
      </c>
      <c r="AX154" s="3">
        <f>IF(AND(AM154&lt;=Summary!I$6,AM154&gt;0),25*(Summary!I$6+1-AM154)/Summary!I$6,0)</f>
        <v>8.75</v>
      </c>
      <c r="AY154" s="3">
        <f>IF(AND(AN154&lt;=Summary!J$6,AN154&gt;0),25*(Summary!J$6+1-AN154)/Summary!J$6,0)</f>
        <v>6</v>
      </c>
      <c r="AZ154" s="3">
        <f>IF(AND(AO154&lt;=Summary!K$6,AO154&gt;0),25*(Summary!K$6+1-AO154)/Summary!K$6,0)</f>
        <v>0</v>
      </c>
      <c r="BA154" s="3"/>
      <c r="BB154" s="3">
        <f>IF(AND(U154&gt;0,U154&lt;=Summary!B$9),12.5 + 12.5 * (U154 - Summary!B$9) / (Summary!B$7 - Summary!B$9),0)</f>
        <v>0</v>
      </c>
      <c r="BC154" s="3">
        <f>IF(AND(V154&gt;0,V154&lt;=Summary!C$9),12.5 + 12.5 * (V154 - Summary!C$9) / (Summary!C$7 - Summary!C$9),0)</f>
        <v>0</v>
      </c>
      <c r="BD154" s="3">
        <f>IF(AND(W154&gt;0,W154&lt;=Summary!D$9),12.5 + 12.5 * (W154 - Summary!D$9) / (Summary!D$7 - Summary!D$9),0)</f>
        <v>0</v>
      </c>
      <c r="BE154" s="3">
        <f>IF(AND(X154&gt;0,X154&lt;=Summary!E$9),12.5 + 12.5 * (X154 - Summary!E$9) / (Summary!E$7 - Summary!E$9),0)</f>
        <v>0</v>
      </c>
      <c r="BF154" s="3">
        <f>IF(AND(Y154&gt;0,Y154&lt;=Summary!F$9),12.5 + 12.5 * (Y154 - Summary!F$9) / (Summary!F$7 - Summary!F$9),0)</f>
        <v>0</v>
      </c>
      <c r="BG154" s="3">
        <f>IF(AND(Z154&gt;0,Z154&lt;=Summary!G$9),12.5 + 12.5 * (Z154 - Summary!G$9) / (Summary!G$7 - Summary!G$9),0)</f>
        <v>0</v>
      </c>
      <c r="BH154" s="3">
        <f>IF(AND(AA154&gt;0,AA154&lt;=Summary!H$9),12.5 + 12.5 * (AA154 - Summary!H$9) / (Summary!H$7 - Summary!H$9),0)</f>
        <v>0</v>
      </c>
      <c r="BI154" s="3">
        <f>IF(AND(AB154&gt;0,AB154&lt;=Summary!I$9),12.5 + 12.5 * (AB154 - Summary!I$9) / (Summary!I$7 - Summary!I$9),0)</f>
        <v>0</v>
      </c>
      <c r="BJ154" s="3">
        <f>IF(AND(AC154&gt;0,AC154&lt;=Summary!J$9),12.5 + 12.5 * (AC154 - Summary!J$9) / (Summary!J$7 - Summary!J$9),0)</f>
        <v>0</v>
      </c>
      <c r="BK154" s="3">
        <f>IF(AND(AD154&gt;0,AD154&lt;=Summary!K$9),12.5 + 12.5 * (AD154 - Summary!K$9) / (Summary!K$7 - Summary!K$9),0)</f>
        <v>0</v>
      </c>
      <c r="BL154" s="3"/>
      <c r="BM154" s="3">
        <f>IF(AND(U154&gt;0,U154&gt;Summary!B$9),12.5 - 12.5 * (U154 - Summary!B$9) / (Summary!B$3 - Summary!B$9),0)</f>
        <v>0</v>
      </c>
      <c r="BN154" s="3">
        <f>IF(AND(V154&gt;0,V154&gt;Summary!C$9),12.5 - 12.5 * (V154 - Summary!C$9) / (Summary!C$3 - Summary!C$9),0)</f>
        <v>6.7475967463643087</v>
      </c>
      <c r="BO154" s="3">
        <f>IF(AND(W154&gt;0,W154&gt;Summary!D$9),12.5 - 12.5 * (W154 - Summary!D$9) / (Summary!D$3 - Summary!D$9),0)</f>
        <v>0</v>
      </c>
      <c r="BP154" s="3">
        <f>IF(AND(X154&gt;0,X154&gt;Summary!E$9),12.5 - 12.5 * (X154 - Summary!E$9) / (Summary!E$3 - Summary!E$9),0)</f>
        <v>0</v>
      </c>
      <c r="BQ154" s="3">
        <f>IF(AND(Y154&gt;0,Y154&gt;Summary!F$9),12.5 - 12.5 * (Y154 - Summary!F$9) / (Summary!F$3 - Summary!F$9),0)</f>
        <v>0</v>
      </c>
      <c r="BR154" s="3">
        <f>IF(AND(Z154&gt;0,Z154&gt;Summary!G$9),12.5 - 12.5 * (Z154 - Summary!G$9) / (Summary!G$3 - Summary!G$9),0)</f>
        <v>0</v>
      </c>
      <c r="BS154" s="3">
        <f>IF(AND(AA154&gt;0,AA154&gt;Summary!H$9),12.5 - 12.5 * (AA154 - Summary!H$9) / (Summary!H$3 - Summary!H$9),0)</f>
        <v>0</v>
      </c>
      <c r="BT154" s="3">
        <f>IF(AND(AB154&gt;0,AB154&gt;Summary!I$9),12.5 - 12.5 * (AB154 - Summary!I$9) / (Summary!I$3 - Summary!I$9),0)</f>
        <v>0</v>
      </c>
      <c r="BU154" s="3">
        <f>IF(AND(AC154&gt;0,AC154&gt;Summary!J$9),12.5 - 12.5 * (AC154 - Summary!J$9) / (Summary!J$3 - Summary!J$9),0)</f>
        <v>0</v>
      </c>
      <c r="BV154" s="3">
        <f>IF(AND(AD154&gt;0,AD154&gt;Summary!K$9),12.5 - 12.5 * (AD154 - Summary!K$9) / (Summary!K$3 - Summary!K$9),0)</f>
        <v>0</v>
      </c>
      <c r="BW154" s="3"/>
      <c r="BX154">
        <v>121323</v>
      </c>
      <c r="BY154">
        <v>5498</v>
      </c>
      <c r="BZ154">
        <v>2505</v>
      </c>
      <c r="CA154">
        <v>4696</v>
      </c>
      <c r="CC154">
        <v>73772</v>
      </c>
      <c r="CD154">
        <v>4582</v>
      </c>
      <c r="CE154">
        <v>4568</v>
      </c>
      <c r="CF154">
        <v>7376</v>
      </c>
      <c r="CI154" s="3">
        <f t="shared" si="132"/>
        <v>0</v>
      </c>
      <c r="CJ154" s="3">
        <f t="shared" si="133"/>
        <v>6.7475967463643087</v>
      </c>
      <c r="CK154" s="3">
        <f t="shared" si="134"/>
        <v>0</v>
      </c>
      <c r="CL154" s="3">
        <f t="shared" si="135"/>
        <v>0</v>
      </c>
      <c r="CM154" s="3">
        <f t="shared" si="136"/>
        <v>0</v>
      </c>
      <c r="CN154" s="3">
        <f t="shared" si="137"/>
        <v>0</v>
      </c>
      <c r="CO154" s="3">
        <f t="shared" si="138"/>
        <v>1.5</v>
      </c>
      <c r="CP154" s="3">
        <f t="shared" si="139"/>
        <v>8.75</v>
      </c>
      <c r="CQ154" s="3">
        <f t="shared" si="140"/>
        <v>6</v>
      </c>
      <c r="CR154" s="3">
        <f t="shared" si="141"/>
        <v>0</v>
      </c>
      <c r="CT154" s="3">
        <f t="shared" si="142"/>
        <v>0</v>
      </c>
      <c r="CU154" s="3">
        <f t="shared" si="143"/>
        <v>0</v>
      </c>
      <c r="CV154" s="3">
        <f t="shared" si="144"/>
        <v>22.997596746364309</v>
      </c>
      <c r="CW154" s="5">
        <f t="shared" si="145"/>
        <v>400</v>
      </c>
      <c r="CX154" s="3">
        <f t="shared" si="146"/>
        <v>422.99759674636431</v>
      </c>
      <c r="CZ154" s="3">
        <f t="shared" si="147"/>
        <v>410.48691298568002</v>
      </c>
      <c r="DA154">
        <f t="shared" si="148"/>
        <v>150</v>
      </c>
    </row>
    <row r="155" spans="1:105" x14ac:dyDescent="0.2">
      <c r="A155">
        <v>151</v>
      </c>
      <c r="B155" t="s">
        <v>327</v>
      </c>
      <c r="C155" t="s">
        <v>327</v>
      </c>
      <c r="D155" t="s">
        <v>32</v>
      </c>
      <c r="E155">
        <v>9.0026696495420193</v>
      </c>
      <c r="F155" s="1" t="s">
        <v>660</v>
      </c>
      <c r="G155">
        <v>409.00266964954199</v>
      </c>
      <c r="H155">
        <v>326122</v>
      </c>
      <c r="J155">
        <v>2815</v>
      </c>
      <c r="K155">
        <v>3533</v>
      </c>
      <c r="L155">
        <v>8058</v>
      </c>
      <c r="M155">
        <v>27628</v>
      </c>
      <c r="N155">
        <v>13821</v>
      </c>
      <c r="O155">
        <v>10543</v>
      </c>
      <c r="P155">
        <v>67589</v>
      </c>
      <c r="Q155">
        <v>41075</v>
      </c>
      <c r="R155">
        <v>77670</v>
      </c>
      <c r="S155">
        <v>73390</v>
      </c>
      <c r="U155" s="5">
        <f>IF(J155&lt;=Summary!B$3,J155,0)</f>
        <v>2815</v>
      </c>
      <c r="V155" s="5">
        <f>IF(K155&lt;=Summary!C$3,K155,0)</f>
        <v>3533</v>
      </c>
      <c r="W155" s="5">
        <f>IF(L155&lt;=Summary!D$3,L155,0)</f>
        <v>0</v>
      </c>
      <c r="X155" s="5">
        <f>IF(M155&lt;=Summary!E$3,M155,0)</f>
        <v>0</v>
      </c>
      <c r="Y155" s="5">
        <f>IF(N155&lt;=Summary!F$3,N155,0)</f>
        <v>0</v>
      </c>
      <c r="Z155" s="5">
        <f>IF(O155&lt;=Summary!G$3,O155,0)</f>
        <v>0</v>
      </c>
      <c r="AA155" s="5">
        <f>IF(P155&lt;=Summary!H$3,P155,0)</f>
        <v>0</v>
      </c>
      <c r="AB155" s="5">
        <f>IF(Q155&lt;=Summary!I$3,Q155,0)</f>
        <v>0</v>
      </c>
      <c r="AC155" s="5">
        <f>IF(R155&lt;=Summary!J$3,R155,0)</f>
        <v>0</v>
      </c>
      <c r="AD155" s="5">
        <f>IF(S155&lt;=Summary!K$3,S155,0)</f>
        <v>0</v>
      </c>
      <c r="AE155" s="3"/>
      <c r="AF155" s="5">
        <f t="shared" si="122"/>
        <v>168</v>
      </c>
      <c r="AG155" s="5">
        <f t="shared" si="123"/>
        <v>234</v>
      </c>
      <c r="AH155" s="5">
        <f t="shared" si="124"/>
        <v>147</v>
      </c>
      <c r="AI155" s="5">
        <f t="shared" si="125"/>
        <v>181</v>
      </c>
      <c r="AJ155" s="5">
        <f t="shared" si="126"/>
        <v>122</v>
      </c>
      <c r="AK155" s="5">
        <f t="shared" si="127"/>
        <v>164</v>
      </c>
      <c r="AL155" s="5">
        <f t="shared" si="128"/>
        <v>92</v>
      </c>
      <c r="AM155" s="5">
        <f t="shared" si="129"/>
        <v>131</v>
      </c>
      <c r="AN155" s="5">
        <f t="shared" si="130"/>
        <v>147</v>
      </c>
      <c r="AO155" s="5">
        <f t="shared" si="131"/>
        <v>92</v>
      </c>
      <c r="AP155" s="3"/>
      <c r="AQ155" s="3">
        <f>IF(AND(AF155&lt;=Summary!B$6,AF155&gt;0),25*(Summary!B$6+1-AF155)/Summary!B$6,0)</f>
        <v>0</v>
      </c>
      <c r="AR155" s="3">
        <f>IF(AND(AG155&lt;=Summary!C$6,AG155&gt;0),25*(Summary!C$6+1-AG155)/Summary!C$6,0)</f>
        <v>0</v>
      </c>
      <c r="AS155" s="3">
        <f>IF(AND(AH155&lt;=Summary!D$6,AH155&gt;0),25*(Summary!D$6+1-AH155)/Summary!D$6,0)</f>
        <v>0</v>
      </c>
      <c r="AT155" s="3">
        <f>IF(AND(AI155&lt;=Summary!E$6,AI155&gt;0),25*(Summary!E$6+1-AI155)/Summary!E$6,0)</f>
        <v>0</v>
      </c>
      <c r="AU155" s="3">
        <f>IF(AND(AJ155&lt;=Summary!F$6,AJ155&gt;0),25*(Summary!F$6+1-AJ155)/Summary!F$6,0)</f>
        <v>0</v>
      </c>
      <c r="AV155" s="3">
        <f>IF(AND(AK155&lt;=Summary!G$6,AK155&gt;0),25*(Summary!G$6+1-AK155)/Summary!G$6,0)</f>
        <v>0</v>
      </c>
      <c r="AW155" s="3">
        <f>IF(AND(AL155&lt;=Summary!H$6,AL155&gt;0),25*(Summary!H$6+1-AL155)/Summary!H$6,0)</f>
        <v>2.25</v>
      </c>
      <c r="AX155" s="3">
        <f>IF(AND(AM155&lt;=Summary!I$6,AM155&gt;0),25*(Summary!I$6+1-AM155)/Summary!I$6,0)</f>
        <v>0</v>
      </c>
      <c r="AY155" s="3">
        <f>IF(AND(AN155&lt;=Summary!J$6,AN155&gt;0),25*(Summary!J$6+1-AN155)/Summary!J$6,0)</f>
        <v>0</v>
      </c>
      <c r="AZ155" s="3">
        <f>IF(AND(AO155&lt;=Summary!K$6,AO155&gt;0),25*(Summary!K$6+1-AO155)/Summary!K$6,0)</f>
        <v>2.25</v>
      </c>
      <c r="BA155" s="3"/>
      <c r="BB155" s="3">
        <f>IF(AND(U155&gt;0,U155&lt;=Summary!B$9),12.5 + 12.5 * (U155 - Summary!B$9) / (Summary!B$7 - Summary!B$9),0)</f>
        <v>0</v>
      </c>
      <c r="BC155" s="3">
        <f>IF(AND(V155&gt;0,V155&lt;=Summary!C$9),12.5 + 12.5 * (V155 - Summary!C$9) / (Summary!C$7 - Summary!C$9),0)</f>
        <v>0</v>
      </c>
      <c r="BD155" s="3">
        <f>IF(AND(W155&gt;0,W155&lt;=Summary!D$9),12.5 + 12.5 * (W155 - Summary!D$9) / (Summary!D$7 - Summary!D$9),0)</f>
        <v>0</v>
      </c>
      <c r="BE155" s="3">
        <f>IF(AND(X155&gt;0,X155&lt;=Summary!E$9),12.5 + 12.5 * (X155 - Summary!E$9) / (Summary!E$7 - Summary!E$9),0)</f>
        <v>0</v>
      </c>
      <c r="BF155" s="3">
        <f>IF(AND(Y155&gt;0,Y155&lt;=Summary!F$9),12.5 + 12.5 * (Y155 - Summary!F$9) / (Summary!F$7 - Summary!F$9),0)</f>
        <v>0</v>
      </c>
      <c r="BG155" s="3">
        <f>IF(AND(Z155&gt;0,Z155&lt;=Summary!G$9),12.5 + 12.5 * (Z155 - Summary!G$9) / (Summary!G$7 - Summary!G$9),0)</f>
        <v>0</v>
      </c>
      <c r="BH155" s="3">
        <f>IF(AND(AA155&gt;0,AA155&lt;=Summary!H$9),12.5 + 12.5 * (AA155 - Summary!H$9) / (Summary!H$7 - Summary!H$9),0)</f>
        <v>0</v>
      </c>
      <c r="BI155" s="3">
        <f>IF(AND(AB155&gt;0,AB155&lt;=Summary!I$9),12.5 + 12.5 * (AB155 - Summary!I$9) / (Summary!I$7 - Summary!I$9),0)</f>
        <v>0</v>
      </c>
      <c r="BJ155" s="3">
        <f>IF(AND(AC155&gt;0,AC155&lt;=Summary!J$9),12.5 + 12.5 * (AC155 - Summary!J$9) / (Summary!J$7 - Summary!J$9),0)</f>
        <v>0</v>
      </c>
      <c r="BK155" s="3">
        <f>IF(AND(AD155&gt;0,AD155&lt;=Summary!K$9),12.5 + 12.5 * (AD155 - Summary!K$9) / (Summary!K$7 - Summary!K$9),0)</f>
        <v>0</v>
      </c>
      <c r="BL155" s="3"/>
      <c r="BM155" s="3">
        <f>IF(AND(U155&gt;0,U155&gt;Summary!B$9),12.5 - 12.5 * (U155 - Summary!B$9) / (Summary!B$3 - Summary!B$9),0)</f>
        <v>5.2277570591369207</v>
      </c>
      <c r="BN155" s="3">
        <f>IF(AND(V155&gt;0,V155&gt;Summary!C$9),12.5 - 12.5 * (V155 - Summary!C$9) / (Summary!C$3 - Summary!C$9),0)</f>
        <v>0.41286665023416269</v>
      </c>
      <c r="BO155" s="3">
        <f>IF(AND(W155&gt;0,W155&gt;Summary!D$9),12.5 - 12.5 * (W155 - Summary!D$9) / (Summary!D$3 - Summary!D$9),0)</f>
        <v>0</v>
      </c>
      <c r="BP155" s="3">
        <f>IF(AND(X155&gt;0,X155&gt;Summary!E$9),12.5 - 12.5 * (X155 - Summary!E$9) / (Summary!E$3 - Summary!E$9),0)</f>
        <v>0</v>
      </c>
      <c r="BQ155" s="3">
        <f>IF(AND(Y155&gt;0,Y155&gt;Summary!F$9),12.5 - 12.5 * (Y155 - Summary!F$9) / (Summary!F$3 - Summary!F$9),0)</f>
        <v>0</v>
      </c>
      <c r="BR155" s="3">
        <f>IF(AND(Z155&gt;0,Z155&gt;Summary!G$9),12.5 - 12.5 * (Z155 - Summary!G$9) / (Summary!G$3 - Summary!G$9),0)</f>
        <v>0</v>
      </c>
      <c r="BS155" s="3">
        <f>IF(AND(AA155&gt;0,AA155&gt;Summary!H$9),12.5 - 12.5 * (AA155 - Summary!H$9) / (Summary!H$3 - Summary!H$9),0)</f>
        <v>0</v>
      </c>
      <c r="BT155" s="3">
        <f>IF(AND(AB155&gt;0,AB155&gt;Summary!I$9),12.5 - 12.5 * (AB155 - Summary!I$9) / (Summary!I$3 - Summary!I$9),0)</f>
        <v>0</v>
      </c>
      <c r="BU155" s="3">
        <f>IF(AND(AC155&gt;0,AC155&gt;Summary!J$9),12.5 - 12.5 * (AC155 - Summary!J$9) / (Summary!J$3 - Summary!J$9),0)</f>
        <v>0</v>
      </c>
      <c r="BV155" s="3">
        <f>IF(AND(AD155&gt;0,AD155&gt;Summary!K$9),12.5 - 12.5 * (AD155 - Summary!K$9) / (Summary!K$3 - Summary!K$9),0)</f>
        <v>0</v>
      </c>
      <c r="BW155" s="3"/>
      <c r="BX155">
        <v>10543</v>
      </c>
      <c r="BY155">
        <v>41075</v>
      </c>
      <c r="BZ155">
        <v>3533</v>
      </c>
      <c r="CA155">
        <v>27628</v>
      </c>
      <c r="CB155">
        <v>13821</v>
      </c>
      <c r="CC155">
        <v>67589</v>
      </c>
      <c r="CD155">
        <v>2815</v>
      </c>
      <c r="CE155">
        <v>8058</v>
      </c>
      <c r="CF155">
        <v>77670</v>
      </c>
      <c r="CG155">
        <v>73390</v>
      </c>
      <c r="CI155" s="3">
        <f t="shared" si="132"/>
        <v>5.2277570591369207</v>
      </c>
      <c r="CJ155" s="3">
        <f t="shared" si="133"/>
        <v>0.41286665023416269</v>
      </c>
      <c r="CK155" s="3">
        <f t="shared" si="134"/>
        <v>0</v>
      </c>
      <c r="CL155" s="3">
        <f t="shared" si="135"/>
        <v>0</v>
      </c>
      <c r="CM155" s="3">
        <f t="shared" si="136"/>
        <v>0</v>
      </c>
      <c r="CN155" s="3">
        <f t="shared" si="137"/>
        <v>0</v>
      </c>
      <c r="CO155" s="3">
        <f t="shared" si="138"/>
        <v>2.25</v>
      </c>
      <c r="CP155" s="3">
        <f t="shared" si="139"/>
        <v>0</v>
      </c>
      <c r="CQ155" s="3">
        <f t="shared" si="140"/>
        <v>0</v>
      </c>
      <c r="CR155" s="3">
        <f t="shared" si="141"/>
        <v>2.25</v>
      </c>
      <c r="CT155" s="3">
        <f t="shared" si="142"/>
        <v>0</v>
      </c>
      <c r="CU155" s="3">
        <f t="shared" si="143"/>
        <v>0</v>
      </c>
      <c r="CV155" s="3">
        <f t="shared" si="144"/>
        <v>10.140623709371084</v>
      </c>
      <c r="CW155" s="5">
        <f t="shared" si="145"/>
        <v>400</v>
      </c>
      <c r="CX155" s="3">
        <f t="shared" si="146"/>
        <v>410.14062370937108</v>
      </c>
      <c r="CZ155" s="3">
        <f t="shared" si="147"/>
        <v>409.00266964954199</v>
      </c>
      <c r="DA155">
        <f t="shared" si="148"/>
        <v>151</v>
      </c>
    </row>
    <row r="156" spans="1:105" x14ac:dyDescent="0.2">
      <c r="A156">
        <v>152</v>
      </c>
      <c r="B156" t="s">
        <v>328</v>
      </c>
      <c r="C156" t="s">
        <v>329</v>
      </c>
      <c r="D156" t="s">
        <v>22</v>
      </c>
      <c r="E156">
        <v>8.7262913735676797</v>
      </c>
      <c r="F156" s="1" t="s">
        <v>672</v>
      </c>
      <c r="G156">
        <v>408.72629137356699</v>
      </c>
      <c r="H156">
        <v>889576</v>
      </c>
      <c r="J156">
        <v>5787</v>
      </c>
      <c r="K156">
        <v>2600</v>
      </c>
      <c r="L156">
        <v>8368</v>
      </c>
      <c r="M156">
        <v>443980</v>
      </c>
      <c r="N156">
        <v>11210</v>
      </c>
      <c r="O156">
        <v>399256</v>
      </c>
      <c r="Q156">
        <v>5138</v>
      </c>
      <c r="R156">
        <v>13237</v>
      </c>
      <c r="U156" s="5">
        <f>IF(J156&lt;=Summary!B$3,J156,0)</f>
        <v>0</v>
      </c>
      <c r="V156" s="5">
        <f>IF(K156&lt;=Summary!C$3,K156,0)</f>
        <v>2600</v>
      </c>
      <c r="W156" s="5">
        <f>IF(L156&lt;=Summary!D$3,L156,0)</f>
        <v>0</v>
      </c>
      <c r="X156" s="5">
        <f>IF(M156&lt;=Summary!E$3,M156,0)</f>
        <v>0</v>
      </c>
      <c r="Y156" s="5">
        <f>IF(N156&lt;=Summary!F$3,N156,0)</f>
        <v>0</v>
      </c>
      <c r="Z156" s="5">
        <f>IF(O156&lt;=Summary!G$3,O156,0)</f>
        <v>0</v>
      </c>
      <c r="AA156" s="5">
        <f>IF(P156&lt;=Summary!H$3,P156,0)</f>
        <v>0</v>
      </c>
      <c r="AB156" s="5">
        <f>IF(Q156&lt;=Summary!I$3,Q156,0)</f>
        <v>5138</v>
      </c>
      <c r="AC156" s="5">
        <f>IF(R156&lt;=Summary!J$3,R156,0)</f>
        <v>0</v>
      </c>
      <c r="AD156" s="5">
        <f>IF(S156&lt;=Summary!K$3,S156,0)</f>
        <v>0</v>
      </c>
      <c r="AE156" s="3"/>
      <c r="AF156" s="5">
        <f t="shared" si="122"/>
        <v>209</v>
      </c>
      <c r="AG156" s="5">
        <f t="shared" si="123"/>
        <v>211</v>
      </c>
      <c r="AH156" s="5">
        <f t="shared" si="124"/>
        <v>153</v>
      </c>
      <c r="AI156" s="5">
        <f t="shared" si="125"/>
        <v>219</v>
      </c>
      <c r="AJ156" s="5">
        <f t="shared" si="126"/>
        <v>115</v>
      </c>
      <c r="AK156" s="5">
        <f t="shared" si="127"/>
        <v>201</v>
      </c>
      <c r="AL156" s="5">
        <f t="shared" si="128"/>
        <v>0</v>
      </c>
      <c r="AM156" s="5">
        <f t="shared" si="129"/>
        <v>60</v>
      </c>
      <c r="AN156" s="5">
        <f t="shared" si="130"/>
        <v>115</v>
      </c>
      <c r="AO156" s="5">
        <f t="shared" si="131"/>
        <v>0</v>
      </c>
      <c r="AP156" s="3"/>
      <c r="AQ156" s="3">
        <f>IF(AND(AF156&lt;=Summary!B$6,AF156&gt;0),25*(Summary!B$6+1-AF156)/Summary!B$6,0)</f>
        <v>0</v>
      </c>
      <c r="AR156" s="3">
        <f>IF(AND(AG156&lt;=Summary!C$6,AG156&gt;0),25*(Summary!C$6+1-AG156)/Summary!C$6,0)</f>
        <v>0</v>
      </c>
      <c r="AS156" s="3">
        <f>IF(AND(AH156&lt;=Summary!D$6,AH156&gt;0),25*(Summary!D$6+1-AH156)/Summary!D$6,0)</f>
        <v>0</v>
      </c>
      <c r="AT156" s="3">
        <f>IF(AND(AI156&lt;=Summary!E$6,AI156&gt;0),25*(Summary!E$6+1-AI156)/Summary!E$6,0)</f>
        <v>0</v>
      </c>
      <c r="AU156" s="3">
        <f>IF(AND(AJ156&lt;=Summary!F$6,AJ156&gt;0),25*(Summary!F$6+1-AJ156)/Summary!F$6,0)</f>
        <v>0</v>
      </c>
      <c r="AV156" s="3">
        <f>IF(AND(AK156&lt;=Summary!G$6,AK156&gt;0),25*(Summary!G$6+1-AK156)/Summary!G$6,0)</f>
        <v>0</v>
      </c>
      <c r="AW156" s="3">
        <f>IF(AND(AL156&lt;=Summary!H$6,AL156&gt;0),25*(Summary!H$6+1-AL156)/Summary!H$6,0)</f>
        <v>0</v>
      </c>
      <c r="AX156" s="3">
        <f>IF(AND(AM156&lt;=Summary!I$6,AM156&gt;0),25*(Summary!I$6+1-AM156)/Summary!I$6,0)</f>
        <v>10.25</v>
      </c>
      <c r="AY156" s="3">
        <f>IF(AND(AN156&lt;=Summary!J$6,AN156&gt;0),25*(Summary!J$6+1-AN156)/Summary!J$6,0)</f>
        <v>0</v>
      </c>
      <c r="AZ156" s="3">
        <f>IF(AND(AO156&lt;=Summary!K$6,AO156&gt;0),25*(Summary!K$6+1-AO156)/Summary!K$6,0)</f>
        <v>0</v>
      </c>
      <c r="BA156" s="3"/>
      <c r="BB156" s="3">
        <f>IF(AND(U156&gt;0,U156&lt;=Summary!B$9),12.5 + 12.5 * (U156 - Summary!B$9) / (Summary!B$7 - Summary!B$9),0)</f>
        <v>0</v>
      </c>
      <c r="BC156" s="3">
        <f>IF(AND(V156&gt;0,V156&lt;=Summary!C$9),12.5 + 12.5 * (V156 - Summary!C$9) / (Summary!C$7 - Summary!C$9),0)</f>
        <v>0</v>
      </c>
      <c r="BD156" s="3">
        <f>IF(AND(W156&gt;0,W156&lt;=Summary!D$9),12.5 + 12.5 * (W156 - Summary!D$9) / (Summary!D$7 - Summary!D$9),0)</f>
        <v>0</v>
      </c>
      <c r="BE156" s="3">
        <f>IF(AND(X156&gt;0,X156&lt;=Summary!E$9),12.5 + 12.5 * (X156 - Summary!E$9) / (Summary!E$7 - Summary!E$9),0)</f>
        <v>0</v>
      </c>
      <c r="BF156" s="3">
        <f>IF(AND(Y156&gt;0,Y156&lt;=Summary!F$9),12.5 + 12.5 * (Y156 - Summary!F$9) / (Summary!F$7 - Summary!F$9),0)</f>
        <v>0</v>
      </c>
      <c r="BG156" s="3">
        <f>IF(AND(Z156&gt;0,Z156&lt;=Summary!G$9),12.5 + 12.5 * (Z156 - Summary!G$9) / (Summary!G$7 - Summary!G$9),0)</f>
        <v>0</v>
      </c>
      <c r="BH156" s="3">
        <f>IF(AND(AA156&gt;0,AA156&lt;=Summary!H$9),12.5 + 12.5 * (AA156 - Summary!H$9) / (Summary!H$7 - Summary!H$9),0)</f>
        <v>0</v>
      </c>
      <c r="BI156" s="3">
        <f>IF(AND(AB156&gt;0,AB156&lt;=Summary!I$9),12.5 + 12.5 * (AB156 - Summary!I$9) / (Summary!I$7 - Summary!I$9),0)</f>
        <v>0</v>
      </c>
      <c r="BJ156" s="3">
        <f>IF(AND(AC156&gt;0,AC156&lt;=Summary!J$9),12.5 + 12.5 * (AC156 - Summary!J$9) / (Summary!J$7 - Summary!J$9),0)</f>
        <v>0</v>
      </c>
      <c r="BK156" s="3">
        <f>IF(AND(AD156&gt;0,AD156&lt;=Summary!K$9),12.5 + 12.5 * (AD156 - Summary!K$9) / (Summary!K$7 - Summary!K$9),0)</f>
        <v>0</v>
      </c>
      <c r="BL156" s="3"/>
      <c r="BM156" s="3">
        <f>IF(AND(U156&gt;0,U156&gt;Summary!B$9),12.5 - 12.5 * (U156 - Summary!B$9) / (Summary!B$3 - Summary!B$9),0)</f>
        <v>0</v>
      </c>
      <c r="BN156" s="3">
        <f>IF(AND(V156&gt;0,V156&gt;Summary!C$9),12.5 - 12.5 * (V156 - Summary!C$9) / (Summary!C$3 - Summary!C$9),0)</f>
        <v>6.162188809465122</v>
      </c>
      <c r="BO156" s="3">
        <f>IF(AND(W156&gt;0,W156&gt;Summary!D$9),12.5 - 12.5 * (W156 - Summary!D$9) / (Summary!D$3 - Summary!D$9),0)</f>
        <v>0</v>
      </c>
      <c r="BP156" s="3">
        <f>IF(AND(X156&gt;0,X156&gt;Summary!E$9),12.5 - 12.5 * (X156 - Summary!E$9) / (Summary!E$3 - Summary!E$9),0)</f>
        <v>0</v>
      </c>
      <c r="BQ156" s="3">
        <f>IF(AND(Y156&gt;0,Y156&gt;Summary!F$9),12.5 - 12.5 * (Y156 - Summary!F$9) / (Summary!F$3 - Summary!F$9),0)</f>
        <v>0</v>
      </c>
      <c r="BR156" s="3">
        <f>IF(AND(Z156&gt;0,Z156&gt;Summary!G$9),12.5 - 12.5 * (Z156 - Summary!G$9) / (Summary!G$3 - Summary!G$9),0)</f>
        <v>0</v>
      </c>
      <c r="BS156" s="3">
        <f>IF(AND(AA156&gt;0,AA156&gt;Summary!H$9),12.5 - 12.5 * (AA156 - Summary!H$9) / (Summary!H$3 - Summary!H$9),0)</f>
        <v>0</v>
      </c>
      <c r="BT156" s="3">
        <f>IF(AND(AB156&gt;0,AB156&gt;Summary!I$9),12.5 - 12.5 * (AB156 - Summary!I$9) / (Summary!I$3 - Summary!I$9),0)</f>
        <v>1.8832662449683735</v>
      </c>
      <c r="BU156" s="3">
        <f>IF(AND(AC156&gt;0,AC156&gt;Summary!J$9),12.5 - 12.5 * (AC156 - Summary!J$9) / (Summary!J$3 - Summary!J$9),0)</f>
        <v>0</v>
      </c>
      <c r="BV156" s="3">
        <f>IF(AND(AD156&gt;0,AD156&gt;Summary!K$9),12.5 - 12.5 * (AD156 - Summary!K$9) / (Summary!K$3 - Summary!K$9),0)</f>
        <v>0</v>
      </c>
      <c r="BW156" s="3"/>
      <c r="BX156">
        <v>399256</v>
      </c>
      <c r="BY156">
        <v>5138</v>
      </c>
      <c r="BZ156">
        <v>2600</v>
      </c>
      <c r="CA156">
        <v>443980</v>
      </c>
      <c r="CB156">
        <v>11210</v>
      </c>
      <c r="CD156">
        <v>5787</v>
      </c>
      <c r="CE156">
        <v>8368</v>
      </c>
      <c r="CF156">
        <v>13237</v>
      </c>
      <c r="CI156" s="3">
        <f t="shared" si="132"/>
        <v>0</v>
      </c>
      <c r="CJ156" s="3">
        <f t="shared" si="133"/>
        <v>6.162188809465122</v>
      </c>
      <c r="CK156" s="3">
        <f t="shared" si="134"/>
        <v>0</v>
      </c>
      <c r="CL156" s="3">
        <f t="shared" si="135"/>
        <v>0</v>
      </c>
      <c r="CM156" s="3">
        <f t="shared" si="136"/>
        <v>0</v>
      </c>
      <c r="CN156" s="3">
        <f t="shared" si="137"/>
        <v>0</v>
      </c>
      <c r="CO156" s="3">
        <f t="shared" si="138"/>
        <v>0</v>
      </c>
      <c r="CP156" s="3">
        <f t="shared" si="139"/>
        <v>12.133266244968373</v>
      </c>
      <c r="CQ156" s="3">
        <f t="shared" si="140"/>
        <v>0</v>
      </c>
      <c r="CR156" s="3">
        <f t="shared" si="141"/>
        <v>0</v>
      </c>
      <c r="CT156" s="3">
        <f t="shared" si="142"/>
        <v>0</v>
      </c>
      <c r="CU156" s="3">
        <f t="shared" si="143"/>
        <v>0</v>
      </c>
      <c r="CV156" s="3">
        <f t="shared" si="144"/>
        <v>18.295455054433496</v>
      </c>
      <c r="CW156" s="5">
        <f t="shared" si="145"/>
        <v>400</v>
      </c>
      <c r="CX156" s="3">
        <f t="shared" si="146"/>
        <v>418.29545505443349</v>
      </c>
      <c r="CZ156" s="3">
        <f t="shared" si="147"/>
        <v>408.72629137356699</v>
      </c>
      <c r="DA156">
        <f t="shared" si="148"/>
        <v>152</v>
      </c>
    </row>
    <row r="157" spans="1:105" x14ac:dyDescent="0.2">
      <c r="A157">
        <v>153</v>
      </c>
      <c r="B157" t="s">
        <v>330</v>
      </c>
      <c r="C157" t="s">
        <v>331</v>
      </c>
      <c r="D157" t="s">
        <v>67</v>
      </c>
      <c r="E157">
        <v>5.4826626554504196</v>
      </c>
      <c r="F157" s="1" t="s">
        <v>671</v>
      </c>
      <c r="G157">
        <v>405.48266265544999</v>
      </c>
      <c r="H157">
        <v>498845</v>
      </c>
      <c r="J157">
        <v>6141</v>
      </c>
      <c r="K157">
        <v>2953</v>
      </c>
      <c r="L157">
        <v>8527</v>
      </c>
      <c r="M157">
        <v>10453</v>
      </c>
      <c r="O157">
        <v>6163</v>
      </c>
      <c r="P157">
        <v>89095</v>
      </c>
      <c r="Q157">
        <v>272411</v>
      </c>
      <c r="R157">
        <v>12407</v>
      </c>
      <c r="S157">
        <v>90695</v>
      </c>
      <c r="U157" s="5">
        <f>IF(J157&lt;=Summary!B$3,J157,0)</f>
        <v>0</v>
      </c>
      <c r="V157" s="5">
        <f>IF(K157&lt;=Summary!C$3,K157,0)</f>
        <v>2953</v>
      </c>
      <c r="W157" s="5">
        <f>IF(L157&lt;=Summary!D$3,L157,0)</f>
        <v>0</v>
      </c>
      <c r="X157" s="5">
        <f>IF(M157&lt;=Summary!E$3,M157,0)</f>
        <v>0</v>
      </c>
      <c r="Y157" s="5">
        <f>IF(N157&lt;=Summary!F$3,N157,0)</f>
        <v>0</v>
      </c>
      <c r="Z157" s="5">
        <f>IF(O157&lt;=Summary!G$3,O157,0)</f>
        <v>0</v>
      </c>
      <c r="AA157" s="5">
        <f>IF(P157&lt;=Summary!H$3,P157,0)</f>
        <v>0</v>
      </c>
      <c r="AB157" s="5">
        <f>IF(Q157&lt;=Summary!I$3,Q157,0)</f>
        <v>0</v>
      </c>
      <c r="AC157" s="5">
        <f>IF(R157&lt;=Summary!J$3,R157,0)</f>
        <v>0</v>
      </c>
      <c r="AD157" s="5">
        <f>IF(S157&lt;=Summary!K$3,S157,0)</f>
        <v>0</v>
      </c>
      <c r="AE157" s="3"/>
      <c r="AF157" s="5">
        <f t="shared" si="122"/>
        <v>211</v>
      </c>
      <c r="AG157" s="5">
        <f t="shared" si="123"/>
        <v>221</v>
      </c>
      <c r="AH157" s="5">
        <f t="shared" si="124"/>
        <v>155</v>
      </c>
      <c r="AI157" s="5">
        <f t="shared" si="125"/>
        <v>156</v>
      </c>
      <c r="AJ157" s="5">
        <f t="shared" si="126"/>
        <v>0</v>
      </c>
      <c r="AK157" s="5">
        <f t="shared" si="127"/>
        <v>138</v>
      </c>
      <c r="AL157" s="5">
        <f t="shared" si="128"/>
        <v>105</v>
      </c>
      <c r="AM157" s="5">
        <f t="shared" si="129"/>
        <v>152</v>
      </c>
      <c r="AN157" s="5">
        <f t="shared" si="130"/>
        <v>110</v>
      </c>
      <c r="AO157" s="5">
        <f t="shared" si="131"/>
        <v>100</v>
      </c>
      <c r="AP157" s="3"/>
      <c r="AQ157" s="3">
        <f>IF(AND(AF157&lt;=Summary!B$6,AF157&gt;0),25*(Summary!B$6+1-AF157)/Summary!B$6,0)</f>
        <v>0</v>
      </c>
      <c r="AR157" s="3">
        <f>IF(AND(AG157&lt;=Summary!C$6,AG157&gt;0),25*(Summary!C$6+1-AG157)/Summary!C$6,0)</f>
        <v>0</v>
      </c>
      <c r="AS157" s="3">
        <f>IF(AND(AH157&lt;=Summary!D$6,AH157&gt;0),25*(Summary!D$6+1-AH157)/Summary!D$6,0)</f>
        <v>0</v>
      </c>
      <c r="AT157" s="3">
        <f>IF(AND(AI157&lt;=Summary!E$6,AI157&gt;0),25*(Summary!E$6+1-AI157)/Summary!E$6,0)</f>
        <v>0</v>
      </c>
      <c r="AU157" s="3">
        <f>IF(AND(AJ157&lt;=Summary!F$6,AJ157&gt;0),25*(Summary!F$6+1-AJ157)/Summary!F$6,0)</f>
        <v>0</v>
      </c>
      <c r="AV157" s="3">
        <f>IF(AND(AK157&lt;=Summary!G$6,AK157&gt;0),25*(Summary!G$6+1-AK157)/Summary!G$6,0)</f>
        <v>0</v>
      </c>
      <c r="AW157" s="3">
        <f>IF(AND(AL157&lt;=Summary!H$6,AL157&gt;0),25*(Summary!H$6+1-AL157)/Summary!H$6,0)</f>
        <v>0</v>
      </c>
      <c r="AX157" s="3">
        <f>IF(AND(AM157&lt;=Summary!I$6,AM157&gt;0),25*(Summary!I$6+1-AM157)/Summary!I$6,0)</f>
        <v>0</v>
      </c>
      <c r="AY157" s="3">
        <f>IF(AND(AN157&lt;=Summary!J$6,AN157&gt;0),25*(Summary!J$6+1-AN157)/Summary!J$6,0)</f>
        <v>0</v>
      </c>
      <c r="AZ157" s="3">
        <f>IF(AND(AO157&lt;=Summary!K$6,AO157&gt;0),25*(Summary!K$6+1-AO157)/Summary!K$6,0)</f>
        <v>0.25</v>
      </c>
      <c r="BA157" s="3"/>
      <c r="BB157" s="3">
        <f>IF(AND(U157&gt;0,U157&lt;=Summary!B$9),12.5 + 12.5 * (U157 - Summary!B$9) / (Summary!B$7 - Summary!B$9),0)</f>
        <v>0</v>
      </c>
      <c r="BC157" s="3">
        <f>IF(AND(V157&gt;0,V157&lt;=Summary!C$9),12.5 + 12.5 * (V157 - Summary!C$9) / (Summary!C$7 - Summary!C$9),0)</f>
        <v>0</v>
      </c>
      <c r="BD157" s="3">
        <f>IF(AND(W157&gt;0,W157&lt;=Summary!D$9),12.5 + 12.5 * (W157 - Summary!D$9) / (Summary!D$7 - Summary!D$9),0)</f>
        <v>0</v>
      </c>
      <c r="BE157" s="3">
        <f>IF(AND(X157&gt;0,X157&lt;=Summary!E$9),12.5 + 12.5 * (X157 - Summary!E$9) / (Summary!E$7 - Summary!E$9),0)</f>
        <v>0</v>
      </c>
      <c r="BF157" s="3">
        <f>IF(AND(Y157&gt;0,Y157&lt;=Summary!F$9),12.5 + 12.5 * (Y157 - Summary!F$9) / (Summary!F$7 - Summary!F$9),0)</f>
        <v>0</v>
      </c>
      <c r="BG157" s="3">
        <f>IF(AND(Z157&gt;0,Z157&lt;=Summary!G$9),12.5 + 12.5 * (Z157 - Summary!G$9) / (Summary!G$7 - Summary!G$9),0)</f>
        <v>0</v>
      </c>
      <c r="BH157" s="3">
        <f>IF(AND(AA157&gt;0,AA157&lt;=Summary!H$9),12.5 + 12.5 * (AA157 - Summary!H$9) / (Summary!H$7 - Summary!H$9),0)</f>
        <v>0</v>
      </c>
      <c r="BI157" s="3">
        <f>IF(AND(AB157&gt;0,AB157&lt;=Summary!I$9),12.5 + 12.5 * (AB157 - Summary!I$9) / (Summary!I$7 - Summary!I$9),0)</f>
        <v>0</v>
      </c>
      <c r="BJ157" s="3">
        <f>IF(AND(AC157&gt;0,AC157&lt;=Summary!J$9),12.5 + 12.5 * (AC157 - Summary!J$9) / (Summary!J$7 - Summary!J$9),0)</f>
        <v>0</v>
      </c>
      <c r="BK157" s="3">
        <f>IF(AND(AD157&gt;0,AD157&lt;=Summary!K$9),12.5 + 12.5 * (AD157 - Summary!K$9) / (Summary!K$7 - Summary!K$9),0)</f>
        <v>0</v>
      </c>
      <c r="BL157" s="3"/>
      <c r="BM157" s="3">
        <f>IF(AND(U157&gt;0,U157&gt;Summary!B$9),12.5 - 12.5 * (U157 - Summary!B$9) / (Summary!B$3 - Summary!B$9),0)</f>
        <v>0</v>
      </c>
      <c r="BN157" s="3">
        <f>IF(AND(V157&gt;0,V157&gt;Summary!C$9),12.5 - 12.5 * (V157 - Summary!C$9) / (Summary!C$3 - Summary!C$9),0)</f>
        <v>3.9869361597239337</v>
      </c>
      <c r="BO157" s="3">
        <f>IF(AND(W157&gt;0,W157&gt;Summary!D$9),12.5 - 12.5 * (W157 - Summary!D$9) / (Summary!D$3 - Summary!D$9),0)</f>
        <v>0</v>
      </c>
      <c r="BP157" s="3">
        <f>IF(AND(X157&gt;0,X157&gt;Summary!E$9),12.5 - 12.5 * (X157 - Summary!E$9) / (Summary!E$3 - Summary!E$9),0)</f>
        <v>0</v>
      </c>
      <c r="BQ157" s="3">
        <f>IF(AND(Y157&gt;0,Y157&gt;Summary!F$9),12.5 - 12.5 * (Y157 - Summary!F$9) / (Summary!F$3 - Summary!F$9),0)</f>
        <v>0</v>
      </c>
      <c r="BR157" s="3">
        <f>IF(AND(Z157&gt;0,Z157&gt;Summary!G$9),12.5 - 12.5 * (Z157 - Summary!G$9) / (Summary!G$3 - Summary!G$9),0)</f>
        <v>0</v>
      </c>
      <c r="BS157" s="3">
        <f>IF(AND(AA157&gt;0,AA157&gt;Summary!H$9),12.5 - 12.5 * (AA157 - Summary!H$9) / (Summary!H$3 - Summary!H$9),0)</f>
        <v>0</v>
      </c>
      <c r="BT157" s="3">
        <f>IF(AND(AB157&gt;0,AB157&gt;Summary!I$9),12.5 - 12.5 * (AB157 - Summary!I$9) / (Summary!I$3 - Summary!I$9),0)</f>
        <v>0</v>
      </c>
      <c r="BU157" s="3">
        <f>IF(AND(AC157&gt;0,AC157&gt;Summary!J$9),12.5 - 12.5 * (AC157 - Summary!J$9) / (Summary!J$3 - Summary!J$9),0)</f>
        <v>0</v>
      </c>
      <c r="BV157" s="3">
        <f>IF(AND(AD157&gt;0,AD157&gt;Summary!K$9),12.5 - 12.5 * (AD157 - Summary!K$9) / (Summary!K$3 - Summary!K$9),0)</f>
        <v>0</v>
      </c>
      <c r="BW157" s="3"/>
      <c r="BX157">
        <v>6163</v>
      </c>
      <c r="BY157">
        <v>272411</v>
      </c>
      <c r="BZ157">
        <v>2953</v>
      </c>
      <c r="CA157">
        <v>10453</v>
      </c>
      <c r="CC157">
        <v>89095</v>
      </c>
      <c r="CD157">
        <v>6141</v>
      </c>
      <c r="CE157">
        <v>8527</v>
      </c>
      <c r="CF157">
        <v>12407</v>
      </c>
      <c r="CG157">
        <v>90695</v>
      </c>
      <c r="CI157" s="3">
        <f t="shared" si="132"/>
        <v>0</v>
      </c>
      <c r="CJ157" s="3">
        <f t="shared" si="133"/>
        <v>3.9869361597239337</v>
      </c>
      <c r="CK157" s="3">
        <f t="shared" si="134"/>
        <v>0</v>
      </c>
      <c r="CL157" s="3">
        <f t="shared" si="135"/>
        <v>0</v>
      </c>
      <c r="CM157" s="3">
        <f t="shared" si="136"/>
        <v>0</v>
      </c>
      <c r="CN157" s="3">
        <f t="shared" si="137"/>
        <v>0</v>
      </c>
      <c r="CO157" s="3">
        <f t="shared" si="138"/>
        <v>0</v>
      </c>
      <c r="CP157" s="3">
        <f t="shared" si="139"/>
        <v>0</v>
      </c>
      <c r="CQ157" s="3">
        <f t="shared" si="140"/>
        <v>0</v>
      </c>
      <c r="CR157" s="3">
        <f t="shared" si="141"/>
        <v>0.25</v>
      </c>
      <c r="CT157" s="3">
        <f t="shared" si="142"/>
        <v>0</v>
      </c>
      <c r="CU157" s="3">
        <f t="shared" si="143"/>
        <v>0</v>
      </c>
      <c r="CV157" s="3">
        <f t="shared" si="144"/>
        <v>4.2369361597239337</v>
      </c>
      <c r="CW157" s="5">
        <f t="shared" si="145"/>
        <v>400</v>
      </c>
      <c r="CX157" s="3">
        <f t="shared" si="146"/>
        <v>404.23693615972394</v>
      </c>
      <c r="CZ157" s="3">
        <f t="shared" si="147"/>
        <v>405.48266265544999</v>
      </c>
      <c r="DA157">
        <f t="shared" si="148"/>
        <v>153</v>
      </c>
    </row>
    <row r="158" spans="1:105" x14ac:dyDescent="0.2">
      <c r="A158">
        <v>154</v>
      </c>
      <c r="B158" t="s">
        <v>332</v>
      </c>
      <c r="C158" t="s">
        <v>333</v>
      </c>
      <c r="D158" t="s">
        <v>67</v>
      </c>
      <c r="E158">
        <v>4.8602025832738098</v>
      </c>
      <c r="F158" s="1" t="s">
        <v>671</v>
      </c>
      <c r="G158">
        <v>404.86020258327301</v>
      </c>
      <c r="H158">
        <v>489094</v>
      </c>
      <c r="J158">
        <v>6089</v>
      </c>
      <c r="K158">
        <v>3002</v>
      </c>
      <c r="L158">
        <v>8122</v>
      </c>
      <c r="M158">
        <v>10220</v>
      </c>
      <c r="O158">
        <v>5997</v>
      </c>
      <c r="P158">
        <v>89041</v>
      </c>
      <c r="Q158">
        <v>272366</v>
      </c>
      <c r="R158">
        <v>12287</v>
      </c>
      <c r="S158">
        <v>81970</v>
      </c>
      <c r="U158" s="5">
        <f>IF(J158&lt;=Summary!B$3,J158,0)</f>
        <v>0</v>
      </c>
      <c r="V158" s="5">
        <f>IF(K158&lt;=Summary!C$3,K158,0)</f>
        <v>3002</v>
      </c>
      <c r="W158" s="5">
        <f>IF(L158&lt;=Summary!D$3,L158,0)</f>
        <v>0</v>
      </c>
      <c r="X158" s="5">
        <f>IF(M158&lt;=Summary!E$3,M158,0)</f>
        <v>0</v>
      </c>
      <c r="Y158" s="5">
        <f>IF(N158&lt;=Summary!F$3,N158,0)</f>
        <v>0</v>
      </c>
      <c r="Z158" s="5">
        <f>IF(O158&lt;=Summary!G$3,O158,0)</f>
        <v>0</v>
      </c>
      <c r="AA158" s="5">
        <f>IF(P158&lt;=Summary!H$3,P158,0)</f>
        <v>0</v>
      </c>
      <c r="AB158" s="5">
        <f>IF(Q158&lt;=Summary!I$3,Q158,0)</f>
        <v>0</v>
      </c>
      <c r="AC158" s="5">
        <f>IF(R158&lt;=Summary!J$3,R158,0)</f>
        <v>0</v>
      </c>
      <c r="AD158" s="5">
        <f>IF(S158&lt;=Summary!K$3,S158,0)</f>
        <v>0</v>
      </c>
      <c r="AE158" s="3"/>
      <c r="AF158" s="5">
        <f t="shared" si="122"/>
        <v>210</v>
      </c>
      <c r="AG158" s="5">
        <f t="shared" si="123"/>
        <v>224</v>
      </c>
      <c r="AH158" s="5">
        <f t="shared" si="124"/>
        <v>149</v>
      </c>
      <c r="AI158" s="5">
        <f t="shared" si="125"/>
        <v>155</v>
      </c>
      <c r="AJ158" s="5">
        <f t="shared" si="126"/>
        <v>0</v>
      </c>
      <c r="AK158" s="5">
        <f t="shared" si="127"/>
        <v>137</v>
      </c>
      <c r="AL158" s="5">
        <f t="shared" si="128"/>
        <v>104</v>
      </c>
      <c r="AM158" s="5">
        <f t="shared" si="129"/>
        <v>151</v>
      </c>
      <c r="AN158" s="5">
        <f t="shared" si="130"/>
        <v>109</v>
      </c>
      <c r="AO158" s="5">
        <f t="shared" si="131"/>
        <v>95</v>
      </c>
      <c r="AP158" s="3"/>
      <c r="AQ158" s="3">
        <f>IF(AND(AF158&lt;=Summary!B$6,AF158&gt;0),25*(Summary!B$6+1-AF158)/Summary!B$6,0)</f>
        <v>0</v>
      </c>
      <c r="AR158" s="3">
        <f>IF(AND(AG158&lt;=Summary!C$6,AG158&gt;0),25*(Summary!C$6+1-AG158)/Summary!C$6,0)</f>
        <v>0</v>
      </c>
      <c r="AS158" s="3">
        <f>IF(AND(AH158&lt;=Summary!D$6,AH158&gt;0),25*(Summary!D$6+1-AH158)/Summary!D$6,0)</f>
        <v>0</v>
      </c>
      <c r="AT158" s="3">
        <f>IF(AND(AI158&lt;=Summary!E$6,AI158&gt;0),25*(Summary!E$6+1-AI158)/Summary!E$6,0)</f>
        <v>0</v>
      </c>
      <c r="AU158" s="3">
        <f>IF(AND(AJ158&lt;=Summary!F$6,AJ158&gt;0),25*(Summary!F$6+1-AJ158)/Summary!F$6,0)</f>
        <v>0</v>
      </c>
      <c r="AV158" s="3">
        <f>IF(AND(AK158&lt;=Summary!G$6,AK158&gt;0),25*(Summary!G$6+1-AK158)/Summary!G$6,0)</f>
        <v>0</v>
      </c>
      <c r="AW158" s="3">
        <f>IF(AND(AL158&lt;=Summary!H$6,AL158&gt;0),25*(Summary!H$6+1-AL158)/Summary!H$6,0)</f>
        <v>0</v>
      </c>
      <c r="AX158" s="3">
        <f>IF(AND(AM158&lt;=Summary!I$6,AM158&gt;0),25*(Summary!I$6+1-AM158)/Summary!I$6,0)</f>
        <v>0</v>
      </c>
      <c r="AY158" s="3">
        <f>IF(AND(AN158&lt;=Summary!J$6,AN158&gt;0),25*(Summary!J$6+1-AN158)/Summary!J$6,0)</f>
        <v>0</v>
      </c>
      <c r="AZ158" s="3">
        <f>IF(AND(AO158&lt;=Summary!K$6,AO158&gt;0),25*(Summary!K$6+1-AO158)/Summary!K$6,0)</f>
        <v>1.5</v>
      </c>
      <c r="BA158" s="3"/>
      <c r="BB158" s="3">
        <f>IF(AND(U158&gt;0,U158&lt;=Summary!B$9),12.5 + 12.5 * (U158 - Summary!B$9) / (Summary!B$7 - Summary!B$9),0)</f>
        <v>0</v>
      </c>
      <c r="BC158" s="3">
        <f>IF(AND(V158&gt;0,V158&lt;=Summary!C$9),12.5 + 12.5 * (V158 - Summary!C$9) / (Summary!C$7 - Summary!C$9),0)</f>
        <v>0</v>
      </c>
      <c r="BD158" s="3">
        <f>IF(AND(W158&gt;0,W158&lt;=Summary!D$9),12.5 + 12.5 * (W158 - Summary!D$9) / (Summary!D$7 - Summary!D$9),0)</f>
        <v>0</v>
      </c>
      <c r="BE158" s="3">
        <f>IF(AND(X158&gt;0,X158&lt;=Summary!E$9),12.5 + 12.5 * (X158 - Summary!E$9) / (Summary!E$7 - Summary!E$9),0)</f>
        <v>0</v>
      </c>
      <c r="BF158" s="3">
        <f>IF(AND(Y158&gt;0,Y158&lt;=Summary!F$9),12.5 + 12.5 * (Y158 - Summary!F$9) / (Summary!F$7 - Summary!F$9),0)</f>
        <v>0</v>
      </c>
      <c r="BG158" s="3">
        <f>IF(AND(Z158&gt;0,Z158&lt;=Summary!G$9),12.5 + 12.5 * (Z158 - Summary!G$9) / (Summary!G$7 - Summary!G$9),0)</f>
        <v>0</v>
      </c>
      <c r="BH158" s="3">
        <f>IF(AND(AA158&gt;0,AA158&lt;=Summary!H$9),12.5 + 12.5 * (AA158 - Summary!H$9) / (Summary!H$7 - Summary!H$9),0)</f>
        <v>0</v>
      </c>
      <c r="BI158" s="3">
        <f>IF(AND(AB158&gt;0,AB158&lt;=Summary!I$9),12.5 + 12.5 * (AB158 - Summary!I$9) / (Summary!I$7 - Summary!I$9),0)</f>
        <v>0</v>
      </c>
      <c r="BJ158" s="3">
        <f>IF(AND(AC158&gt;0,AC158&lt;=Summary!J$9),12.5 + 12.5 * (AC158 - Summary!J$9) / (Summary!J$7 - Summary!J$9),0)</f>
        <v>0</v>
      </c>
      <c r="BK158" s="3">
        <f>IF(AND(AD158&gt;0,AD158&lt;=Summary!K$9),12.5 + 12.5 * (AD158 - Summary!K$9) / (Summary!K$7 - Summary!K$9),0)</f>
        <v>0</v>
      </c>
      <c r="BL158" s="3"/>
      <c r="BM158" s="3">
        <f>IF(AND(U158&gt;0,U158&gt;Summary!B$9),12.5 - 12.5 * (U158 - Summary!B$9) / (Summary!B$3 - Summary!B$9),0)</f>
        <v>0</v>
      </c>
      <c r="BN158" s="3">
        <f>IF(AND(V158&gt;0,V158&gt;Summary!C$9),12.5 - 12.5 * (V158 - Summary!C$9) / (Summary!C$3 - Summary!C$9),0)</f>
        <v>3.6849889080601432</v>
      </c>
      <c r="BO158" s="3">
        <f>IF(AND(W158&gt;0,W158&gt;Summary!D$9),12.5 - 12.5 * (W158 - Summary!D$9) / (Summary!D$3 - Summary!D$9),0)</f>
        <v>0</v>
      </c>
      <c r="BP158" s="3">
        <f>IF(AND(X158&gt;0,X158&gt;Summary!E$9),12.5 - 12.5 * (X158 - Summary!E$9) / (Summary!E$3 - Summary!E$9),0)</f>
        <v>0</v>
      </c>
      <c r="BQ158" s="3">
        <f>IF(AND(Y158&gt;0,Y158&gt;Summary!F$9),12.5 - 12.5 * (Y158 - Summary!F$9) / (Summary!F$3 - Summary!F$9),0)</f>
        <v>0</v>
      </c>
      <c r="BR158" s="3">
        <f>IF(AND(Z158&gt;0,Z158&gt;Summary!G$9),12.5 - 12.5 * (Z158 - Summary!G$9) / (Summary!G$3 - Summary!G$9),0)</f>
        <v>0</v>
      </c>
      <c r="BS158" s="3">
        <f>IF(AND(AA158&gt;0,AA158&gt;Summary!H$9),12.5 - 12.5 * (AA158 - Summary!H$9) / (Summary!H$3 - Summary!H$9),0)</f>
        <v>0</v>
      </c>
      <c r="BT158" s="3">
        <f>IF(AND(AB158&gt;0,AB158&gt;Summary!I$9),12.5 - 12.5 * (AB158 - Summary!I$9) / (Summary!I$3 - Summary!I$9),0)</f>
        <v>0</v>
      </c>
      <c r="BU158" s="3">
        <f>IF(AND(AC158&gt;0,AC158&gt;Summary!J$9),12.5 - 12.5 * (AC158 - Summary!J$9) / (Summary!J$3 - Summary!J$9),0)</f>
        <v>0</v>
      </c>
      <c r="BV158" s="3">
        <f>IF(AND(AD158&gt;0,AD158&gt;Summary!K$9),12.5 - 12.5 * (AD158 - Summary!K$9) / (Summary!K$3 - Summary!K$9),0)</f>
        <v>0</v>
      </c>
      <c r="BW158" s="3"/>
      <c r="BX158">
        <v>5997</v>
      </c>
      <c r="BY158">
        <v>272366</v>
      </c>
      <c r="BZ158">
        <v>3002</v>
      </c>
      <c r="CA158">
        <v>10220</v>
      </c>
      <c r="CC158">
        <v>89041</v>
      </c>
      <c r="CD158">
        <v>6089</v>
      </c>
      <c r="CE158">
        <v>8122</v>
      </c>
      <c r="CF158">
        <v>12287</v>
      </c>
      <c r="CG158">
        <v>81970</v>
      </c>
      <c r="CI158" s="3">
        <f t="shared" si="132"/>
        <v>0</v>
      </c>
      <c r="CJ158" s="3">
        <f t="shared" si="133"/>
        <v>3.6849889080601432</v>
      </c>
      <c r="CK158" s="3">
        <f t="shared" si="134"/>
        <v>0</v>
      </c>
      <c r="CL158" s="3">
        <f t="shared" si="135"/>
        <v>0</v>
      </c>
      <c r="CM158" s="3">
        <f t="shared" si="136"/>
        <v>0</v>
      </c>
      <c r="CN158" s="3">
        <f t="shared" si="137"/>
        <v>0</v>
      </c>
      <c r="CO158" s="3">
        <f t="shared" si="138"/>
        <v>0</v>
      </c>
      <c r="CP158" s="3">
        <f t="shared" si="139"/>
        <v>0</v>
      </c>
      <c r="CQ158" s="3">
        <f t="shared" si="140"/>
        <v>0</v>
      </c>
      <c r="CR158" s="3">
        <f t="shared" si="141"/>
        <v>1.5</v>
      </c>
      <c r="CT158" s="3">
        <f t="shared" si="142"/>
        <v>0</v>
      </c>
      <c r="CU158" s="3">
        <f t="shared" si="143"/>
        <v>0</v>
      </c>
      <c r="CV158" s="3">
        <f t="shared" si="144"/>
        <v>5.1849889080601432</v>
      </c>
      <c r="CW158" s="5">
        <f t="shared" si="145"/>
        <v>400</v>
      </c>
      <c r="CX158" s="3">
        <f t="shared" si="146"/>
        <v>405.18498890806012</v>
      </c>
      <c r="CZ158" s="3">
        <f t="shared" si="147"/>
        <v>404.86020258327301</v>
      </c>
      <c r="DA158">
        <f t="shared" si="148"/>
        <v>154</v>
      </c>
    </row>
    <row r="159" spans="1:105" x14ac:dyDescent="0.2">
      <c r="A159">
        <v>155</v>
      </c>
      <c r="B159" t="s">
        <v>334</v>
      </c>
      <c r="C159" t="s">
        <v>335</v>
      </c>
      <c r="D159" t="s">
        <v>336</v>
      </c>
      <c r="E159">
        <v>2.1749072031162502</v>
      </c>
      <c r="F159" s="1" t="s">
        <v>660</v>
      </c>
      <c r="G159">
        <v>402.17490720311599</v>
      </c>
      <c r="H159">
        <v>152372</v>
      </c>
      <c r="J159">
        <v>3462</v>
      </c>
      <c r="K159">
        <v>3452</v>
      </c>
      <c r="L159">
        <v>12723</v>
      </c>
      <c r="M159">
        <v>5465</v>
      </c>
      <c r="N159">
        <v>5884</v>
      </c>
      <c r="O159">
        <v>11150</v>
      </c>
      <c r="P159">
        <v>11189</v>
      </c>
      <c r="Q159">
        <v>11770</v>
      </c>
      <c r="R159">
        <v>20794</v>
      </c>
      <c r="S159">
        <v>66483</v>
      </c>
      <c r="U159" s="5">
        <f>IF(J159&lt;=Summary!B$3,J159,0)</f>
        <v>3462</v>
      </c>
      <c r="V159" s="5">
        <f>IF(K159&lt;=Summary!C$3,K159,0)</f>
        <v>3452</v>
      </c>
      <c r="W159" s="5">
        <f>IF(L159&lt;=Summary!D$3,L159,0)</f>
        <v>0</v>
      </c>
      <c r="X159" s="5">
        <f>IF(M159&lt;=Summary!E$3,M159,0)</f>
        <v>0</v>
      </c>
      <c r="Y159" s="5">
        <f>IF(N159&lt;=Summary!F$3,N159,0)</f>
        <v>0</v>
      </c>
      <c r="Z159" s="5">
        <f>IF(O159&lt;=Summary!G$3,O159,0)</f>
        <v>0</v>
      </c>
      <c r="AA159" s="5">
        <f>IF(P159&lt;=Summary!H$3,P159,0)</f>
        <v>0</v>
      </c>
      <c r="AB159" s="5">
        <f>IF(Q159&lt;=Summary!I$3,Q159,0)</f>
        <v>0</v>
      </c>
      <c r="AC159" s="5">
        <f>IF(R159&lt;=Summary!J$3,R159,0)</f>
        <v>0</v>
      </c>
      <c r="AD159" s="5">
        <f>IF(S159&lt;=Summary!K$3,S159,0)</f>
        <v>0</v>
      </c>
      <c r="AE159" s="3"/>
      <c r="AF159" s="5">
        <f t="shared" si="122"/>
        <v>192</v>
      </c>
      <c r="AG159" s="5">
        <f t="shared" si="123"/>
        <v>233</v>
      </c>
      <c r="AH159" s="5">
        <f t="shared" si="124"/>
        <v>165</v>
      </c>
      <c r="AI159" s="5">
        <f t="shared" si="125"/>
        <v>121</v>
      </c>
      <c r="AJ159" s="5">
        <f t="shared" si="126"/>
        <v>76</v>
      </c>
      <c r="AK159" s="5">
        <f t="shared" si="127"/>
        <v>165</v>
      </c>
      <c r="AL159" s="5">
        <f t="shared" si="128"/>
        <v>70</v>
      </c>
      <c r="AM159" s="5">
        <f t="shared" si="129"/>
        <v>105</v>
      </c>
      <c r="AN159" s="5">
        <f t="shared" si="130"/>
        <v>131</v>
      </c>
      <c r="AO159" s="5">
        <f t="shared" si="131"/>
        <v>90</v>
      </c>
      <c r="AP159" s="3"/>
      <c r="AQ159" s="3">
        <f>IF(AND(AF159&lt;=Summary!B$6,AF159&gt;0),25*(Summary!B$6+1-AF159)/Summary!B$6,0)</f>
        <v>0</v>
      </c>
      <c r="AR159" s="3">
        <f>IF(AND(AG159&lt;=Summary!C$6,AG159&gt;0),25*(Summary!C$6+1-AG159)/Summary!C$6,0)</f>
        <v>0</v>
      </c>
      <c r="AS159" s="3">
        <f>IF(AND(AH159&lt;=Summary!D$6,AH159&gt;0),25*(Summary!D$6+1-AH159)/Summary!D$6,0)</f>
        <v>0</v>
      </c>
      <c r="AT159" s="3">
        <f>IF(AND(AI159&lt;=Summary!E$6,AI159&gt;0),25*(Summary!E$6+1-AI159)/Summary!E$6,0)</f>
        <v>0</v>
      </c>
      <c r="AU159" s="3">
        <f>IF(AND(AJ159&lt;=Summary!F$6,AJ159&gt;0),25*(Summary!F$6+1-AJ159)/Summary!F$6,0)</f>
        <v>6.25</v>
      </c>
      <c r="AV159" s="3">
        <f>IF(AND(AK159&lt;=Summary!G$6,AK159&gt;0),25*(Summary!G$6+1-AK159)/Summary!G$6,0)</f>
        <v>0</v>
      </c>
      <c r="AW159" s="3">
        <f>IF(AND(AL159&lt;=Summary!H$6,AL159&gt;0),25*(Summary!H$6+1-AL159)/Summary!H$6,0)</f>
        <v>7.75</v>
      </c>
      <c r="AX159" s="3">
        <f>IF(AND(AM159&lt;=Summary!I$6,AM159&gt;0),25*(Summary!I$6+1-AM159)/Summary!I$6,0)</f>
        <v>0</v>
      </c>
      <c r="AY159" s="3">
        <f>IF(AND(AN159&lt;=Summary!J$6,AN159&gt;0),25*(Summary!J$6+1-AN159)/Summary!J$6,0)</f>
        <v>0</v>
      </c>
      <c r="AZ159" s="3">
        <f>IF(AND(AO159&lt;=Summary!K$6,AO159&gt;0),25*(Summary!K$6+1-AO159)/Summary!K$6,0)</f>
        <v>2.75</v>
      </c>
      <c r="BA159" s="3"/>
      <c r="BB159" s="3">
        <f>IF(AND(U159&gt;0,U159&lt;=Summary!B$9),12.5 + 12.5 * (U159 - Summary!B$9) / (Summary!B$7 - Summary!B$9),0)</f>
        <v>0</v>
      </c>
      <c r="BC159" s="3">
        <f>IF(AND(V159&gt;0,V159&lt;=Summary!C$9),12.5 + 12.5 * (V159 - Summary!C$9) / (Summary!C$7 - Summary!C$9),0)</f>
        <v>0</v>
      </c>
      <c r="BD159" s="3">
        <f>IF(AND(W159&gt;0,W159&lt;=Summary!D$9),12.5 + 12.5 * (W159 - Summary!D$9) / (Summary!D$7 - Summary!D$9),0)</f>
        <v>0</v>
      </c>
      <c r="BE159" s="3">
        <f>IF(AND(X159&gt;0,X159&lt;=Summary!E$9),12.5 + 12.5 * (X159 - Summary!E$9) / (Summary!E$7 - Summary!E$9),0)</f>
        <v>0</v>
      </c>
      <c r="BF159" s="3">
        <f>IF(AND(Y159&gt;0,Y159&lt;=Summary!F$9),12.5 + 12.5 * (Y159 - Summary!F$9) / (Summary!F$7 - Summary!F$9),0)</f>
        <v>0</v>
      </c>
      <c r="BG159" s="3">
        <f>IF(AND(Z159&gt;0,Z159&lt;=Summary!G$9),12.5 + 12.5 * (Z159 - Summary!G$9) / (Summary!G$7 - Summary!G$9),0)</f>
        <v>0</v>
      </c>
      <c r="BH159" s="3">
        <f>IF(AND(AA159&gt;0,AA159&lt;=Summary!H$9),12.5 + 12.5 * (AA159 - Summary!H$9) / (Summary!H$7 - Summary!H$9),0)</f>
        <v>0</v>
      </c>
      <c r="BI159" s="3">
        <f>IF(AND(AB159&gt;0,AB159&lt;=Summary!I$9),12.5 + 12.5 * (AB159 - Summary!I$9) / (Summary!I$7 - Summary!I$9),0)</f>
        <v>0</v>
      </c>
      <c r="BJ159" s="3">
        <f>IF(AND(AC159&gt;0,AC159&lt;=Summary!J$9),12.5 + 12.5 * (AC159 - Summary!J$9) / (Summary!J$7 - Summary!J$9),0)</f>
        <v>0</v>
      </c>
      <c r="BK159" s="3">
        <f>IF(AND(AD159&gt;0,AD159&lt;=Summary!K$9),12.5 + 12.5 * (AD159 - Summary!K$9) / (Summary!K$7 - Summary!K$9),0)</f>
        <v>0</v>
      </c>
      <c r="BL159" s="3"/>
      <c r="BM159" s="3">
        <f>IF(AND(U159&gt;0,U159&gt;Summary!B$9),12.5 - 12.5 * (U159 - Summary!B$9) / (Summary!B$3 - Summary!B$9),0)</f>
        <v>0.91901971230687352</v>
      </c>
      <c r="BN159" s="3">
        <f>IF(AND(V159&gt;0,V159&gt;Summary!C$9),12.5 - 12.5 * (V159 - Summary!C$9) / (Summary!C$3 - Summary!C$9),0)</f>
        <v>0.91200394380083871</v>
      </c>
      <c r="BO159" s="3">
        <f>IF(AND(W159&gt;0,W159&gt;Summary!D$9),12.5 - 12.5 * (W159 - Summary!D$9) / (Summary!D$3 - Summary!D$9),0)</f>
        <v>0</v>
      </c>
      <c r="BP159" s="3">
        <f>IF(AND(X159&gt;0,X159&gt;Summary!E$9),12.5 - 12.5 * (X159 - Summary!E$9) / (Summary!E$3 - Summary!E$9),0)</f>
        <v>0</v>
      </c>
      <c r="BQ159" s="3">
        <f>IF(AND(Y159&gt;0,Y159&gt;Summary!F$9),12.5 - 12.5 * (Y159 - Summary!F$9) / (Summary!F$3 - Summary!F$9),0)</f>
        <v>0</v>
      </c>
      <c r="BR159" s="3">
        <f>IF(AND(Z159&gt;0,Z159&gt;Summary!G$9),12.5 - 12.5 * (Z159 - Summary!G$9) / (Summary!G$3 - Summary!G$9),0)</f>
        <v>0</v>
      </c>
      <c r="BS159" s="3">
        <f>IF(AND(AA159&gt;0,AA159&gt;Summary!H$9),12.5 - 12.5 * (AA159 - Summary!H$9) / (Summary!H$3 - Summary!H$9),0)</f>
        <v>0</v>
      </c>
      <c r="BT159" s="3">
        <f>IF(AND(AB159&gt;0,AB159&gt;Summary!I$9),12.5 - 12.5 * (AB159 - Summary!I$9) / (Summary!I$3 - Summary!I$9),0)</f>
        <v>0</v>
      </c>
      <c r="BU159" s="3">
        <f>IF(AND(AC159&gt;0,AC159&gt;Summary!J$9),12.5 - 12.5 * (AC159 - Summary!J$9) / (Summary!J$3 - Summary!J$9),0)</f>
        <v>0</v>
      </c>
      <c r="BV159" s="3">
        <f>IF(AND(AD159&gt;0,AD159&gt;Summary!K$9),12.5 - 12.5 * (AD159 - Summary!K$9) / (Summary!K$3 - Summary!K$9),0)</f>
        <v>0</v>
      </c>
      <c r="BW159" s="3"/>
      <c r="BX159">
        <v>11150</v>
      </c>
      <c r="BY159">
        <v>11770</v>
      </c>
      <c r="BZ159">
        <v>3452</v>
      </c>
      <c r="CA159">
        <v>5465</v>
      </c>
      <c r="CB159">
        <v>5884</v>
      </c>
      <c r="CC159">
        <v>11189</v>
      </c>
      <c r="CD159">
        <v>3462</v>
      </c>
      <c r="CE159">
        <v>12723</v>
      </c>
      <c r="CF159">
        <v>20794</v>
      </c>
      <c r="CG159">
        <v>66483</v>
      </c>
      <c r="CI159" s="3">
        <f t="shared" si="132"/>
        <v>0.91901971230687352</v>
      </c>
      <c r="CJ159" s="3">
        <f t="shared" si="133"/>
        <v>0.91200394380083871</v>
      </c>
      <c r="CK159" s="3">
        <f t="shared" si="134"/>
        <v>0</v>
      </c>
      <c r="CL159" s="3">
        <f t="shared" si="135"/>
        <v>0</v>
      </c>
      <c r="CM159" s="3">
        <f t="shared" si="136"/>
        <v>6.25</v>
      </c>
      <c r="CN159" s="3">
        <f t="shared" si="137"/>
        <v>0</v>
      </c>
      <c r="CO159" s="3">
        <f t="shared" si="138"/>
        <v>7.75</v>
      </c>
      <c r="CP159" s="3">
        <f t="shared" si="139"/>
        <v>0</v>
      </c>
      <c r="CQ159" s="3">
        <f t="shared" si="140"/>
        <v>0</v>
      </c>
      <c r="CR159" s="3">
        <f t="shared" si="141"/>
        <v>2.75</v>
      </c>
      <c r="CT159" s="3">
        <f t="shared" si="142"/>
        <v>0</v>
      </c>
      <c r="CU159" s="3">
        <f t="shared" si="143"/>
        <v>0</v>
      </c>
      <c r="CV159" s="3">
        <f t="shared" si="144"/>
        <v>18.58102365610771</v>
      </c>
      <c r="CW159" s="5">
        <f t="shared" si="145"/>
        <v>400</v>
      </c>
      <c r="CX159" s="3">
        <f t="shared" si="146"/>
        <v>418.58102365610773</v>
      </c>
      <c r="CZ159" s="3">
        <f t="shared" si="147"/>
        <v>402.17490720311599</v>
      </c>
      <c r="DA159">
        <f t="shared" si="148"/>
        <v>155</v>
      </c>
    </row>
    <row r="160" spans="1:105" x14ac:dyDescent="0.2">
      <c r="A160">
        <v>156</v>
      </c>
      <c r="B160" t="s">
        <v>337</v>
      </c>
      <c r="C160" t="s">
        <v>338</v>
      </c>
      <c r="D160" t="s">
        <v>339</v>
      </c>
      <c r="E160">
        <v>0</v>
      </c>
      <c r="F160" s="1" t="s">
        <v>340</v>
      </c>
      <c r="G160">
        <v>400</v>
      </c>
      <c r="H160">
        <v>232525</v>
      </c>
      <c r="K160">
        <v>6497</v>
      </c>
      <c r="L160">
        <v>16021</v>
      </c>
      <c r="M160">
        <v>4565</v>
      </c>
      <c r="O160">
        <v>8931</v>
      </c>
      <c r="P160">
        <v>15278</v>
      </c>
      <c r="Q160">
        <v>15343</v>
      </c>
      <c r="R160">
        <v>8090</v>
      </c>
      <c r="S160">
        <v>157800</v>
      </c>
      <c r="U160" s="5">
        <f>IF(J160&lt;=Summary!B$3,J160,0)</f>
        <v>0</v>
      </c>
      <c r="V160" s="5">
        <f>IF(K160&lt;=Summary!C$3,K160,0)</f>
        <v>0</v>
      </c>
      <c r="W160" s="5">
        <f>IF(L160&lt;=Summary!D$3,L160,0)</f>
        <v>0</v>
      </c>
      <c r="X160" s="5">
        <f>IF(M160&lt;=Summary!E$3,M160,0)</f>
        <v>0</v>
      </c>
      <c r="Y160" s="5">
        <f>IF(N160&lt;=Summary!F$3,N160,0)</f>
        <v>0</v>
      </c>
      <c r="Z160" s="5">
        <f>IF(O160&lt;=Summary!G$3,O160,0)</f>
        <v>0</v>
      </c>
      <c r="AA160" s="5">
        <f>IF(P160&lt;=Summary!H$3,P160,0)</f>
        <v>0</v>
      </c>
      <c r="AB160" s="5">
        <f>IF(Q160&lt;=Summary!I$3,Q160,0)</f>
        <v>0</v>
      </c>
      <c r="AC160" s="5">
        <f>IF(R160&lt;=Summary!J$3,R160,0)</f>
        <v>0</v>
      </c>
      <c r="AD160" s="5">
        <f>IF(S160&lt;=Summary!K$3,S160,0)</f>
        <v>0</v>
      </c>
      <c r="AE160" s="3"/>
      <c r="AF160" s="5">
        <f t="shared" si="122"/>
        <v>0</v>
      </c>
      <c r="AG160" s="5">
        <f t="shared" si="123"/>
        <v>249</v>
      </c>
      <c r="AH160" s="5">
        <f t="shared" si="124"/>
        <v>170</v>
      </c>
      <c r="AI160" s="5">
        <f t="shared" si="125"/>
        <v>102</v>
      </c>
      <c r="AJ160" s="5">
        <f t="shared" si="126"/>
        <v>0</v>
      </c>
      <c r="AK160" s="5">
        <f t="shared" si="127"/>
        <v>158</v>
      </c>
      <c r="AL160" s="5">
        <f t="shared" si="128"/>
        <v>78</v>
      </c>
      <c r="AM160" s="5">
        <f t="shared" si="129"/>
        <v>114</v>
      </c>
      <c r="AN160" s="5">
        <f t="shared" si="130"/>
        <v>89</v>
      </c>
      <c r="AO160" s="5">
        <f t="shared" si="131"/>
        <v>112</v>
      </c>
      <c r="AP160" s="3"/>
      <c r="AQ160" s="3">
        <f>IF(AND(AF160&lt;=Summary!B$6,AF160&gt;0),25*(Summary!B$6+1-AF160)/Summary!B$6,0)</f>
        <v>0</v>
      </c>
      <c r="AR160" s="3">
        <f>IF(AND(AG160&lt;=Summary!C$6,AG160&gt;0),25*(Summary!C$6+1-AG160)/Summary!C$6,0)</f>
        <v>0</v>
      </c>
      <c r="AS160" s="3">
        <f>IF(AND(AH160&lt;=Summary!D$6,AH160&gt;0),25*(Summary!D$6+1-AH160)/Summary!D$6,0)</f>
        <v>0</v>
      </c>
      <c r="AT160" s="3">
        <f>IF(AND(AI160&lt;=Summary!E$6,AI160&gt;0),25*(Summary!E$6+1-AI160)/Summary!E$6,0)</f>
        <v>0</v>
      </c>
      <c r="AU160" s="3">
        <f>IF(AND(AJ160&lt;=Summary!F$6,AJ160&gt;0),25*(Summary!F$6+1-AJ160)/Summary!F$6,0)</f>
        <v>0</v>
      </c>
      <c r="AV160" s="3">
        <f>IF(AND(AK160&lt;=Summary!G$6,AK160&gt;0),25*(Summary!G$6+1-AK160)/Summary!G$6,0)</f>
        <v>0</v>
      </c>
      <c r="AW160" s="3">
        <f>IF(AND(AL160&lt;=Summary!H$6,AL160&gt;0),25*(Summary!H$6+1-AL160)/Summary!H$6,0)</f>
        <v>5.75</v>
      </c>
      <c r="AX160" s="3">
        <f>IF(AND(AM160&lt;=Summary!I$6,AM160&gt;0),25*(Summary!I$6+1-AM160)/Summary!I$6,0)</f>
        <v>0</v>
      </c>
      <c r="AY160" s="3">
        <f>IF(AND(AN160&lt;=Summary!J$6,AN160&gt;0),25*(Summary!J$6+1-AN160)/Summary!J$6,0)</f>
        <v>3</v>
      </c>
      <c r="AZ160" s="3">
        <f>IF(AND(AO160&lt;=Summary!K$6,AO160&gt;0),25*(Summary!K$6+1-AO160)/Summary!K$6,0)</f>
        <v>0</v>
      </c>
      <c r="BA160" s="3"/>
      <c r="BB160" s="3">
        <f>IF(AND(U160&gt;0,U160&lt;=Summary!B$9),12.5 + 12.5 * (U160 - Summary!B$9) / (Summary!B$7 - Summary!B$9),0)</f>
        <v>0</v>
      </c>
      <c r="BC160" s="3">
        <f>IF(AND(V160&gt;0,V160&lt;=Summary!C$9),12.5 + 12.5 * (V160 - Summary!C$9) / (Summary!C$7 - Summary!C$9),0)</f>
        <v>0</v>
      </c>
      <c r="BD160" s="3">
        <f>IF(AND(W160&gt;0,W160&lt;=Summary!D$9),12.5 + 12.5 * (W160 - Summary!D$9) / (Summary!D$7 - Summary!D$9),0)</f>
        <v>0</v>
      </c>
      <c r="BE160" s="3">
        <f>IF(AND(X160&gt;0,X160&lt;=Summary!E$9),12.5 + 12.5 * (X160 - Summary!E$9) / (Summary!E$7 - Summary!E$9),0)</f>
        <v>0</v>
      </c>
      <c r="BF160" s="3">
        <f>IF(AND(Y160&gt;0,Y160&lt;=Summary!F$9),12.5 + 12.5 * (Y160 - Summary!F$9) / (Summary!F$7 - Summary!F$9),0)</f>
        <v>0</v>
      </c>
      <c r="BG160" s="3">
        <f>IF(AND(Z160&gt;0,Z160&lt;=Summary!G$9),12.5 + 12.5 * (Z160 - Summary!G$9) / (Summary!G$7 - Summary!G$9),0)</f>
        <v>0</v>
      </c>
      <c r="BH160" s="3">
        <f>IF(AND(AA160&gt;0,AA160&lt;=Summary!H$9),12.5 + 12.5 * (AA160 - Summary!H$9) / (Summary!H$7 - Summary!H$9),0)</f>
        <v>0</v>
      </c>
      <c r="BI160" s="3">
        <f>IF(AND(AB160&gt;0,AB160&lt;=Summary!I$9),12.5 + 12.5 * (AB160 - Summary!I$9) / (Summary!I$7 - Summary!I$9),0)</f>
        <v>0</v>
      </c>
      <c r="BJ160" s="3">
        <f>IF(AND(AC160&gt;0,AC160&lt;=Summary!J$9),12.5 + 12.5 * (AC160 - Summary!J$9) / (Summary!J$7 - Summary!J$9),0)</f>
        <v>0</v>
      </c>
      <c r="BK160" s="3">
        <f>IF(AND(AD160&gt;0,AD160&lt;=Summary!K$9),12.5 + 12.5 * (AD160 - Summary!K$9) / (Summary!K$7 - Summary!K$9),0)</f>
        <v>0</v>
      </c>
      <c r="BL160" s="3"/>
      <c r="BM160" s="3">
        <f>IF(AND(U160&gt;0,U160&gt;Summary!B$9),12.5 - 12.5 * (U160 - Summary!B$9) / (Summary!B$3 - Summary!B$9),0)</f>
        <v>0</v>
      </c>
      <c r="BN160" s="3">
        <f>IF(AND(V160&gt;0,V160&gt;Summary!C$9),12.5 - 12.5 * (V160 - Summary!C$9) / (Summary!C$3 - Summary!C$9),0)</f>
        <v>0</v>
      </c>
      <c r="BO160" s="3">
        <f>IF(AND(W160&gt;0,W160&gt;Summary!D$9),12.5 - 12.5 * (W160 - Summary!D$9) / (Summary!D$3 - Summary!D$9),0)</f>
        <v>0</v>
      </c>
      <c r="BP160" s="3">
        <f>IF(AND(X160&gt;0,X160&gt;Summary!E$9),12.5 - 12.5 * (X160 - Summary!E$9) / (Summary!E$3 - Summary!E$9),0)</f>
        <v>0</v>
      </c>
      <c r="BQ160" s="3">
        <f>IF(AND(Y160&gt;0,Y160&gt;Summary!F$9),12.5 - 12.5 * (Y160 - Summary!F$9) / (Summary!F$3 - Summary!F$9),0)</f>
        <v>0</v>
      </c>
      <c r="BR160" s="3">
        <f>IF(AND(Z160&gt;0,Z160&gt;Summary!G$9),12.5 - 12.5 * (Z160 - Summary!G$9) / (Summary!G$3 - Summary!G$9),0)</f>
        <v>0</v>
      </c>
      <c r="BS160" s="3">
        <f>IF(AND(AA160&gt;0,AA160&gt;Summary!H$9),12.5 - 12.5 * (AA160 - Summary!H$9) / (Summary!H$3 - Summary!H$9),0)</f>
        <v>0</v>
      </c>
      <c r="BT160" s="3">
        <f>IF(AND(AB160&gt;0,AB160&gt;Summary!I$9),12.5 - 12.5 * (AB160 - Summary!I$9) / (Summary!I$3 - Summary!I$9),0)</f>
        <v>0</v>
      </c>
      <c r="BU160" s="3">
        <f>IF(AND(AC160&gt;0,AC160&gt;Summary!J$9),12.5 - 12.5 * (AC160 - Summary!J$9) / (Summary!J$3 - Summary!J$9),0)</f>
        <v>0</v>
      </c>
      <c r="BV160" s="3">
        <f>IF(AND(AD160&gt;0,AD160&gt;Summary!K$9),12.5 - 12.5 * (AD160 - Summary!K$9) / (Summary!K$3 - Summary!K$9),0)</f>
        <v>0</v>
      </c>
      <c r="BW160" s="3"/>
      <c r="BX160">
        <v>8931</v>
      </c>
      <c r="BY160">
        <v>15343</v>
      </c>
      <c r="BZ160">
        <v>6497</v>
      </c>
      <c r="CA160">
        <v>4565</v>
      </c>
      <c r="CC160">
        <v>15278</v>
      </c>
      <c r="CE160">
        <v>16021</v>
      </c>
      <c r="CF160">
        <v>8090</v>
      </c>
      <c r="CG160">
        <v>157800</v>
      </c>
      <c r="CI160" s="3">
        <f t="shared" si="132"/>
        <v>0</v>
      </c>
      <c r="CJ160" s="3">
        <f t="shared" si="133"/>
        <v>0</v>
      </c>
      <c r="CK160" s="3">
        <f t="shared" si="134"/>
        <v>0</v>
      </c>
      <c r="CL160" s="3">
        <f t="shared" si="135"/>
        <v>0</v>
      </c>
      <c r="CM160" s="3">
        <f t="shared" si="136"/>
        <v>0</v>
      </c>
      <c r="CN160" s="3">
        <f t="shared" si="137"/>
        <v>0</v>
      </c>
      <c r="CO160" s="3">
        <f t="shared" si="138"/>
        <v>5.75</v>
      </c>
      <c r="CP160" s="3">
        <f t="shared" si="139"/>
        <v>0</v>
      </c>
      <c r="CQ160" s="3">
        <f t="shared" si="140"/>
        <v>3</v>
      </c>
      <c r="CR160" s="3">
        <f t="shared" si="141"/>
        <v>0</v>
      </c>
      <c r="CT160" s="3">
        <f t="shared" si="142"/>
        <v>0</v>
      </c>
      <c r="CU160" s="3">
        <f t="shared" si="143"/>
        <v>0</v>
      </c>
      <c r="CV160" s="3">
        <f t="shared" si="144"/>
        <v>8.75</v>
      </c>
      <c r="CW160" s="5">
        <f t="shared" si="145"/>
        <v>400</v>
      </c>
      <c r="CX160" s="3">
        <f t="shared" si="146"/>
        <v>408.75</v>
      </c>
      <c r="CZ160" s="3">
        <f t="shared" si="147"/>
        <v>400</v>
      </c>
      <c r="DA160">
        <f t="shared" si="148"/>
        <v>156</v>
      </c>
    </row>
    <row r="161" spans="1:105" x14ac:dyDescent="0.2">
      <c r="A161">
        <v>157</v>
      </c>
      <c r="B161" t="s">
        <v>341</v>
      </c>
      <c r="C161" t="s">
        <v>342</v>
      </c>
      <c r="D161" t="s">
        <v>343</v>
      </c>
      <c r="E161">
        <v>0</v>
      </c>
      <c r="F161" s="1" t="s">
        <v>344</v>
      </c>
      <c r="G161">
        <v>400</v>
      </c>
      <c r="H161">
        <v>521368</v>
      </c>
      <c r="J161">
        <v>9493</v>
      </c>
      <c r="K161">
        <v>9595</v>
      </c>
      <c r="L161">
        <v>261351</v>
      </c>
      <c r="M161">
        <v>38742</v>
      </c>
      <c r="O161">
        <v>6961</v>
      </c>
      <c r="Q161">
        <v>24058</v>
      </c>
      <c r="R161">
        <v>44184</v>
      </c>
      <c r="S161">
        <v>126984</v>
      </c>
      <c r="U161" s="5">
        <f>IF(J161&lt;=Summary!B$3,J161,0)</f>
        <v>0</v>
      </c>
      <c r="V161" s="5">
        <f>IF(K161&lt;=Summary!C$3,K161,0)</f>
        <v>0</v>
      </c>
      <c r="W161" s="5">
        <f>IF(L161&lt;=Summary!D$3,L161,0)</f>
        <v>0</v>
      </c>
      <c r="X161" s="5">
        <f>IF(M161&lt;=Summary!E$3,M161,0)</f>
        <v>0</v>
      </c>
      <c r="Y161" s="5">
        <f>IF(N161&lt;=Summary!F$3,N161,0)</f>
        <v>0</v>
      </c>
      <c r="Z161" s="5">
        <f>IF(O161&lt;=Summary!G$3,O161,0)</f>
        <v>0</v>
      </c>
      <c r="AA161" s="5">
        <f>IF(P161&lt;=Summary!H$3,P161,0)</f>
        <v>0</v>
      </c>
      <c r="AB161" s="5">
        <f>IF(Q161&lt;=Summary!I$3,Q161,0)</f>
        <v>0</v>
      </c>
      <c r="AC161" s="5">
        <f>IF(R161&lt;=Summary!J$3,R161,0)</f>
        <v>0</v>
      </c>
      <c r="AD161" s="5">
        <f>IF(S161&lt;=Summary!K$3,S161,0)</f>
        <v>0</v>
      </c>
      <c r="AE161" s="3"/>
      <c r="AF161" s="5">
        <f t="shared" si="122"/>
        <v>224</v>
      </c>
      <c r="AG161" s="5">
        <f t="shared" si="123"/>
        <v>251</v>
      </c>
      <c r="AH161" s="5">
        <f t="shared" si="124"/>
        <v>210</v>
      </c>
      <c r="AI161" s="5">
        <f t="shared" si="125"/>
        <v>183</v>
      </c>
      <c r="AJ161" s="5">
        <f t="shared" si="126"/>
        <v>0</v>
      </c>
      <c r="AK161" s="5">
        <f t="shared" si="127"/>
        <v>148</v>
      </c>
      <c r="AL161" s="5">
        <f t="shared" si="128"/>
        <v>0</v>
      </c>
      <c r="AM161" s="5">
        <f t="shared" si="129"/>
        <v>128</v>
      </c>
      <c r="AN161" s="5">
        <f t="shared" si="130"/>
        <v>138</v>
      </c>
      <c r="AO161" s="5">
        <f t="shared" si="131"/>
        <v>107</v>
      </c>
      <c r="AP161" s="3"/>
      <c r="AQ161" s="3">
        <f>IF(AND(AF161&lt;=Summary!B$6,AF161&gt;0),25*(Summary!B$6+1-AF161)/Summary!B$6,0)</f>
        <v>0</v>
      </c>
      <c r="AR161" s="3">
        <f>IF(AND(AG161&lt;=Summary!C$6,AG161&gt;0),25*(Summary!C$6+1-AG161)/Summary!C$6,0)</f>
        <v>0</v>
      </c>
      <c r="AS161" s="3">
        <f>IF(AND(AH161&lt;=Summary!D$6,AH161&gt;0),25*(Summary!D$6+1-AH161)/Summary!D$6,0)</f>
        <v>0</v>
      </c>
      <c r="AT161" s="3">
        <f>IF(AND(AI161&lt;=Summary!E$6,AI161&gt;0),25*(Summary!E$6+1-AI161)/Summary!E$6,0)</f>
        <v>0</v>
      </c>
      <c r="AU161" s="3">
        <f>IF(AND(AJ161&lt;=Summary!F$6,AJ161&gt;0),25*(Summary!F$6+1-AJ161)/Summary!F$6,0)</f>
        <v>0</v>
      </c>
      <c r="AV161" s="3">
        <f>IF(AND(AK161&lt;=Summary!G$6,AK161&gt;0),25*(Summary!G$6+1-AK161)/Summary!G$6,0)</f>
        <v>0</v>
      </c>
      <c r="AW161" s="3">
        <f>IF(AND(AL161&lt;=Summary!H$6,AL161&gt;0),25*(Summary!H$6+1-AL161)/Summary!H$6,0)</f>
        <v>0</v>
      </c>
      <c r="AX161" s="3">
        <f>IF(AND(AM161&lt;=Summary!I$6,AM161&gt;0),25*(Summary!I$6+1-AM161)/Summary!I$6,0)</f>
        <v>0</v>
      </c>
      <c r="AY161" s="3">
        <f>IF(AND(AN161&lt;=Summary!J$6,AN161&gt;0),25*(Summary!J$6+1-AN161)/Summary!J$6,0)</f>
        <v>0</v>
      </c>
      <c r="AZ161" s="3">
        <f>IF(AND(AO161&lt;=Summary!K$6,AO161&gt;0),25*(Summary!K$6+1-AO161)/Summary!K$6,0)</f>
        <v>0</v>
      </c>
      <c r="BA161" s="3"/>
      <c r="BB161" s="3">
        <f>IF(AND(U161&gt;0,U161&lt;=Summary!B$9),12.5 + 12.5 * (U161 - Summary!B$9) / (Summary!B$7 - Summary!B$9),0)</f>
        <v>0</v>
      </c>
      <c r="BC161" s="3">
        <f>IF(AND(V161&gt;0,V161&lt;=Summary!C$9),12.5 + 12.5 * (V161 - Summary!C$9) / (Summary!C$7 - Summary!C$9),0)</f>
        <v>0</v>
      </c>
      <c r="BD161" s="3">
        <f>IF(AND(W161&gt;0,W161&lt;=Summary!D$9),12.5 + 12.5 * (W161 - Summary!D$9) / (Summary!D$7 - Summary!D$9),0)</f>
        <v>0</v>
      </c>
      <c r="BE161" s="3">
        <f>IF(AND(X161&gt;0,X161&lt;=Summary!E$9),12.5 + 12.5 * (X161 - Summary!E$9) / (Summary!E$7 - Summary!E$9),0)</f>
        <v>0</v>
      </c>
      <c r="BF161" s="3">
        <f>IF(AND(Y161&gt;0,Y161&lt;=Summary!F$9),12.5 + 12.5 * (Y161 - Summary!F$9) / (Summary!F$7 - Summary!F$9),0)</f>
        <v>0</v>
      </c>
      <c r="BG161" s="3">
        <f>IF(AND(Z161&gt;0,Z161&lt;=Summary!G$9),12.5 + 12.5 * (Z161 - Summary!G$9) / (Summary!G$7 - Summary!G$9),0)</f>
        <v>0</v>
      </c>
      <c r="BH161" s="3">
        <f>IF(AND(AA161&gt;0,AA161&lt;=Summary!H$9),12.5 + 12.5 * (AA161 - Summary!H$9) / (Summary!H$7 - Summary!H$9),0)</f>
        <v>0</v>
      </c>
      <c r="BI161" s="3">
        <f>IF(AND(AB161&gt;0,AB161&lt;=Summary!I$9),12.5 + 12.5 * (AB161 - Summary!I$9) / (Summary!I$7 - Summary!I$9),0)</f>
        <v>0</v>
      </c>
      <c r="BJ161" s="3">
        <f>IF(AND(AC161&gt;0,AC161&lt;=Summary!J$9),12.5 + 12.5 * (AC161 - Summary!J$9) / (Summary!J$7 - Summary!J$9),0)</f>
        <v>0</v>
      </c>
      <c r="BK161" s="3">
        <f>IF(AND(AD161&gt;0,AD161&lt;=Summary!K$9),12.5 + 12.5 * (AD161 - Summary!K$9) / (Summary!K$7 - Summary!K$9),0)</f>
        <v>0</v>
      </c>
      <c r="BL161" s="3"/>
      <c r="BM161" s="3">
        <f>IF(AND(U161&gt;0,U161&gt;Summary!B$9),12.5 - 12.5 * (U161 - Summary!B$9) / (Summary!B$3 - Summary!B$9),0)</f>
        <v>0</v>
      </c>
      <c r="BN161" s="3">
        <f>IF(AND(V161&gt;0,V161&gt;Summary!C$9),12.5 - 12.5 * (V161 - Summary!C$9) / (Summary!C$3 - Summary!C$9),0)</f>
        <v>0</v>
      </c>
      <c r="BO161" s="3">
        <f>IF(AND(W161&gt;0,W161&gt;Summary!D$9),12.5 - 12.5 * (W161 - Summary!D$9) / (Summary!D$3 - Summary!D$9),0)</f>
        <v>0</v>
      </c>
      <c r="BP161" s="3">
        <f>IF(AND(X161&gt;0,X161&gt;Summary!E$9),12.5 - 12.5 * (X161 - Summary!E$9) / (Summary!E$3 - Summary!E$9),0)</f>
        <v>0</v>
      </c>
      <c r="BQ161" s="3">
        <f>IF(AND(Y161&gt;0,Y161&gt;Summary!F$9),12.5 - 12.5 * (Y161 - Summary!F$9) / (Summary!F$3 - Summary!F$9),0)</f>
        <v>0</v>
      </c>
      <c r="BR161" s="3">
        <f>IF(AND(Z161&gt;0,Z161&gt;Summary!G$9),12.5 - 12.5 * (Z161 - Summary!G$9) / (Summary!G$3 - Summary!G$9),0)</f>
        <v>0</v>
      </c>
      <c r="BS161" s="3">
        <f>IF(AND(AA161&gt;0,AA161&gt;Summary!H$9),12.5 - 12.5 * (AA161 - Summary!H$9) / (Summary!H$3 - Summary!H$9),0)</f>
        <v>0</v>
      </c>
      <c r="BT161" s="3">
        <f>IF(AND(AB161&gt;0,AB161&gt;Summary!I$9),12.5 - 12.5 * (AB161 - Summary!I$9) / (Summary!I$3 - Summary!I$9),0)</f>
        <v>0</v>
      </c>
      <c r="BU161" s="3">
        <f>IF(AND(AC161&gt;0,AC161&gt;Summary!J$9),12.5 - 12.5 * (AC161 - Summary!J$9) / (Summary!J$3 - Summary!J$9),0)</f>
        <v>0</v>
      </c>
      <c r="BV161" s="3">
        <f>IF(AND(AD161&gt;0,AD161&gt;Summary!K$9),12.5 - 12.5 * (AD161 - Summary!K$9) / (Summary!K$3 - Summary!K$9),0)</f>
        <v>0</v>
      </c>
      <c r="BW161" s="3"/>
      <c r="BX161">
        <v>6961</v>
      </c>
      <c r="BY161">
        <v>24058</v>
      </c>
      <c r="BZ161">
        <v>9595</v>
      </c>
      <c r="CA161">
        <v>38742</v>
      </c>
      <c r="CD161">
        <v>9493</v>
      </c>
      <c r="CE161">
        <v>261351</v>
      </c>
      <c r="CF161">
        <v>44184</v>
      </c>
      <c r="CG161">
        <v>126984</v>
      </c>
      <c r="CI161" s="3">
        <f t="shared" si="132"/>
        <v>0</v>
      </c>
      <c r="CJ161" s="3">
        <f t="shared" si="133"/>
        <v>0</v>
      </c>
      <c r="CK161" s="3">
        <f t="shared" si="134"/>
        <v>0</v>
      </c>
      <c r="CL161" s="3">
        <f t="shared" si="135"/>
        <v>0</v>
      </c>
      <c r="CM161" s="3">
        <f t="shared" si="136"/>
        <v>0</v>
      </c>
      <c r="CN161" s="3">
        <f t="shared" si="137"/>
        <v>0</v>
      </c>
      <c r="CO161" s="3">
        <f t="shared" si="138"/>
        <v>0</v>
      </c>
      <c r="CP161" s="3">
        <f t="shared" si="139"/>
        <v>0</v>
      </c>
      <c r="CQ161" s="3">
        <f t="shared" si="140"/>
        <v>0</v>
      </c>
      <c r="CR161" s="3">
        <f t="shared" si="141"/>
        <v>0</v>
      </c>
      <c r="CT161" s="3">
        <f t="shared" si="142"/>
        <v>0</v>
      </c>
      <c r="CU161" s="3">
        <f t="shared" si="143"/>
        <v>0</v>
      </c>
      <c r="CV161" s="3">
        <f t="shared" si="144"/>
        <v>0</v>
      </c>
      <c r="CW161" s="5">
        <f t="shared" si="145"/>
        <v>400</v>
      </c>
      <c r="CX161" s="3">
        <f t="shared" si="146"/>
        <v>400</v>
      </c>
      <c r="CZ161" s="3">
        <f t="shared" si="147"/>
        <v>400</v>
      </c>
      <c r="DA161">
        <f t="shared" si="148"/>
        <v>157</v>
      </c>
    </row>
    <row r="162" spans="1:105" x14ac:dyDescent="0.2">
      <c r="A162">
        <v>158</v>
      </c>
      <c r="B162" t="s">
        <v>345</v>
      </c>
      <c r="C162" t="s">
        <v>346</v>
      </c>
      <c r="D162" t="s">
        <v>76</v>
      </c>
      <c r="E162">
        <v>0</v>
      </c>
      <c r="F162" s="1" t="s">
        <v>347</v>
      </c>
      <c r="G162">
        <v>400</v>
      </c>
      <c r="H162">
        <v>710301</v>
      </c>
      <c r="J162">
        <v>11195</v>
      </c>
      <c r="K162">
        <v>4110</v>
      </c>
      <c r="L162">
        <v>61023</v>
      </c>
      <c r="M162">
        <v>10649</v>
      </c>
      <c r="N162">
        <v>92804</v>
      </c>
      <c r="O162">
        <v>8908</v>
      </c>
      <c r="P162">
        <v>345228</v>
      </c>
      <c r="Q162">
        <v>113309</v>
      </c>
      <c r="R162">
        <v>25623</v>
      </c>
      <c r="S162">
        <v>37452</v>
      </c>
      <c r="U162" s="5">
        <f>IF(J162&lt;=Summary!B$3,J162,0)</f>
        <v>0</v>
      </c>
      <c r="V162" s="5">
        <f>IF(K162&lt;=Summary!C$3,K162,0)</f>
        <v>0</v>
      </c>
      <c r="W162" s="5">
        <f>IF(L162&lt;=Summary!D$3,L162,0)</f>
        <v>0</v>
      </c>
      <c r="X162" s="5">
        <f>IF(M162&lt;=Summary!E$3,M162,0)</f>
        <v>0</v>
      </c>
      <c r="Y162" s="5">
        <f>IF(N162&lt;=Summary!F$3,N162,0)</f>
        <v>0</v>
      </c>
      <c r="Z162" s="5">
        <f>IF(O162&lt;=Summary!G$3,O162,0)</f>
        <v>0</v>
      </c>
      <c r="AA162" s="5">
        <f>IF(P162&lt;=Summary!H$3,P162,0)</f>
        <v>0</v>
      </c>
      <c r="AB162" s="5">
        <f>IF(Q162&lt;=Summary!I$3,Q162,0)</f>
        <v>0</v>
      </c>
      <c r="AC162" s="5">
        <f>IF(R162&lt;=Summary!J$3,R162,0)</f>
        <v>0</v>
      </c>
      <c r="AD162" s="5">
        <f>IF(S162&lt;=Summary!K$3,S162,0)</f>
        <v>0</v>
      </c>
      <c r="AE162" s="3"/>
      <c r="AF162" s="5">
        <f t="shared" si="122"/>
        <v>227</v>
      </c>
      <c r="AG162" s="5">
        <f t="shared" si="123"/>
        <v>239</v>
      </c>
      <c r="AH162" s="5">
        <f t="shared" si="124"/>
        <v>190</v>
      </c>
      <c r="AI162" s="5">
        <f t="shared" si="125"/>
        <v>157</v>
      </c>
      <c r="AJ162" s="5">
        <f t="shared" si="126"/>
        <v>165</v>
      </c>
      <c r="AK162" s="5">
        <f t="shared" si="127"/>
        <v>157</v>
      </c>
      <c r="AL162" s="5">
        <f t="shared" si="128"/>
        <v>124</v>
      </c>
      <c r="AM162" s="5">
        <f t="shared" si="129"/>
        <v>143</v>
      </c>
      <c r="AN162" s="5">
        <f t="shared" si="130"/>
        <v>135</v>
      </c>
      <c r="AO162" s="5">
        <f t="shared" si="131"/>
        <v>77</v>
      </c>
      <c r="AP162" s="3"/>
      <c r="AQ162" s="3">
        <f>IF(AND(AF162&lt;=Summary!B$6,AF162&gt;0),25*(Summary!B$6+1-AF162)/Summary!B$6,0)</f>
        <v>0</v>
      </c>
      <c r="AR162" s="3">
        <f>IF(AND(AG162&lt;=Summary!C$6,AG162&gt;0),25*(Summary!C$6+1-AG162)/Summary!C$6,0)</f>
        <v>0</v>
      </c>
      <c r="AS162" s="3">
        <f>IF(AND(AH162&lt;=Summary!D$6,AH162&gt;0),25*(Summary!D$6+1-AH162)/Summary!D$6,0)</f>
        <v>0</v>
      </c>
      <c r="AT162" s="3">
        <f>IF(AND(AI162&lt;=Summary!E$6,AI162&gt;0),25*(Summary!E$6+1-AI162)/Summary!E$6,0)</f>
        <v>0</v>
      </c>
      <c r="AU162" s="3">
        <f>IF(AND(AJ162&lt;=Summary!F$6,AJ162&gt;0),25*(Summary!F$6+1-AJ162)/Summary!F$6,0)</f>
        <v>0</v>
      </c>
      <c r="AV162" s="3">
        <f>IF(AND(AK162&lt;=Summary!G$6,AK162&gt;0),25*(Summary!G$6+1-AK162)/Summary!G$6,0)</f>
        <v>0</v>
      </c>
      <c r="AW162" s="3">
        <f>IF(AND(AL162&lt;=Summary!H$6,AL162&gt;0),25*(Summary!H$6+1-AL162)/Summary!H$6,0)</f>
        <v>0</v>
      </c>
      <c r="AX162" s="3">
        <f>IF(AND(AM162&lt;=Summary!I$6,AM162&gt;0),25*(Summary!I$6+1-AM162)/Summary!I$6,0)</f>
        <v>0</v>
      </c>
      <c r="AY162" s="3">
        <f>IF(AND(AN162&lt;=Summary!J$6,AN162&gt;0),25*(Summary!J$6+1-AN162)/Summary!J$6,0)</f>
        <v>0</v>
      </c>
      <c r="AZ162" s="3">
        <f>IF(AND(AO162&lt;=Summary!K$6,AO162&gt;0),25*(Summary!K$6+1-AO162)/Summary!K$6,0)</f>
        <v>6</v>
      </c>
      <c r="BA162" s="3"/>
      <c r="BB162" s="3">
        <f>IF(AND(U162&gt;0,U162&lt;=Summary!B$9),12.5 + 12.5 * (U162 - Summary!B$9) / (Summary!B$7 - Summary!B$9),0)</f>
        <v>0</v>
      </c>
      <c r="BC162" s="3">
        <f>IF(AND(V162&gt;0,V162&lt;=Summary!C$9),12.5 + 12.5 * (V162 - Summary!C$9) / (Summary!C$7 - Summary!C$9),0)</f>
        <v>0</v>
      </c>
      <c r="BD162" s="3">
        <f>IF(AND(W162&gt;0,W162&lt;=Summary!D$9),12.5 + 12.5 * (W162 - Summary!D$9) / (Summary!D$7 - Summary!D$9),0)</f>
        <v>0</v>
      </c>
      <c r="BE162" s="3">
        <f>IF(AND(X162&gt;0,X162&lt;=Summary!E$9),12.5 + 12.5 * (X162 - Summary!E$9) / (Summary!E$7 - Summary!E$9),0)</f>
        <v>0</v>
      </c>
      <c r="BF162" s="3">
        <f>IF(AND(Y162&gt;0,Y162&lt;=Summary!F$9),12.5 + 12.5 * (Y162 - Summary!F$9) / (Summary!F$7 - Summary!F$9),0)</f>
        <v>0</v>
      </c>
      <c r="BG162" s="3">
        <f>IF(AND(Z162&gt;0,Z162&lt;=Summary!G$9),12.5 + 12.5 * (Z162 - Summary!G$9) / (Summary!G$7 - Summary!G$9),0)</f>
        <v>0</v>
      </c>
      <c r="BH162" s="3">
        <f>IF(AND(AA162&gt;0,AA162&lt;=Summary!H$9),12.5 + 12.5 * (AA162 - Summary!H$9) / (Summary!H$7 - Summary!H$9),0)</f>
        <v>0</v>
      </c>
      <c r="BI162" s="3">
        <f>IF(AND(AB162&gt;0,AB162&lt;=Summary!I$9),12.5 + 12.5 * (AB162 - Summary!I$9) / (Summary!I$7 - Summary!I$9),0)</f>
        <v>0</v>
      </c>
      <c r="BJ162" s="3">
        <f>IF(AND(AC162&gt;0,AC162&lt;=Summary!J$9),12.5 + 12.5 * (AC162 - Summary!J$9) / (Summary!J$7 - Summary!J$9),0)</f>
        <v>0</v>
      </c>
      <c r="BK162" s="3">
        <f>IF(AND(AD162&gt;0,AD162&lt;=Summary!K$9),12.5 + 12.5 * (AD162 - Summary!K$9) / (Summary!K$7 - Summary!K$9),0)</f>
        <v>0</v>
      </c>
      <c r="BL162" s="3"/>
      <c r="BM162" s="3">
        <f>IF(AND(U162&gt;0,U162&gt;Summary!B$9),12.5 - 12.5 * (U162 - Summary!B$9) / (Summary!B$3 - Summary!B$9),0)</f>
        <v>0</v>
      </c>
      <c r="BN162" s="3">
        <f>IF(AND(V162&gt;0,V162&gt;Summary!C$9),12.5 - 12.5 * (V162 - Summary!C$9) / (Summary!C$3 - Summary!C$9),0)</f>
        <v>0</v>
      </c>
      <c r="BO162" s="3">
        <f>IF(AND(W162&gt;0,W162&gt;Summary!D$9),12.5 - 12.5 * (W162 - Summary!D$9) / (Summary!D$3 - Summary!D$9),0)</f>
        <v>0</v>
      </c>
      <c r="BP162" s="3">
        <f>IF(AND(X162&gt;0,X162&gt;Summary!E$9),12.5 - 12.5 * (X162 - Summary!E$9) / (Summary!E$3 - Summary!E$9),0)</f>
        <v>0</v>
      </c>
      <c r="BQ162" s="3">
        <f>IF(AND(Y162&gt;0,Y162&gt;Summary!F$9),12.5 - 12.5 * (Y162 - Summary!F$9) / (Summary!F$3 - Summary!F$9),0)</f>
        <v>0</v>
      </c>
      <c r="BR162" s="3">
        <f>IF(AND(Z162&gt;0,Z162&gt;Summary!G$9),12.5 - 12.5 * (Z162 - Summary!G$9) / (Summary!G$3 - Summary!G$9),0)</f>
        <v>0</v>
      </c>
      <c r="BS162" s="3">
        <f>IF(AND(AA162&gt;0,AA162&gt;Summary!H$9),12.5 - 12.5 * (AA162 - Summary!H$9) / (Summary!H$3 - Summary!H$9),0)</f>
        <v>0</v>
      </c>
      <c r="BT162" s="3">
        <f>IF(AND(AB162&gt;0,AB162&gt;Summary!I$9),12.5 - 12.5 * (AB162 - Summary!I$9) / (Summary!I$3 - Summary!I$9),0)</f>
        <v>0</v>
      </c>
      <c r="BU162" s="3">
        <f>IF(AND(AC162&gt;0,AC162&gt;Summary!J$9),12.5 - 12.5 * (AC162 - Summary!J$9) / (Summary!J$3 - Summary!J$9),0)</f>
        <v>0</v>
      </c>
      <c r="BV162" s="3">
        <f>IF(AND(AD162&gt;0,AD162&gt;Summary!K$9),12.5 - 12.5 * (AD162 - Summary!K$9) / (Summary!K$3 - Summary!K$9),0)</f>
        <v>0</v>
      </c>
      <c r="BW162" s="3"/>
      <c r="BX162">
        <v>8908</v>
      </c>
      <c r="BY162">
        <v>113309</v>
      </c>
      <c r="BZ162">
        <v>4110</v>
      </c>
      <c r="CA162">
        <v>10649</v>
      </c>
      <c r="CB162">
        <v>92804</v>
      </c>
      <c r="CC162">
        <v>345228</v>
      </c>
      <c r="CD162">
        <v>11195</v>
      </c>
      <c r="CE162">
        <v>61023</v>
      </c>
      <c r="CF162">
        <v>25623</v>
      </c>
      <c r="CG162">
        <v>37452</v>
      </c>
      <c r="CI162" s="3">
        <f t="shared" si="132"/>
        <v>0</v>
      </c>
      <c r="CJ162" s="3">
        <f t="shared" si="133"/>
        <v>0</v>
      </c>
      <c r="CK162" s="3">
        <f t="shared" si="134"/>
        <v>0</v>
      </c>
      <c r="CL162" s="3">
        <f t="shared" si="135"/>
        <v>0</v>
      </c>
      <c r="CM162" s="3">
        <f t="shared" si="136"/>
        <v>0</v>
      </c>
      <c r="CN162" s="3">
        <f t="shared" si="137"/>
        <v>0</v>
      </c>
      <c r="CO162" s="3">
        <f t="shared" si="138"/>
        <v>0</v>
      </c>
      <c r="CP162" s="3">
        <f t="shared" si="139"/>
        <v>0</v>
      </c>
      <c r="CQ162" s="3">
        <f t="shared" si="140"/>
        <v>0</v>
      </c>
      <c r="CR162" s="3">
        <f t="shared" si="141"/>
        <v>6</v>
      </c>
      <c r="CT162" s="3">
        <f t="shared" si="142"/>
        <v>0</v>
      </c>
      <c r="CU162" s="3">
        <f t="shared" si="143"/>
        <v>0</v>
      </c>
      <c r="CV162" s="3">
        <f t="shared" si="144"/>
        <v>6</v>
      </c>
      <c r="CW162" s="5">
        <f t="shared" si="145"/>
        <v>400</v>
      </c>
      <c r="CX162" s="3">
        <f t="shared" si="146"/>
        <v>406</v>
      </c>
      <c r="CZ162" s="3">
        <f t="shared" si="147"/>
        <v>400</v>
      </c>
      <c r="DA162">
        <f t="shared" si="148"/>
        <v>158</v>
      </c>
    </row>
    <row r="163" spans="1:105" x14ac:dyDescent="0.2">
      <c r="A163">
        <v>159</v>
      </c>
      <c r="B163" t="s">
        <v>348</v>
      </c>
      <c r="C163" t="s">
        <v>349</v>
      </c>
      <c r="D163" t="s">
        <v>18</v>
      </c>
      <c r="E163">
        <v>0</v>
      </c>
      <c r="F163" s="1" t="s">
        <v>344</v>
      </c>
      <c r="G163">
        <v>400</v>
      </c>
      <c r="H163">
        <v>811252</v>
      </c>
      <c r="J163">
        <v>40361</v>
      </c>
      <c r="K163">
        <v>5719</v>
      </c>
      <c r="L163">
        <v>52735</v>
      </c>
      <c r="M163">
        <v>81431</v>
      </c>
      <c r="N163">
        <v>17386</v>
      </c>
      <c r="O163">
        <v>10042</v>
      </c>
      <c r="Q163">
        <v>73984</v>
      </c>
      <c r="S163">
        <v>529594</v>
      </c>
      <c r="U163" s="5">
        <f>IF(J163&lt;=Summary!B$3,J163,0)</f>
        <v>0</v>
      </c>
      <c r="V163" s="5">
        <f>IF(K163&lt;=Summary!C$3,K163,0)</f>
        <v>0</v>
      </c>
      <c r="W163" s="5">
        <f>IF(L163&lt;=Summary!D$3,L163,0)</f>
        <v>0</v>
      </c>
      <c r="X163" s="5">
        <f>IF(M163&lt;=Summary!E$3,M163,0)</f>
        <v>0</v>
      </c>
      <c r="Y163" s="5">
        <f>IF(N163&lt;=Summary!F$3,N163,0)</f>
        <v>0</v>
      </c>
      <c r="Z163" s="5">
        <f>IF(O163&lt;=Summary!G$3,O163,0)</f>
        <v>0</v>
      </c>
      <c r="AA163" s="5">
        <f>IF(P163&lt;=Summary!H$3,P163,0)</f>
        <v>0</v>
      </c>
      <c r="AB163" s="5">
        <f>IF(Q163&lt;=Summary!I$3,Q163,0)</f>
        <v>0</v>
      </c>
      <c r="AC163" s="5">
        <f>IF(R163&lt;=Summary!J$3,R163,0)</f>
        <v>0</v>
      </c>
      <c r="AD163" s="5">
        <f>IF(S163&lt;=Summary!K$3,S163,0)</f>
        <v>0</v>
      </c>
      <c r="AE163" s="3"/>
      <c r="AF163" s="5">
        <f t="shared" si="122"/>
        <v>235</v>
      </c>
      <c r="AG163" s="5">
        <f t="shared" si="123"/>
        <v>246</v>
      </c>
      <c r="AH163" s="5">
        <f t="shared" si="124"/>
        <v>186</v>
      </c>
      <c r="AI163" s="5">
        <f t="shared" si="125"/>
        <v>196</v>
      </c>
      <c r="AJ163" s="5">
        <f t="shared" si="126"/>
        <v>128</v>
      </c>
      <c r="AK163" s="5">
        <f t="shared" si="127"/>
        <v>163</v>
      </c>
      <c r="AL163" s="5">
        <f t="shared" si="128"/>
        <v>0</v>
      </c>
      <c r="AM163" s="5">
        <f t="shared" si="129"/>
        <v>140</v>
      </c>
      <c r="AN163" s="5">
        <f t="shared" si="130"/>
        <v>0</v>
      </c>
      <c r="AO163" s="5">
        <f t="shared" si="131"/>
        <v>122</v>
      </c>
      <c r="AP163" s="3"/>
      <c r="AQ163" s="3">
        <f>IF(AND(AF163&lt;=Summary!B$6,AF163&gt;0),25*(Summary!B$6+1-AF163)/Summary!B$6,0)</f>
        <v>0</v>
      </c>
      <c r="AR163" s="3">
        <f>IF(AND(AG163&lt;=Summary!C$6,AG163&gt;0),25*(Summary!C$6+1-AG163)/Summary!C$6,0)</f>
        <v>0</v>
      </c>
      <c r="AS163" s="3">
        <f>IF(AND(AH163&lt;=Summary!D$6,AH163&gt;0),25*(Summary!D$6+1-AH163)/Summary!D$6,0)</f>
        <v>0</v>
      </c>
      <c r="AT163" s="3">
        <f>IF(AND(AI163&lt;=Summary!E$6,AI163&gt;0),25*(Summary!E$6+1-AI163)/Summary!E$6,0)</f>
        <v>0</v>
      </c>
      <c r="AU163" s="3">
        <f>IF(AND(AJ163&lt;=Summary!F$6,AJ163&gt;0),25*(Summary!F$6+1-AJ163)/Summary!F$6,0)</f>
        <v>0</v>
      </c>
      <c r="AV163" s="3">
        <f>IF(AND(AK163&lt;=Summary!G$6,AK163&gt;0),25*(Summary!G$6+1-AK163)/Summary!G$6,0)</f>
        <v>0</v>
      </c>
      <c r="AW163" s="3">
        <f>IF(AND(AL163&lt;=Summary!H$6,AL163&gt;0),25*(Summary!H$6+1-AL163)/Summary!H$6,0)</f>
        <v>0</v>
      </c>
      <c r="AX163" s="3">
        <f>IF(AND(AM163&lt;=Summary!I$6,AM163&gt;0),25*(Summary!I$6+1-AM163)/Summary!I$6,0)</f>
        <v>0</v>
      </c>
      <c r="AY163" s="3">
        <f>IF(AND(AN163&lt;=Summary!J$6,AN163&gt;0),25*(Summary!J$6+1-AN163)/Summary!J$6,0)</f>
        <v>0</v>
      </c>
      <c r="AZ163" s="3">
        <f>IF(AND(AO163&lt;=Summary!K$6,AO163&gt;0),25*(Summary!K$6+1-AO163)/Summary!K$6,0)</f>
        <v>0</v>
      </c>
      <c r="BA163" s="3"/>
      <c r="BB163" s="3">
        <f>IF(AND(U163&gt;0,U163&lt;=Summary!B$9),12.5 + 12.5 * (U163 - Summary!B$9) / (Summary!B$7 - Summary!B$9),0)</f>
        <v>0</v>
      </c>
      <c r="BC163" s="3">
        <f>IF(AND(V163&gt;0,V163&lt;=Summary!C$9),12.5 + 12.5 * (V163 - Summary!C$9) / (Summary!C$7 - Summary!C$9),0)</f>
        <v>0</v>
      </c>
      <c r="BD163" s="3">
        <f>IF(AND(W163&gt;0,W163&lt;=Summary!D$9),12.5 + 12.5 * (W163 - Summary!D$9) / (Summary!D$7 - Summary!D$9),0)</f>
        <v>0</v>
      </c>
      <c r="BE163" s="3">
        <f>IF(AND(X163&gt;0,X163&lt;=Summary!E$9),12.5 + 12.5 * (X163 - Summary!E$9) / (Summary!E$7 - Summary!E$9),0)</f>
        <v>0</v>
      </c>
      <c r="BF163" s="3">
        <f>IF(AND(Y163&gt;0,Y163&lt;=Summary!F$9),12.5 + 12.5 * (Y163 - Summary!F$9) / (Summary!F$7 - Summary!F$9),0)</f>
        <v>0</v>
      </c>
      <c r="BG163" s="3">
        <f>IF(AND(Z163&gt;0,Z163&lt;=Summary!G$9),12.5 + 12.5 * (Z163 - Summary!G$9) / (Summary!G$7 - Summary!G$9),0)</f>
        <v>0</v>
      </c>
      <c r="BH163" s="3">
        <f>IF(AND(AA163&gt;0,AA163&lt;=Summary!H$9),12.5 + 12.5 * (AA163 - Summary!H$9) / (Summary!H$7 - Summary!H$9),0)</f>
        <v>0</v>
      </c>
      <c r="BI163" s="3">
        <f>IF(AND(AB163&gt;0,AB163&lt;=Summary!I$9),12.5 + 12.5 * (AB163 - Summary!I$9) / (Summary!I$7 - Summary!I$9),0)</f>
        <v>0</v>
      </c>
      <c r="BJ163" s="3">
        <f>IF(AND(AC163&gt;0,AC163&lt;=Summary!J$9),12.5 + 12.5 * (AC163 - Summary!J$9) / (Summary!J$7 - Summary!J$9),0)</f>
        <v>0</v>
      </c>
      <c r="BK163" s="3">
        <f>IF(AND(AD163&gt;0,AD163&lt;=Summary!K$9),12.5 + 12.5 * (AD163 - Summary!K$9) / (Summary!K$7 - Summary!K$9),0)</f>
        <v>0</v>
      </c>
      <c r="BL163" s="3"/>
      <c r="BM163" s="3">
        <f>IF(AND(U163&gt;0,U163&gt;Summary!B$9),12.5 - 12.5 * (U163 - Summary!B$9) / (Summary!B$3 - Summary!B$9),0)</f>
        <v>0</v>
      </c>
      <c r="BN163" s="3">
        <f>IF(AND(V163&gt;0,V163&gt;Summary!C$9),12.5 - 12.5 * (V163 - Summary!C$9) / (Summary!C$3 - Summary!C$9),0)</f>
        <v>0</v>
      </c>
      <c r="BO163" s="3">
        <f>IF(AND(W163&gt;0,W163&gt;Summary!D$9),12.5 - 12.5 * (W163 - Summary!D$9) / (Summary!D$3 - Summary!D$9),0)</f>
        <v>0</v>
      </c>
      <c r="BP163" s="3">
        <f>IF(AND(X163&gt;0,X163&gt;Summary!E$9),12.5 - 12.5 * (X163 - Summary!E$9) / (Summary!E$3 - Summary!E$9),0)</f>
        <v>0</v>
      </c>
      <c r="BQ163" s="3">
        <f>IF(AND(Y163&gt;0,Y163&gt;Summary!F$9),12.5 - 12.5 * (Y163 - Summary!F$9) / (Summary!F$3 - Summary!F$9),0)</f>
        <v>0</v>
      </c>
      <c r="BR163" s="3">
        <f>IF(AND(Z163&gt;0,Z163&gt;Summary!G$9),12.5 - 12.5 * (Z163 - Summary!G$9) / (Summary!G$3 - Summary!G$9),0)</f>
        <v>0</v>
      </c>
      <c r="BS163" s="3">
        <f>IF(AND(AA163&gt;0,AA163&gt;Summary!H$9),12.5 - 12.5 * (AA163 - Summary!H$9) / (Summary!H$3 - Summary!H$9),0)</f>
        <v>0</v>
      </c>
      <c r="BT163" s="3">
        <f>IF(AND(AB163&gt;0,AB163&gt;Summary!I$9),12.5 - 12.5 * (AB163 - Summary!I$9) / (Summary!I$3 - Summary!I$9),0)</f>
        <v>0</v>
      </c>
      <c r="BU163" s="3">
        <f>IF(AND(AC163&gt;0,AC163&gt;Summary!J$9),12.5 - 12.5 * (AC163 - Summary!J$9) / (Summary!J$3 - Summary!J$9),0)</f>
        <v>0</v>
      </c>
      <c r="BV163" s="3">
        <f>IF(AND(AD163&gt;0,AD163&gt;Summary!K$9),12.5 - 12.5 * (AD163 - Summary!K$9) / (Summary!K$3 - Summary!K$9),0)</f>
        <v>0</v>
      </c>
      <c r="BW163" s="3"/>
      <c r="BX163">
        <v>10042</v>
      </c>
      <c r="BY163">
        <v>73984</v>
      </c>
      <c r="BZ163">
        <v>5719</v>
      </c>
      <c r="CA163">
        <v>81431</v>
      </c>
      <c r="CB163">
        <v>17386</v>
      </c>
      <c r="CD163">
        <v>40361</v>
      </c>
      <c r="CE163">
        <v>52735</v>
      </c>
      <c r="CG163">
        <v>529594</v>
      </c>
      <c r="CI163" s="3">
        <f t="shared" si="132"/>
        <v>0</v>
      </c>
      <c r="CJ163" s="3">
        <f t="shared" si="133"/>
        <v>0</v>
      </c>
      <c r="CK163" s="3">
        <f t="shared" si="134"/>
        <v>0</v>
      </c>
      <c r="CL163" s="3">
        <f t="shared" si="135"/>
        <v>0</v>
      </c>
      <c r="CM163" s="3">
        <f t="shared" si="136"/>
        <v>0</v>
      </c>
      <c r="CN163" s="3">
        <f t="shared" si="137"/>
        <v>0</v>
      </c>
      <c r="CO163" s="3">
        <f t="shared" si="138"/>
        <v>0</v>
      </c>
      <c r="CP163" s="3">
        <f t="shared" si="139"/>
        <v>0</v>
      </c>
      <c r="CQ163" s="3">
        <f t="shared" si="140"/>
        <v>0</v>
      </c>
      <c r="CR163" s="3">
        <f t="shared" si="141"/>
        <v>0</v>
      </c>
      <c r="CT163" s="3">
        <f t="shared" si="142"/>
        <v>0</v>
      </c>
      <c r="CU163" s="3">
        <f t="shared" si="143"/>
        <v>0</v>
      </c>
      <c r="CV163" s="3">
        <f t="shared" si="144"/>
        <v>0</v>
      </c>
      <c r="CW163" s="5">
        <f t="shared" si="145"/>
        <v>400</v>
      </c>
      <c r="CX163" s="3">
        <f t="shared" si="146"/>
        <v>400</v>
      </c>
      <c r="CZ163" s="3">
        <f t="shared" si="147"/>
        <v>400</v>
      </c>
      <c r="DA163">
        <f t="shared" si="148"/>
        <v>159</v>
      </c>
    </row>
    <row r="164" spans="1:105" x14ac:dyDescent="0.2">
      <c r="A164">
        <v>160</v>
      </c>
      <c r="B164" t="s">
        <v>350</v>
      </c>
      <c r="C164" t="s">
        <v>351</v>
      </c>
      <c r="D164" t="s">
        <v>18</v>
      </c>
      <c r="E164">
        <v>0</v>
      </c>
      <c r="F164" s="1" t="s">
        <v>347</v>
      </c>
      <c r="G164">
        <v>400</v>
      </c>
      <c r="H164">
        <v>1655019</v>
      </c>
      <c r="J164">
        <v>65470</v>
      </c>
      <c r="K164">
        <v>60956</v>
      </c>
      <c r="L164">
        <v>57664</v>
      </c>
      <c r="M164">
        <v>160730</v>
      </c>
      <c r="N164">
        <v>29213</v>
      </c>
      <c r="O164">
        <v>254284</v>
      </c>
      <c r="P164">
        <v>163553</v>
      </c>
      <c r="Q164">
        <v>363561</v>
      </c>
      <c r="R164">
        <v>150192</v>
      </c>
      <c r="S164">
        <v>349396</v>
      </c>
      <c r="U164" s="5">
        <f>IF(J164&lt;=Summary!B$3,J164,0)</f>
        <v>0</v>
      </c>
      <c r="V164" s="5">
        <f>IF(K164&lt;=Summary!C$3,K164,0)</f>
        <v>0</v>
      </c>
      <c r="W164" s="5">
        <f>IF(L164&lt;=Summary!D$3,L164,0)</f>
        <v>0</v>
      </c>
      <c r="X164" s="5">
        <f>IF(M164&lt;=Summary!E$3,M164,0)</f>
        <v>0</v>
      </c>
      <c r="Y164" s="5">
        <f>IF(N164&lt;=Summary!F$3,N164,0)</f>
        <v>0</v>
      </c>
      <c r="Z164" s="5">
        <f>IF(O164&lt;=Summary!G$3,O164,0)</f>
        <v>0</v>
      </c>
      <c r="AA164" s="5">
        <f>IF(P164&lt;=Summary!H$3,P164,0)</f>
        <v>0</v>
      </c>
      <c r="AB164" s="5">
        <f>IF(Q164&lt;=Summary!I$3,Q164,0)</f>
        <v>0</v>
      </c>
      <c r="AC164" s="5">
        <f>IF(R164&lt;=Summary!J$3,R164,0)</f>
        <v>0</v>
      </c>
      <c r="AD164" s="5">
        <f>IF(S164&lt;=Summary!K$3,S164,0)</f>
        <v>0</v>
      </c>
      <c r="AE164" s="3"/>
      <c r="AF164" s="5">
        <f t="shared" si="122"/>
        <v>240</v>
      </c>
      <c r="AG164" s="5">
        <f t="shared" si="123"/>
        <v>261</v>
      </c>
      <c r="AH164" s="5">
        <f t="shared" si="124"/>
        <v>188</v>
      </c>
      <c r="AI164" s="5">
        <f t="shared" si="125"/>
        <v>209</v>
      </c>
      <c r="AJ164" s="5">
        <f t="shared" si="126"/>
        <v>143</v>
      </c>
      <c r="AK164" s="5">
        <f t="shared" si="127"/>
        <v>195</v>
      </c>
      <c r="AL164" s="5">
        <f t="shared" si="128"/>
        <v>119</v>
      </c>
      <c r="AM164" s="5">
        <f t="shared" si="129"/>
        <v>155</v>
      </c>
      <c r="AN164" s="5">
        <f t="shared" si="130"/>
        <v>160</v>
      </c>
      <c r="AO164" s="5">
        <f t="shared" si="131"/>
        <v>119</v>
      </c>
      <c r="AP164" s="3"/>
      <c r="AQ164" s="3">
        <f>IF(AND(AF164&lt;=Summary!B$6,AF164&gt;0),25*(Summary!B$6+1-AF164)/Summary!B$6,0)</f>
        <v>0</v>
      </c>
      <c r="AR164" s="3">
        <f>IF(AND(AG164&lt;=Summary!C$6,AG164&gt;0),25*(Summary!C$6+1-AG164)/Summary!C$6,0)</f>
        <v>0</v>
      </c>
      <c r="AS164" s="3">
        <f>IF(AND(AH164&lt;=Summary!D$6,AH164&gt;0),25*(Summary!D$6+1-AH164)/Summary!D$6,0)</f>
        <v>0</v>
      </c>
      <c r="AT164" s="3">
        <f>IF(AND(AI164&lt;=Summary!E$6,AI164&gt;0),25*(Summary!E$6+1-AI164)/Summary!E$6,0)</f>
        <v>0</v>
      </c>
      <c r="AU164" s="3">
        <f>IF(AND(AJ164&lt;=Summary!F$6,AJ164&gt;0),25*(Summary!F$6+1-AJ164)/Summary!F$6,0)</f>
        <v>0</v>
      </c>
      <c r="AV164" s="3">
        <f>IF(AND(AK164&lt;=Summary!G$6,AK164&gt;0),25*(Summary!G$6+1-AK164)/Summary!G$6,0)</f>
        <v>0</v>
      </c>
      <c r="AW164" s="3">
        <f>IF(AND(AL164&lt;=Summary!H$6,AL164&gt;0),25*(Summary!H$6+1-AL164)/Summary!H$6,0)</f>
        <v>0</v>
      </c>
      <c r="AX164" s="3">
        <f>IF(AND(AM164&lt;=Summary!I$6,AM164&gt;0),25*(Summary!I$6+1-AM164)/Summary!I$6,0)</f>
        <v>0</v>
      </c>
      <c r="AY164" s="3">
        <f>IF(AND(AN164&lt;=Summary!J$6,AN164&gt;0),25*(Summary!J$6+1-AN164)/Summary!J$6,0)</f>
        <v>0</v>
      </c>
      <c r="AZ164" s="3">
        <f>IF(AND(AO164&lt;=Summary!K$6,AO164&gt;0),25*(Summary!K$6+1-AO164)/Summary!K$6,0)</f>
        <v>0</v>
      </c>
      <c r="BA164" s="3"/>
      <c r="BB164" s="3">
        <f>IF(AND(U164&gt;0,U164&lt;=Summary!B$9),12.5 + 12.5 * (U164 - Summary!B$9) / (Summary!B$7 - Summary!B$9),0)</f>
        <v>0</v>
      </c>
      <c r="BC164" s="3">
        <f>IF(AND(V164&gt;0,V164&lt;=Summary!C$9),12.5 + 12.5 * (V164 - Summary!C$9) / (Summary!C$7 - Summary!C$9),0)</f>
        <v>0</v>
      </c>
      <c r="BD164" s="3">
        <f>IF(AND(W164&gt;0,W164&lt;=Summary!D$9),12.5 + 12.5 * (W164 - Summary!D$9) / (Summary!D$7 - Summary!D$9),0)</f>
        <v>0</v>
      </c>
      <c r="BE164" s="3">
        <f>IF(AND(X164&gt;0,X164&lt;=Summary!E$9),12.5 + 12.5 * (X164 - Summary!E$9) / (Summary!E$7 - Summary!E$9),0)</f>
        <v>0</v>
      </c>
      <c r="BF164" s="3">
        <f>IF(AND(Y164&gt;0,Y164&lt;=Summary!F$9),12.5 + 12.5 * (Y164 - Summary!F$9) / (Summary!F$7 - Summary!F$9),0)</f>
        <v>0</v>
      </c>
      <c r="BG164" s="3">
        <f>IF(AND(Z164&gt;0,Z164&lt;=Summary!G$9),12.5 + 12.5 * (Z164 - Summary!G$9) / (Summary!G$7 - Summary!G$9),0)</f>
        <v>0</v>
      </c>
      <c r="BH164" s="3">
        <f>IF(AND(AA164&gt;0,AA164&lt;=Summary!H$9),12.5 + 12.5 * (AA164 - Summary!H$9) / (Summary!H$7 - Summary!H$9),0)</f>
        <v>0</v>
      </c>
      <c r="BI164" s="3">
        <f>IF(AND(AB164&gt;0,AB164&lt;=Summary!I$9),12.5 + 12.5 * (AB164 - Summary!I$9) / (Summary!I$7 - Summary!I$9),0)</f>
        <v>0</v>
      </c>
      <c r="BJ164" s="3">
        <f>IF(AND(AC164&gt;0,AC164&lt;=Summary!J$9),12.5 + 12.5 * (AC164 - Summary!J$9) / (Summary!J$7 - Summary!J$9),0)</f>
        <v>0</v>
      </c>
      <c r="BK164" s="3">
        <f>IF(AND(AD164&gt;0,AD164&lt;=Summary!K$9),12.5 + 12.5 * (AD164 - Summary!K$9) / (Summary!K$7 - Summary!K$9),0)</f>
        <v>0</v>
      </c>
      <c r="BL164" s="3"/>
      <c r="BM164" s="3">
        <f>IF(AND(U164&gt;0,U164&gt;Summary!B$9),12.5 - 12.5 * (U164 - Summary!B$9) / (Summary!B$3 - Summary!B$9),0)</f>
        <v>0</v>
      </c>
      <c r="BN164" s="3">
        <f>IF(AND(V164&gt;0,V164&gt;Summary!C$9),12.5 - 12.5 * (V164 - Summary!C$9) / (Summary!C$3 - Summary!C$9),0)</f>
        <v>0</v>
      </c>
      <c r="BO164" s="3">
        <f>IF(AND(W164&gt;0,W164&gt;Summary!D$9),12.5 - 12.5 * (W164 - Summary!D$9) / (Summary!D$3 - Summary!D$9),0)</f>
        <v>0</v>
      </c>
      <c r="BP164" s="3">
        <f>IF(AND(X164&gt;0,X164&gt;Summary!E$9),12.5 - 12.5 * (X164 - Summary!E$9) / (Summary!E$3 - Summary!E$9),0)</f>
        <v>0</v>
      </c>
      <c r="BQ164" s="3">
        <f>IF(AND(Y164&gt;0,Y164&gt;Summary!F$9),12.5 - 12.5 * (Y164 - Summary!F$9) / (Summary!F$3 - Summary!F$9),0)</f>
        <v>0</v>
      </c>
      <c r="BR164" s="3">
        <f>IF(AND(Z164&gt;0,Z164&gt;Summary!G$9),12.5 - 12.5 * (Z164 - Summary!G$9) / (Summary!G$3 - Summary!G$9),0)</f>
        <v>0</v>
      </c>
      <c r="BS164" s="3">
        <f>IF(AND(AA164&gt;0,AA164&gt;Summary!H$9),12.5 - 12.5 * (AA164 - Summary!H$9) / (Summary!H$3 - Summary!H$9),0)</f>
        <v>0</v>
      </c>
      <c r="BT164" s="3">
        <f>IF(AND(AB164&gt;0,AB164&gt;Summary!I$9),12.5 - 12.5 * (AB164 - Summary!I$9) / (Summary!I$3 - Summary!I$9),0)</f>
        <v>0</v>
      </c>
      <c r="BU164" s="3">
        <f>IF(AND(AC164&gt;0,AC164&gt;Summary!J$9),12.5 - 12.5 * (AC164 - Summary!J$9) / (Summary!J$3 - Summary!J$9),0)</f>
        <v>0</v>
      </c>
      <c r="BV164" s="3">
        <f>IF(AND(AD164&gt;0,AD164&gt;Summary!K$9),12.5 - 12.5 * (AD164 - Summary!K$9) / (Summary!K$3 - Summary!K$9),0)</f>
        <v>0</v>
      </c>
      <c r="BW164" s="3"/>
      <c r="BX164">
        <v>254284</v>
      </c>
      <c r="BY164">
        <v>363561</v>
      </c>
      <c r="BZ164">
        <v>60956</v>
      </c>
      <c r="CA164">
        <v>160730</v>
      </c>
      <c r="CB164">
        <v>29213</v>
      </c>
      <c r="CC164">
        <v>163553</v>
      </c>
      <c r="CD164">
        <v>65470</v>
      </c>
      <c r="CE164">
        <v>57664</v>
      </c>
      <c r="CF164">
        <v>150192</v>
      </c>
      <c r="CG164">
        <v>349396</v>
      </c>
      <c r="CI164" s="3">
        <f t="shared" si="132"/>
        <v>0</v>
      </c>
      <c r="CJ164" s="3">
        <f t="shared" si="133"/>
        <v>0</v>
      </c>
      <c r="CK164" s="3">
        <f t="shared" si="134"/>
        <v>0</v>
      </c>
      <c r="CL164" s="3">
        <f t="shared" si="135"/>
        <v>0</v>
      </c>
      <c r="CM164" s="3">
        <f t="shared" si="136"/>
        <v>0</v>
      </c>
      <c r="CN164" s="3">
        <f t="shared" si="137"/>
        <v>0</v>
      </c>
      <c r="CO164" s="3">
        <f t="shared" si="138"/>
        <v>0</v>
      </c>
      <c r="CP164" s="3">
        <f t="shared" si="139"/>
        <v>0</v>
      </c>
      <c r="CQ164" s="3">
        <f t="shared" si="140"/>
        <v>0</v>
      </c>
      <c r="CR164" s="3">
        <f t="shared" si="141"/>
        <v>0</v>
      </c>
      <c r="CT164" s="3">
        <f t="shared" si="142"/>
        <v>0</v>
      </c>
      <c r="CU164" s="3">
        <f t="shared" si="143"/>
        <v>0</v>
      </c>
      <c r="CV164" s="3">
        <f t="shared" si="144"/>
        <v>0</v>
      </c>
      <c r="CW164" s="5">
        <f t="shared" si="145"/>
        <v>400</v>
      </c>
      <c r="CX164" s="3">
        <f t="shared" si="146"/>
        <v>400</v>
      </c>
      <c r="CZ164" s="3">
        <f t="shared" si="147"/>
        <v>400</v>
      </c>
      <c r="DA164">
        <f t="shared" si="148"/>
        <v>160</v>
      </c>
    </row>
    <row r="165" spans="1:105" x14ac:dyDescent="0.2">
      <c r="A165">
        <v>161</v>
      </c>
      <c r="B165" t="s">
        <v>352</v>
      </c>
      <c r="C165" t="s">
        <v>353</v>
      </c>
      <c r="D165" t="s">
        <v>118</v>
      </c>
      <c r="E165">
        <v>0</v>
      </c>
      <c r="F165" s="1" t="s">
        <v>347</v>
      </c>
      <c r="G165">
        <v>400</v>
      </c>
      <c r="H165">
        <v>2062351</v>
      </c>
      <c r="J165">
        <v>43003</v>
      </c>
      <c r="K165">
        <v>13394</v>
      </c>
      <c r="L165">
        <v>43738</v>
      </c>
      <c r="M165">
        <v>73819</v>
      </c>
      <c r="N165">
        <v>74039</v>
      </c>
      <c r="O165">
        <v>329369</v>
      </c>
      <c r="P165">
        <v>550217</v>
      </c>
      <c r="Q165">
        <v>145904</v>
      </c>
      <c r="R165">
        <v>610270</v>
      </c>
      <c r="S165">
        <v>178598</v>
      </c>
      <c r="U165" s="5">
        <f>IF(J165&lt;=Summary!B$3,J165,0)</f>
        <v>0</v>
      </c>
      <c r="V165" s="5">
        <f>IF(K165&lt;=Summary!C$3,K165,0)</f>
        <v>0</v>
      </c>
      <c r="W165" s="5">
        <f>IF(L165&lt;=Summary!D$3,L165,0)</f>
        <v>0</v>
      </c>
      <c r="X165" s="5">
        <f>IF(M165&lt;=Summary!E$3,M165,0)</f>
        <v>0</v>
      </c>
      <c r="Y165" s="5">
        <f>IF(N165&lt;=Summary!F$3,N165,0)</f>
        <v>0</v>
      </c>
      <c r="Z165" s="5">
        <f>IF(O165&lt;=Summary!G$3,O165,0)</f>
        <v>0</v>
      </c>
      <c r="AA165" s="5">
        <f>IF(P165&lt;=Summary!H$3,P165,0)</f>
        <v>0</v>
      </c>
      <c r="AB165" s="5">
        <f>IF(Q165&lt;=Summary!I$3,Q165,0)</f>
        <v>0</v>
      </c>
      <c r="AC165" s="5">
        <f>IF(R165&lt;=Summary!J$3,R165,0)</f>
        <v>0</v>
      </c>
      <c r="AD165" s="5">
        <f>IF(S165&lt;=Summary!K$3,S165,0)</f>
        <v>0</v>
      </c>
      <c r="AE165" s="3"/>
      <c r="AF165" s="5">
        <f t="shared" si="122"/>
        <v>236</v>
      </c>
      <c r="AG165" s="5">
        <f t="shared" si="123"/>
        <v>253</v>
      </c>
      <c r="AH165" s="5">
        <f t="shared" si="124"/>
        <v>184</v>
      </c>
      <c r="AI165" s="5">
        <f t="shared" si="125"/>
        <v>192</v>
      </c>
      <c r="AJ165" s="5">
        <f t="shared" si="126"/>
        <v>156</v>
      </c>
      <c r="AK165" s="5">
        <f t="shared" si="127"/>
        <v>198</v>
      </c>
      <c r="AL165" s="5">
        <f t="shared" si="128"/>
        <v>127</v>
      </c>
      <c r="AM165" s="5">
        <f t="shared" si="129"/>
        <v>145</v>
      </c>
      <c r="AN165" s="5">
        <f t="shared" si="130"/>
        <v>175</v>
      </c>
      <c r="AO165" s="5">
        <f t="shared" si="131"/>
        <v>115</v>
      </c>
      <c r="AP165" s="3"/>
      <c r="AQ165" s="3">
        <f>IF(AND(AF165&lt;=Summary!B$6,AF165&gt;0),25*(Summary!B$6+1-AF165)/Summary!B$6,0)</f>
        <v>0</v>
      </c>
      <c r="AR165" s="3">
        <f>IF(AND(AG165&lt;=Summary!C$6,AG165&gt;0),25*(Summary!C$6+1-AG165)/Summary!C$6,0)</f>
        <v>0</v>
      </c>
      <c r="AS165" s="3">
        <f>IF(AND(AH165&lt;=Summary!D$6,AH165&gt;0),25*(Summary!D$6+1-AH165)/Summary!D$6,0)</f>
        <v>0</v>
      </c>
      <c r="AT165" s="3">
        <f>IF(AND(AI165&lt;=Summary!E$6,AI165&gt;0),25*(Summary!E$6+1-AI165)/Summary!E$6,0)</f>
        <v>0</v>
      </c>
      <c r="AU165" s="3">
        <f>IF(AND(AJ165&lt;=Summary!F$6,AJ165&gt;0),25*(Summary!F$6+1-AJ165)/Summary!F$6,0)</f>
        <v>0</v>
      </c>
      <c r="AV165" s="3">
        <f>IF(AND(AK165&lt;=Summary!G$6,AK165&gt;0),25*(Summary!G$6+1-AK165)/Summary!G$6,0)</f>
        <v>0</v>
      </c>
      <c r="AW165" s="3">
        <f>IF(AND(AL165&lt;=Summary!H$6,AL165&gt;0),25*(Summary!H$6+1-AL165)/Summary!H$6,0)</f>
        <v>0</v>
      </c>
      <c r="AX165" s="3">
        <f>IF(AND(AM165&lt;=Summary!I$6,AM165&gt;0),25*(Summary!I$6+1-AM165)/Summary!I$6,0)</f>
        <v>0</v>
      </c>
      <c r="AY165" s="3">
        <f>IF(AND(AN165&lt;=Summary!J$6,AN165&gt;0),25*(Summary!J$6+1-AN165)/Summary!J$6,0)</f>
        <v>0</v>
      </c>
      <c r="AZ165" s="3">
        <f>IF(AND(AO165&lt;=Summary!K$6,AO165&gt;0),25*(Summary!K$6+1-AO165)/Summary!K$6,0)</f>
        <v>0</v>
      </c>
      <c r="BA165" s="3"/>
      <c r="BB165" s="3">
        <f>IF(AND(U165&gt;0,U165&lt;=Summary!B$9),12.5 + 12.5 * (U165 - Summary!B$9) / (Summary!B$7 - Summary!B$9),0)</f>
        <v>0</v>
      </c>
      <c r="BC165" s="3">
        <f>IF(AND(V165&gt;0,V165&lt;=Summary!C$9),12.5 + 12.5 * (V165 - Summary!C$9) / (Summary!C$7 - Summary!C$9),0)</f>
        <v>0</v>
      </c>
      <c r="BD165" s="3">
        <f>IF(AND(W165&gt;0,W165&lt;=Summary!D$9),12.5 + 12.5 * (W165 - Summary!D$9) / (Summary!D$7 - Summary!D$9),0)</f>
        <v>0</v>
      </c>
      <c r="BE165" s="3">
        <f>IF(AND(X165&gt;0,X165&lt;=Summary!E$9),12.5 + 12.5 * (X165 - Summary!E$9) / (Summary!E$7 - Summary!E$9),0)</f>
        <v>0</v>
      </c>
      <c r="BF165" s="3">
        <f>IF(AND(Y165&gt;0,Y165&lt;=Summary!F$9),12.5 + 12.5 * (Y165 - Summary!F$9) / (Summary!F$7 - Summary!F$9),0)</f>
        <v>0</v>
      </c>
      <c r="BG165" s="3">
        <f>IF(AND(Z165&gt;0,Z165&lt;=Summary!G$9),12.5 + 12.5 * (Z165 - Summary!G$9) / (Summary!G$7 - Summary!G$9),0)</f>
        <v>0</v>
      </c>
      <c r="BH165" s="3">
        <f>IF(AND(AA165&gt;0,AA165&lt;=Summary!H$9),12.5 + 12.5 * (AA165 - Summary!H$9) / (Summary!H$7 - Summary!H$9),0)</f>
        <v>0</v>
      </c>
      <c r="BI165" s="3">
        <f>IF(AND(AB165&gt;0,AB165&lt;=Summary!I$9),12.5 + 12.5 * (AB165 - Summary!I$9) / (Summary!I$7 - Summary!I$9),0)</f>
        <v>0</v>
      </c>
      <c r="BJ165" s="3">
        <f>IF(AND(AC165&gt;0,AC165&lt;=Summary!J$9),12.5 + 12.5 * (AC165 - Summary!J$9) / (Summary!J$7 - Summary!J$9),0)</f>
        <v>0</v>
      </c>
      <c r="BK165" s="3">
        <f>IF(AND(AD165&gt;0,AD165&lt;=Summary!K$9),12.5 + 12.5 * (AD165 - Summary!K$9) / (Summary!K$7 - Summary!K$9),0)</f>
        <v>0</v>
      </c>
      <c r="BL165" s="3"/>
      <c r="BM165" s="3">
        <f>IF(AND(U165&gt;0,U165&gt;Summary!B$9),12.5 - 12.5 * (U165 - Summary!B$9) / (Summary!B$3 - Summary!B$9),0)</f>
        <v>0</v>
      </c>
      <c r="BN165" s="3">
        <f>IF(AND(V165&gt;0,V165&gt;Summary!C$9),12.5 - 12.5 * (V165 - Summary!C$9) / (Summary!C$3 - Summary!C$9),0)</f>
        <v>0</v>
      </c>
      <c r="BO165" s="3">
        <f>IF(AND(W165&gt;0,W165&gt;Summary!D$9),12.5 - 12.5 * (W165 - Summary!D$9) / (Summary!D$3 - Summary!D$9),0)</f>
        <v>0</v>
      </c>
      <c r="BP165" s="3">
        <f>IF(AND(X165&gt;0,X165&gt;Summary!E$9),12.5 - 12.5 * (X165 - Summary!E$9) / (Summary!E$3 - Summary!E$9),0)</f>
        <v>0</v>
      </c>
      <c r="BQ165" s="3">
        <f>IF(AND(Y165&gt;0,Y165&gt;Summary!F$9),12.5 - 12.5 * (Y165 - Summary!F$9) / (Summary!F$3 - Summary!F$9),0)</f>
        <v>0</v>
      </c>
      <c r="BR165" s="3">
        <f>IF(AND(Z165&gt;0,Z165&gt;Summary!G$9),12.5 - 12.5 * (Z165 - Summary!G$9) / (Summary!G$3 - Summary!G$9),0)</f>
        <v>0</v>
      </c>
      <c r="BS165" s="3">
        <f>IF(AND(AA165&gt;0,AA165&gt;Summary!H$9),12.5 - 12.5 * (AA165 - Summary!H$9) / (Summary!H$3 - Summary!H$9),0)</f>
        <v>0</v>
      </c>
      <c r="BT165" s="3">
        <f>IF(AND(AB165&gt;0,AB165&gt;Summary!I$9),12.5 - 12.5 * (AB165 - Summary!I$9) / (Summary!I$3 - Summary!I$9),0)</f>
        <v>0</v>
      </c>
      <c r="BU165" s="3">
        <f>IF(AND(AC165&gt;0,AC165&gt;Summary!J$9),12.5 - 12.5 * (AC165 - Summary!J$9) / (Summary!J$3 - Summary!J$9),0)</f>
        <v>0</v>
      </c>
      <c r="BV165" s="3">
        <f>IF(AND(AD165&gt;0,AD165&gt;Summary!K$9),12.5 - 12.5 * (AD165 - Summary!K$9) / (Summary!K$3 - Summary!K$9),0)</f>
        <v>0</v>
      </c>
      <c r="BW165" s="3"/>
      <c r="BX165">
        <v>329369</v>
      </c>
      <c r="BY165">
        <v>145904</v>
      </c>
      <c r="BZ165">
        <v>13394</v>
      </c>
      <c r="CA165">
        <v>73819</v>
      </c>
      <c r="CB165">
        <v>74039</v>
      </c>
      <c r="CC165">
        <v>550217</v>
      </c>
      <c r="CD165">
        <v>43003</v>
      </c>
      <c r="CE165">
        <v>43738</v>
      </c>
      <c r="CF165">
        <v>610270</v>
      </c>
      <c r="CG165">
        <v>178598</v>
      </c>
      <c r="CI165" s="3">
        <f t="shared" si="132"/>
        <v>0</v>
      </c>
      <c r="CJ165" s="3">
        <f t="shared" si="133"/>
        <v>0</v>
      </c>
      <c r="CK165" s="3">
        <f t="shared" si="134"/>
        <v>0</v>
      </c>
      <c r="CL165" s="3">
        <f t="shared" si="135"/>
        <v>0</v>
      </c>
      <c r="CM165" s="3">
        <f t="shared" si="136"/>
        <v>0</v>
      </c>
      <c r="CN165" s="3">
        <f t="shared" si="137"/>
        <v>0</v>
      </c>
      <c r="CO165" s="3">
        <f t="shared" si="138"/>
        <v>0</v>
      </c>
      <c r="CP165" s="3">
        <f t="shared" si="139"/>
        <v>0</v>
      </c>
      <c r="CQ165" s="3">
        <f t="shared" si="140"/>
        <v>0</v>
      </c>
      <c r="CR165" s="3">
        <f t="shared" si="141"/>
        <v>0</v>
      </c>
      <c r="CT165" s="3">
        <f t="shared" si="142"/>
        <v>0</v>
      </c>
      <c r="CU165" s="3">
        <f t="shared" si="143"/>
        <v>0</v>
      </c>
      <c r="CV165" s="3">
        <f t="shared" si="144"/>
        <v>0</v>
      </c>
      <c r="CW165" s="5">
        <f t="shared" si="145"/>
        <v>400</v>
      </c>
      <c r="CX165" s="3">
        <f t="shared" si="146"/>
        <v>400</v>
      </c>
      <c r="CZ165" s="3">
        <f t="shared" si="147"/>
        <v>400</v>
      </c>
      <c r="DA165">
        <f t="shared" si="148"/>
        <v>161</v>
      </c>
    </row>
    <row r="166" spans="1:105" x14ac:dyDescent="0.2">
      <c r="A166">
        <v>162</v>
      </c>
      <c r="B166" t="s">
        <v>354</v>
      </c>
      <c r="C166" t="s">
        <v>355</v>
      </c>
      <c r="D166" t="s">
        <v>102</v>
      </c>
      <c r="E166">
        <v>45.903112519883997</v>
      </c>
      <c r="F166" s="1" t="s">
        <v>673</v>
      </c>
      <c r="G166">
        <v>395.90311251988402</v>
      </c>
      <c r="H166">
        <v>36486</v>
      </c>
      <c r="J166">
        <v>2363</v>
      </c>
      <c r="K166">
        <v>1660</v>
      </c>
      <c r="L166">
        <v>7824</v>
      </c>
      <c r="M166">
        <v>5803</v>
      </c>
      <c r="O166">
        <v>3240</v>
      </c>
      <c r="Q166">
        <v>8218</v>
      </c>
      <c r="R166">
        <v>7378</v>
      </c>
      <c r="U166" s="5">
        <f>IF(J166&lt;=Summary!B$3,J166,0)</f>
        <v>2363</v>
      </c>
      <c r="V166" s="5">
        <f>IF(K166&lt;=Summary!C$3,K166,0)</f>
        <v>1660</v>
      </c>
      <c r="W166" s="5">
        <f>IF(L166&lt;=Summary!D$3,L166,0)</f>
        <v>0</v>
      </c>
      <c r="X166" s="5">
        <f>IF(M166&lt;=Summary!E$3,M166,0)</f>
        <v>0</v>
      </c>
      <c r="Y166" s="5">
        <f>IF(N166&lt;=Summary!F$3,N166,0)</f>
        <v>0</v>
      </c>
      <c r="Z166" s="5">
        <f>IF(O166&lt;=Summary!G$3,O166,0)</f>
        <v>3240</v>
      </c>
      <c r="AA166" s="5">
        <f>IF(P166&lt;=Summary!H$3,P166,0)</f>
        <v>0</v>
      </c>
      <c r="AB166" s="5">
        <f>IF(Q166&lt;=Summary!I$3,Q166,0)</f>
        <v>0</v>
      </c>
      <c r="AC166" s="5">
        <f>IF(R166&lt;=Summary!J$3,R166,0)</f>
        <v>0</v>
      </c>
      <c r="AD166" s="5">
        <f>IF(S166&lt;=Summary!K$3,S166,0)</f>
        <v>0</v>
      </c>
      <c r="AE166" s="3"/>
      <c r="AF166" s="5">
        <f t="shared" si="122"/>
        <v>144</v>
      </c>
      <c r="AG166" s="5">
        <f t="shared" si="123"/>
        <v>129</v>
      </c>
      <c r="AH166" s="5">
        <f t="shared" si="124"/>
        <v>146</v>
      </c>
      <c r="AI166" s="5">
        <f t="shared" si="125"/>
        <v>124</v>
      </c>
      <c r="AJ166" s="5">
        <f t="shared" si="126"/>
        <v>0</v>
      </c>
      <c r="AK166" s="5">
        <f t="shared" si="127"/>
        <v>76</v>
      </c>
      <c r="AL166" s="5">
        <f t="shared" si="128"/>
        <v>0</v>
      </c>
      <c r="AM166" s="5">
        <f t="shared" si="129"/>
        <v>89</v>
      </c>
      <c r="AN166" s="5">
        <f t="shared" si="130"/>
        <v>78</v>
      </c>
      <c r="AO166" s="5">
        <f t="shared" si="131"/>
        <v>0</v>
      </c>
      <c r="AP166" s="3"/>
      <c r="AQ166" s="3">
        <f>IF(AND(AF166&lt;=Summary!B$6,AF166&gt;0),25*(Summary!B$6+1-AF166)/Summary!B$6,0)</f>
        <v>0</v>
      </c>
      <c r="AR166" s="3">
        <f>IF(AND(AG166&lt;=Summary!C$6,AG166&gt;0),25*(Summary!C$6+1-AG166)/Summary!C$6,0)</f>
        <v>0</v>
      </c>
      <c r="AS166" s="3">
        <f>IF(AND(AH166&lt;=Summary!D$6,AH166&gt;0),25*(Summary!D$6+1-AH166)/Summary!D$6,0)</f>
        <v>0</v>
      </c>
      <c r="AT166" s="3">
        <f>IF(AND(AI166&lt;=Summary!E$6,AI166&gt;0),25*(Summary!E$6+1-AI166)/Summary!E$6,0)</f>
        <v>0</v>
      </c>
      <c r="AU166" s="3">
        <f>IF(AND(AJ166&lt;=Summary!F$6,AJ166&gt;0),25*(Summary!F$6+1-AJ166)/Summary!F$6,0)</f>
        <v>0</v>
      </c>
      <c r="AV166" s="3">
        <f>IF(AND(AK166&lt;=Summary!G$6,AK166&gt;0),25*(Summary!G$6+1-AK166)/Summary!G$6,0)</f>
        <v>6.25</v>
      </c>
      <c r="AW166" s="3">
        <f>IF(AND(AL166&lt;=Summary!H$6,AL166&gt;0),25*(Summary!H$6+1-AL166)/Summary!H$6,0)</f>
        <v>0</v>
      </c>
      <c r="AX166" s="3">
        <f>IF(AND(AM166&lt;=Summary!I$6,AM166&gt;0),25*(Summary!I$6+1-AM166)/Summary!I$6,0)</f>
        <v>3</v>
      </c>
      <c r="AY166" s="3">
        <f>IF(AND(AN166&lt;=Summary!J$6,AN166&gt;0),25*(Summary!J$6+1-AN166)/Summary!J$6,0)</f>
        <v>5.75</v>
      </c>
      <c r="AZ166" s="3">
        <f>IF(AND(AO166&lt;=Summary!K$6,AO166&gt;0),25*(Summary!K$6+1-AO166)/Summary!K$6,0)</f>
        <v>0</v>
      </c>
      <c r="BA166" s="3"/>
      <c r="BB166" s="3">
        <f>IF(AND(U166&gt;0,U166&lt;=Summary!B$9),12.5 + 12.5 * (U166 - Summary!B$9) / (Summary!B$7 - Summary!B$9),0)</f>
        <v>0</v>
      </c>
      <c r="BC166" s="3">
        <f>IF(AND(V166&gt;0,V166&lt;=Summary!C$9),12.5 + 12.5 * (V166 - Summary!C$9) / (Summary!C$7 - Summary!C$9),0)</f>
        <v>0</v>
      </c>
      <c r="BD166" s="3">
        <f>IF(AND(W166&gt;0,W166&lt;=Summary!D$9),12.5 + 12.5 * (W166 - Summary!D$9) / (Summary!D$7 - Summary!D$9),0)</f>
        <v>0</v>
      </c>
      <c r="BE166" s="3">
        <f>IF(AND(X166&gt;0,X166&lt;=Summary!E$9),12.5 + 12.5 * (X166 - Summary!E$9) / (Summary!E$7 - Summary!E$9),0)</f>
        <v>0</v>
      </c>
      <c r="BF166" s="3">
        <f>IF(AND(Y166&gt;0,Y166&lt;=Summary!F$9),12.5 + 12.5 * (Y166 - Summary!F$9) / (Summary!F$7 - Summary!F$9),0)</f>
        <v>0</v>
      </c>
      <c r="BG166" s="3">
        <f>IF(AND(Z166&gt;0,Z166&lt;=Summary!G$9),12.5 + 12.5 * (Z166 - Summary!G$9) / (Summary!G$7 - Summary!G$9),0)</f>
        <v>0</v>
      </c>
      <c r="BH166" s="3">
        <f>IF(AND(AA166&gt;0,AA166&lt;=Summary!H$9),12.5 + 12.5 * (AA166 - Summary!H$9) / (Summary!H$7 - Summary!H$9),0)</f>
        <v>0</v>
      </c>
      <c r="BI166" s="3">
        <f>IF(AND(AB166&gt;0,AB166&lt;=Summary!I$9),12.5 + 12.5 * (AB166 - Summary!I$9) / (Summary!I$7 - Summary!I$9),0)</f>
        <v>0</v>
      </c>
      <c r="BJ166" s="3">
        <f>IF(AND(AC166&gt;0,AC166&lt;=Summary!J$9),12.5 + 12.5 * (AC166 - Summary!J$9) / (Summary!J$7 - Summary!J$9),0)</f>
        <v>0</v>
      </c>
      <c r="BK166" s="3">
        <f>IF(AND(AD166&gt;0,AD166&lt;=Summary!K$9),12.5 + 12.5 * (AD166 - Summary!K$9) / (Summary!K$7 - Summary!K$9),0)</f>
        <v>0</v>
      </c>
      <c r="BL166" s="3"/>
      <c r="BM166" s="3">
        <f>IF(AND(U166&gt;0,U166&gt;Summary!B$9),12.5 - 12.5 * (U166 - Summary!B$9) / (Summary!B$3 - Summary!B$9),0)</f>
        <v>8.2378795950985619</v>
      </c>
      <c r="BN166" s="3">
        <f>IF(AND(V166&gt;0,V166&gt;Summary!C$9),12.5 - 12.5 * (V166 - Summary!C$9) / (Summary!C$3 - Summary!C$9),0)</f>
        <v>11.954646290362337</v>
      </c>
      <c r="BO166" s="3">
        <f>IF(AND(W166&gt;0,W166&gt;Summary!D$9),12.5 - 12.5 * (W166 - Summary!D$9) / (Summary!D$3 - Summary!D$9),0)</f>
        <v>0</v>
      </c>
      <c r="BP166" s="3">
        <f>IF(AND(X166&gt;0,X166&gt;Summary!E$9),12.5 - 12.5 * (X166 - Summary!E$9) / (Summary!E$3 - Summary!E$9),0)</f>
        <v>0</v>
      </c>
      <c r="BQ166" s="3">
        <f>IF(AND(Y166&gt;0,Y166&gt;Summary!F$9),12.5 - 12.5 * (Y166 - Summary!F$9) / (Summary!F$3 - Summary!F$9),0)</f>
        <v>0</v>
      </c>
      <c r="BR166" s="3">
        <f>IF(AND(Z166&gt;0,Z166&gt;Summary!G$9),12.5 - 12.5 * (Z166 - Summary!G$9) / (Summary!G$3 - Summary!G$9),0)</f>
        <v>9.3722106515917876</v>
      </c>
      <c r="BS166" s="3">
        <f>IF(AND(AA166&gt;0,AA166&gt;Summary!H$9),12.5 - 12.5 * (AA166 - Summary!H$9) / (Summary!H$3 - Summary!H$9),0)</f>
        <v>0</v>
      </c>
      <c r="BT166" s="3">
        <f>IF(AND(AB166&gt;0,AB166&gt;Summary!I$9),12.5 - 12.5 * (AB166 - Summary!I$9) / (Summary!I$3 - Summary!I$9),0)</f>
        <v>0</v>
      </c>
      <c r="BU166" s="3">
        <f>IF(AND(AC166&gt;0,AC166&gt;Summary!J$9),12.5 - 12.5 * (AC166 - Summary!J$9) / (Summary!J$3 - Summary!J$9),0)</f>
        <v>0</v>
      </c>
      <c r="BV166" s="3">
        <f>IF(AND(AD166&gt;0,AD166&gt;Summary!K$9),12.5 - 12.5 * (AD166 - Summary!K$9) / (Summary!K$3 - Summary!K$9),0)</f>
        <v>0</v>
      </c>
      <c r="BW166" s="3"/>
      <c r="BX166">
        <v>3240</v>
      </c>
      <c r="BY166">
        <v>8218</v>
      </c>
      <c r="BZ166">
        <v>1660</v>
      </c>
      <c r="CA166">
        <v>5803</v>
      </c>
      <c r="CD166">
        <v>2363</v>
      </c>
      <c r="CE166">
        <v>7824</v>
      </c>
      <c r="CF166">
        <v>7378</v>
      </c>
      <c r="CI166" s="3">
        <f t="shared" si="132"/>
        <v>8.2378795950985619</v>
      </c>
      <c r="CJ166" s="3">
        <f t="shared" si="133"/>
        <v>11.954646290362337</v>
      </c>
      <c r="CK166" s="3">
        <f t="shared" si="134"/>
        <v>0</v>
      </c>
      <c r="CL166" s="3">
        <f t="shared" si="135"/>
        <v>0</v>
      </c>
      <c r="CM166" s="3">
        <f t="shared" si="136"/>
        <v>0</v>
      </c>
      <c r="CN166" s="3">
        <f t="shared" si="137"/>
        <v>15.622210651591788</v>
      </c>
      <c r="CO166" s="3">
        <f t="shared" si="138"/>
        <v>0</v>
      </c>
      <c r="CP166" s="3">
        <f t="shared" si="139"/>
        <v>3</v>
      </c>
      <c r="CQ166" s="3">
        <f t="shared" si="140"/>
        <v>5.75</v>
      </c>
      <c r="CR166" s="3">
        <f t="shared" si="141"/>
        <v>0</v>
      </c>
      <c r="CT166" s="3">
        <f t="shared" si="142"/>
        <v>0</v>
      </c>
      <c r="CU166" s="3">
        <f t="shared" si="143"/>
        <v>0</v>
      </c>
      <c r="CV166" s="3">
        <f t="shared" si="144"/>
        <v>44.564736537052688</v>
      </c>
      <c r="CW166" s="5">
        <f t="shared" si="145"/>
        <v>350</v>
      </c>
      <c r="CX166" s="3">
        <f t="shared" si="146"/>
        <v>394.56473653705268</v>
      </c>
      <c r="CZ166" s="3">
        <f t="shared" si="147"/>
        <v>395.90311251988402</v>
      </c>
      <c r="DA166">
        <f t="shared" si="148"/>
        <v>162</v>
      </c>
    </row>
    <row r="167" spans="1:105" x14ac:dyDescent="0.2">
      <c r="A167">
        <v>163</v>
      </c>
      <c r="B167" t="s">
        <v>356</v>
      </c>
      <c r="C167" t="s">
        <v>357</v>
      </c>
      <c r="D167" t="s">
        <v>22</v>
      </c>
      <c r="E167">
        <v>89.958337867345307</v>
      </c>
      <c r="F167" s="1" t="s">
        <v>674</v>
      </c>
      <c r="G167">
        <v>389.95833786734499</v>
      </c>
      <c r="H167">
        <v>84383</v>
      </c>
      <c r="J167">
        <v>1526</v>
      </c>
      <c r="K167">
        <v>1944</v>
      </c>
      <c r="L167">
        <v>2747</v>
      </c>
      <c r="M167">
        <v>5851</v>
      </c>
      <c r="N167">
        <v>69822</v>
      </c>
      <c r="O167">
        <v>2493</v>
      </c>
      <c r="U167" s="5">
        <f>IF(J167&lt;=Summary!B$3,J167,0)</f>
        <v>1526</v>
      </c>
      <c r="V167" s="5">
        <f>IF(K167&lt;=Summary!C$3,K167,0)</f>
        <v>1944</v>
      </c>
      <c r="W167" s="5">
        <f>IF(L167&lt;=Summary!D$3,L167,0)</f>
        <v>2747</v>
      </c>
      <c r="X167" s="5">
        <f>IF(M167&lt;=Summary!E$3,M167,0)</f>
        <v>0</v>
      </c>
      <c r="Y167" s="5">
        <f>IF(N167&lt;=Summary!F$3,N167,0)</f>
        <v>0</v>
      </c>
      <c r="Z167" s="5">
        <f>IF(O167&lt;=Summary!G$3,O167,0)</f>
        <v>2493</v>
      </c>
      <c r="AA167" s="5">
        <f>IF(P167&lt;=Summary!H$3,P167,0)</f>
        <v>0</v>
      </c>
      <c r="AB167" s="5">
        <f>IF(Q167&lt;=Summary!I$3,Q167,0)</f>
        <v>0</v>
      </c>
      <c r="AC167" s="5">
        <f>IF(R167&lt;=Summary!J$3,R167,0)</f>
        <v>0</v>
      </c>
      <c r="AD167" s="5">
        <f>IF(S167&lt;=Summary!K$3,S167,0)</f>
        <v>0</v>
      </c>
      <c r="AE167" s="3"/>
      <c r="AF167" s="5">
        <f t="shared" si="122"/>
        <v>82</v>
      </c>
      <c r="AG167" s="5">
        <f t="shared" si="123"/>
        <v>157</v>
      </c>
      <c r="AH167" s="5">
        <f t="shared" si="124"/>
        <v>61</v>
      </c>
      <c r="AI167" s="5">
        <f t="shared" si="125"/>
        <v>125</v>
      </c>
      <c r="AJ167" s="5">
        <f t="shared" si="126"/>
        <v>154</v>
      </c>
      <c r="AK167" s="5">
        <f t="shared" si="127"/>
        <v>40</v>
      </c>
      <c r="AL167" s="5">
        <f t="shared" si="128"/>
        <v>0</v>
      </c>
      <c r="AM167" s="5">
        <f t="shared" si="129"/>
        <v>0</v>
      </c>
      <c r="AN167" s="5">
        <f t="shared" si="130"/>
        <v>0</v>
      </c>
      <c r="AO167" s="5">
        <f t="shared" si="131"/>
        <v>0</v>
      </c>
      <c r="AP167" s="3"/>
      <c r="AQ167" s="3">
        <f>IF(AND(AF167&lt;=Summary!B$6,AF167&gt;0),25*(Summary!B$6+1-AF167)/Summary!B$6,0)</f>
        <v>4.75</v>
      </c>
      <c r="AR167" s="3">
        <f>IF(AND(AG167&lt;=Summary!C$6,AG167&gt;0),25*(Summary!C$6+1-AG167)/Summary!C$6,0)</f>
        <v>0</v>
      </c>
      <c r="AS167" s="3">
        <f>IF(AND(AH167&lt;=Summary!D$6,AH167&gt;0),25*(Summary!D$6+1-AH167)/Summary!D$6,0)</f>
        <v>10</v>
      </c>
      <c r="AT167" s="3">
        <f>IF(AND(AI167&lt;=Summary!E$6,AI167&gt;0),25*(Summary!E$6+1-AI167)/Summary!E$6,0)</f>
        <v>0</v>
      </c>
      <c r="AU167" s="3">
        <f>IF(AND(AJ167&lt;=Summary!F$6,AJ167&gt;0),25*(Summary!F$6+1-AJ167)/Summary!F$6,0)</f>
        <v>0</v>
      </c>
      <c r="AV167" s="3">
        <f>IF(AND(AK167&lt;=Summary!G$6,AK167&gt;0),25*(Summary!G$6+1-AK167)/Summary!G$6,0)</f>
        <v>15.25</v>
      </c>
      <c r="AW167" s="3">
        <f>IF(AND(AL167&lt;=Summary!H$6,AL167&gt;0),25*(Summary!H$6+1-AL167)/Summary!H$6,0)</f>
        <v>0</v>
      </c>
      <c r="AX167" s="3">
        <f>IF(AND(AM167&lt;=Summary!I$6,AM167&gt;0),25*(Summary!I$6+1-AM167)/Summary!I$6,0)</f>
        <v>0</v>
      </c>
      <c r="AY167" s="3">
        <f>IF(AND(AN167&lt;=Summary!J$6,AN167&gt;0),25*(Summary!J$6+1-AN167)/Summary!J$6,0)</f>
        <v>0</v>
      </c>
      <c r="AZ167" s="3">
        <f>IF(AND(AO167&lt;=Summary!K$6,AO167&gt;0),25*(Summary!K$6+1-AO167)/Summary!K$6,0)</f>
        <v>0</v>
      </c>
      <c r="BA167" s="3"/>
      <c r="BB167" s="3">
        <f>IF(AND(U167&gt;0,U167&lt;=Summary!B$9),12.5 + 12.5 * (U167 - Summary!B$9) / (Summary!B$7 - Summary!B$9),0)</f>
        <v>14.476324237560192</v>
      </c>
      <c r="BC167" s="3">
        <f>IF(AND(V167&gt;0,V167&lt;=Summary!C$9),12.5 + 12.5 * (V167 - Summary!C$9) / (Summary!C$7 - Summary!C$9),0)</f>
        <v>0</v>
      </c>
      <c r="BD167" s="3">
        <f>IF(AND(W167&gt;0,W167&lt;=Summary!D$9),12.5 + 12.5 * (W167 - Summary!D$9) / (Summary!D$7 - Summary!D$9),0)</f>
        <v>0</v>
      </c>
      <c r="BE167" s="3">
        <f>IF(AND(X167&gt;0,X167&lt;=Summary!E$9),12.5 + 12.5 * (X167 - Summary!E$9) / (Summary!E$7 - Summary!E$9),0)</f>
        <v>0</v>
      </c>
      <c r="BF167" s="3">
        <f>IF(AND(Y167&gt;0,Y167&lt;=Summary!F$9),12.5 + 12.5 * (Y167 - Summary!F$9) / (Summary!F$7 - Summary!F$9),0)</f>
        <v>0</v>
      </c>
      <c r="BG167" s="3">
        <f>IF(AND(Z167&gt;0,Z167&lt;=Summary!G$9),12.5 + 12.5 * (Z167 - Summary!G$9) / (Summary!G$7 - Summary!G$9),0)</f>
        <v>14.904270986745214</v>
      </c>
      <c r="BH167" s="3">
        <f>IF(AND(AA167&gt;0,AA167&lt;=Summary!H$9),12.5 + 12.5 * (AA167 - Summary!H$9) / (Summary!H$7 - Summary!H$9),0)</f>
        <v>0</v>
      </c>
      <c r="BI167" s="3">
        <f>IF(AND(AB167&gt;0,AB167&lt;=Summary!I$9),12.5 + 12.5 * (AB167 - Summary!I$9) / (Summary!I$7 - Summary!I$9),0)</f>
        <v>0</v>
      </c>
      <c r="BJ167" s="3">
        <f>IF(AND(AC167&gt;0,AC167&lt;=Summary!J$9),12.5 + 12.5 * (AC167 - Summary!J$9) / (Summary!J$7 - Summary!J$9),0)</f>
        <v>0</v>
      </c>
      <c r="BK167" s="3">
        <f>IF(AND(AD167&gt;0,AD167&lt;=Summary!K$9),12.5 + 12.5 * (AD167 - Summary!K$9) / (Summary!K$7 - Summary!K$9),0)</f>
        <v>0</v>
      </c>
      <c r="BL167" s="3"/>
      <c r="BM167" s="3">
        <f>IF(AND(U167&gt;0,U167&gt;Summary!B$9),12.5 - 12.5 * (U167 - Summary!B$9) / (Summary!B$3 - Summary!B$9),0)</f>
        <v>0</v>
      </c>
      <c r="BN167" s="3">
        <f>IF(AND(V167&gt;0,V167&gt;Summary!C$9),12.5 - 12.5 * (V167 - Summary!C$9) / (Summary!C$3 - Summary!C$9),0)</f>
        <v>10.204584668474242</v>
      </c>
      <c r="BO167" s="3">
        <f>IF(AND(W167&gt;0,W167&gt;Summary!D$9),12.5 - 12.5 * (W167 - Summary!D$9) / (Summary!D$3 - Summary!D$9),0)</f>
        <v>8.2431387707769623</v>
      </c>
      <c r="BP167" s="3">
        <f>IF(AND(X167&gt;0,X167&gt;Summary!E$9),12.5 - 12.5 * (X167 - Summary!E$9) / (Summary!E$3 - Summary!E$9),0)</f>
        <v>0</v>
      </c>
      <c r="BQ167" s="3">
        <f>IF(AND(Y167&gt;0,Y167&gt;Summary!F$9),12.5 - 12.5 * (Y167 - Summary!F$9) / (Summary!F$3 - Summary!F$9),0)</f>
        <v>0</v>
      </c>
      <c r="BR167" s="3">
        <f>IF(AND(Z167&gt;0,Z167&gt;Summary!G$9),12.5 - 12.5 * (Z167 - Summary!G$9) / (Summary!G$3 - Summary!G$9),0)</f>
        <v>0</v>
      </c>
      <c r="BS167" s="3">
        <f>IF(AND(AA167&gt;0,AA167&gt;Summary!H$9),12.5 - 12.5 * (AA167 - Summary!H$9) / (Summary!H$3 - Summary!H$9),0)</f>
        <v>0</v>
      </c>
      <c r="BT167" s="3">
        <f>IF(AND(AB167&gt;0,AB167&gt;Summary!I$9),12.5 - 12.5 * (AB167 - Summary!I$9) / (Summary!I$3 - Summary!I$9),0)</f>
        <v>0</v>
      </c>
      <c r="BU167" s="3">
        <f>IF(AND(AC167&gt;0,AC167&gt;Summary!J$9),12.5 - 12.5 * (AC167 - Summary!J$9) / (Summary!J$3 - Summary!J$9),0)</f>
        <v>0</v>
      </c>
      <c r="BV167" s="3">
        <f>IF(AND(AD167&gt;0,AD167&gt;Summary!K$9),12.5 - 12.5 * (AD167 - Summary!K$9) / (Summary!K$3 - Summary!K$9),0)</f>
        <v>0</v>
      </c>
      <c r="BW167" s="3"/>
      <c r="BX167">
        <v>2493</v>
      </c>
      <c r="BZ167">
        <v>1944</v>
      </c>
      <c r="CA167">
        <v>5851</v>
      </c>
      <c r="CB167">
        <v>69822</v>
      </c>
      <c r="CD167">
        <v>1526</v>
      </c>
      <c r="CE167">
        <v>2747</v>
      </c>
      <c r="CI167" s="3">
        <f t="shared" si="132"/>
        <v>19.226324237560192</v>
      </c>
      <c r="CJ167" s="3">
        <f t="shared" si="133"/>
        <v>10.204584668474242</v>
      </c>
      <c r="CK167" s="3">
        <f t="shared" si="134"/>
        <v>18.243138770776962</v>
      </c>
      <c r="CL167" s="3">
        <f t="shared" si="135"/>
        <v>0</v>
      </c>
      <c r="CM167" s="3">
        <f t="shared" si="136"/>
        <v>0</v>
      </c>
      <c r="CN167" s="3">
        <f t="shared" si="137"/>
        <v>30.154270986745214</v>
      </c>
      <c r="CO167" s="3">
        <f t="shared" si="138"/>
        <v>0</v>
      </c>
      <c r="CP167" s="3">
        <f t="shared" si="139"/>
        <v>0</v>
      </c>
      <c r="CQ167" s="3">
        <f t="shared" si="140"/>
        <v>0</v>
      </c>
      <c r="CR167" s="3">
        <f t="shared" si="141"/>
        <v>0</v>
      </c>
      <c r="CT167" s="3">
        <f t="shared" si="142"/>
        <v>0</v>
      </c>
      <c r="CU167" s="3">
        <f t="shared" si="143"/>
        <v>0</v>
      </c>
      <c r="CV167" s="3">
        <f t="shared" si="144"/>
        <v>77.828318663556615</v>
      </c>
      <c r="CW167" s="5">
        <f t="shared" si="145"/>
        <v>300</v>
      </c>
      <c r="CX167" s="3">
        <f t="shared" si="146"/>
        <v>377.82831866355662</v>
      </c>
      <c r="CZ167" s="3">
        <f t="shared" si="147"/>
        <v>389.95833786734499</v>
      </c>
      <c r="DA167">
        <f t="shared" si="148"/>
        <v>163</v>
      </c>
    </row>
    <row r="168" spans="1:105" x14ac:dyDescent="0.2">
      <c r="A168">
        <v>164</v>
      </c>
      <c r="B168" t="s">
        <v>358</v>
      </c>
      <c r="C168" t="s">
        <v>359</v>
      </c>
      <c r="D168" t="s">
        <v>360</v>
      </c>
      <c r="E168">
        <v>32.276451044896604</v>
      </c>
      <c r="F168" s="1" t="s">
        <v>675</v>
      </c>
      <c r="G168">
        <v>382.27645104489602</v>
      </c>
      <c r="H168">
        <v>108822</v>
      </c>
      <c r="J168">
        <v>2884</v>
      </c>
      <c r="K168">
        <v>1684</v>
      </c>
      <c r="L168">
        <v>3484</v>
      </c>
      <c r="M168">
        <v>6969</v>
      </c>
      <c r="N168">
        <v>6810</v>
      </c>
      <c r="Q168">
        <v>10183</v>
      </c>
      <c r="R168">
        <v>76808</v>
      </c>
      <c r="U168" s="5">
        <f>IF(J168&lt;=Summary!B$3,J168,0)</f>
        <v>2884</v>
      </c>
      <c r="V168" s="5">
        <f>IF(K168&lt;=Summary!C$3,K168,0)</f>
        <v>1684</v>
      </c>
      <c r="W168" s="5">
        <f>IF(L168&lt;=Summary!D$3,L168,0)</f>
        <v>3484</v>
      </c>
      <c r="X168" s="5">
        <f>IF(M168&lt;=Summary!E$3,M168,0)</f>
        <v>0</v>
      </c>
      <c r="Y168" s="5">
        <f>IF(N168&lt;=Summary!F$3,N168,0)</f>
        <v>0</v>
      </c>
      <c r="Z168" s="5">
        <f>IF(O168&lt;=Summary!G$3,O168,0)</f>
        <v>0</v>
      </c>
      <c r="AA168" s="5">
        <f>IF(P168&lt;=Summary!H$3,P168,0)</f>
        <v>0</v>
      </c>
      <c r="AB168" s="5">
        <f>IF(Q168&lt;=Summary!I$3,Q168,0)</f>
        <v>0</v>
      </c>
      <c r="AC168" s="5">
        <f>IF(R168&lt;=Summary!J$3,R168,0)</f>
        <v>0</v>
      </c>
      <c r="AD168" s="5">
        <f>IF(S168&lt;=Summary!K$3,S168,0)</f>
        <v>0</v>
      </c>
      <c r="AE168" s="3"/>
      <c r="AF168" s="5">
        <f t="shared" si="122"/>
        <v>170</v>
      </c>
      <c r="AG168" s="5">
        <f t="shared" si="123"/>
        <v>132</v>
      </c>
      <c r="AH168" s="5">
        <f t="shared" si="124"/>
        <v>85</v>
      </c>
      <c r="AI168" s="5">
        <f t="shared" si="125"/>
        <v>131</v>
      </c>
      <c r="AJ168" s="5">
        <f t="shared" si="126"/>
        <v>93</v>
      </c>
      <c r="AK168" s="5">
        <f t="shared" si="127"/>
        <v>0</v>
      </c>
      <c r="AL168" s="5">
        <f t="shared" si="128"/>
        <v>0</v>
      </c>
      <c r="AM168" s="5">
        <f t="shared" si="129"/>
        <v>99</v>
      </c>
      <c r="AN168" s="5">
        <f t="shared" si="130"/>
        <v>145</v>
      </c>
      <c r="AO168" s="5">
        <f t="shared" si="131"/>
        <v>0</v>
      </c>
      <c r="AP168" s="3"/>
      <c r="AQ168" s="3">
        <f>IF(AND(AF168&lt;=Summary!B$6,AF168&gt;0),25*(Summary!B$6+1-AF168)/Summary!B$6,0)</f>
        <v>0</v>
      </c>
      <c r="AR168" s="3">
        <f>IF(AND(AG168&lt;=Summary!C$6,AG168&gt;0),25*(Summary!C$6+1-AG168)/Summary!C$6,0)</f>
        <v>0</v>
      </c>
      <c r="AS168" s="3">
        <f>IF(AND(AH168&lt;=Summary!D$6,AH168&gt;0),25*(Summary!D$6+1-AH168)/Summary!D$6,0)</f>
        <v>4</v>
      </c>
      <c r="AT168" s="3">
        <f>IF(AND(AI168&lt;=Summary!E$6,AI168&gt;0),25*(Summary!E$6+1-AI168)/Summary!E$6,0)</f>
        <v>0</v>
      </c>
      <c r="AU168" s="3">
        <f>IF(AND(AJ168&lt;=Summary!F$6,AJ168&gt;0),25*(Summary!F$6+1-AJ168)/Summary!F$6,0)</f>
        <v>2</v>
      </c>
      <c r="AV168" s="3">
        <f>IF(AND(AK168&lt;=Summary!G$6,AK168&gt;0),25*(Summary!G$6+1-AK168)/Summary!G$6,0)</f>
        <v>0</v>
      </c>
      <c r="AW168" s="3">
        <f>IF(AND(AL168&lt;=Summary!H$6,AL168&gt;0),25*(Summary!H$6+1-AL168)/Summary!H$6,0)</f>
        <v>0</v>
      </c>
      <c r="AX168" s="3">
        <f>IF(AND(AM168&lt;=Summary!I$6,AM168&gt;0),25*(Summary!I$6+1-AM168)/Summary!I$6,0)</f>
        <v>0.5</v>
      </c>
      <c r="AY168" s="3">
        <f>IF(AND(AN168&lt;=Summary!J$6,AN168&gt;0),25*(Summary!J$6+1-AN168)/Summary!J$6,0)</f>
        <v>0</v>
      </c>
      <c r="AZ168" s="3">
        <f>IF(AND(AO168&lt;=Summary!K$6,AO168&gt;0),25*(Summary!K$6+1-AO168)/Summary!K$6,0)</f>
        <v>0</v>
      </c>
      <c r="BA168" s="3"/>
      <c r="BB168" s="3">
        <f>IF(AND(U168&gt;0,U168&lt;=Summary!B$9),12.5 + 12.5 * (U168 - Summary!B$9) / (Summary!B$7 - Summary!B$9),0)</f>
        <v>0</v>
      </c>
      <c r="BC168" s="3">
        <f>IF(AND(V168&gt;0,V168&lt;=Summary!C$9),12.5 + 12.5 * (V168 - Summary!C$9) / (Summary!C$7 - Summary!C$9),0)</f>
        <v>0</v>
      </c>
      <c r="BD168" s="3">
        <f>IF(AND(W168&gt;0,W168&lt;=Summary!D$9),12.5 + 12.5 * (W168 - Summary!D$9) / (Summary!D$7 - Summary!D$9),0)</f>
        <v>0</v>
      </c>
      <c r="BE168" s="3">
        <f>IF(AND(X168&gt;0,X168&lt;=Summary!E$9),12.5 + 12.5 * (X168 - Summary!E$9) / (Summary!E$7 - Summary!E$9),0)</f>
        <v>0</v>
      </c>
      <c r="BF168" s="3">
        <f>IF(AND(Y168&gt;0,Y168&lt;=Summary!F$9),12.5 + 12.5 * (Y168 - Summary!F$9) / (Summary!F$7 - Summary!F$9),0)</f>
        <v>0</v>
      </c>
      <c r="BG168" s="3">
        <f>IF(AND(Z168&gt;0,Z168&lt;=Summary!G$9),12.5 + 12.5 * (Z168 - Summary!G$9) / (Summary!G$7 - Summary!G$9),0)</f>
        <v>0</v>
      </c>
      <c r="BH168" s="3">
        <f>IF(AND(AA168&gt;0,AA168&lt;=Summary!H$9),12.5 + 12.5 * (AA168 - Summary!H$9) / (Summary!H$7 - Summary!H$9),0)</f>
        <v>0</v>
      </c>
      <c r="BI168" s="3">
        <f>IF(AND(AB168&gt;0,AB168&lt;=Summary!I$9),12.5 + 12.5 * (AB168 - Summary!I$9) / (Summary!I$7 - Summary!I$9),0)</f>
        <v>0</v>
      </c>
      <c r="BJ168" s="3">
        <f>IF(AND(AC168&gt;0,AC168&lt;=Summary!J$9),12.5 + 12.5 * (AC168 - Summary!J$9) / (Summary!J$7 - Summary!J$9),0)</f>
        <v>0</v>
      </c>
      <c r="BK168" s="3">
        <f>IF(AND(AD168&gt;0,AD168&lt;=Summary!K$9),12.5 + 12.5 * (AD168 - Summary!K$9) / (Summary!K$7 - Summary!K$9),0)</f>
        <v>0</v>
      </c>
      <c r="BL168" s="3"/>
      <c r="BM168" s="3">
        <f>IF(AND(U168&gt;0,U168&gt;Summary!B$9),12.5 - 12.5 * (U168 - Summary!B$9) / (Summary!B$3 - Summary!B$9),0)</f>
        <v>4.7682472029834839</v>
      </c>
      <c r="BN168" s="3">
        <f>IF(AND(V168&gt;0,V168&gt;Summary!C$9),12.5 - 12.5 * (V168 - Summary!C$9) / (Summary!C$3 - Summary!C$9),0)</f>
        <v>11.806753758935173</v>
      </c>
      <c r="BO168" s="3">
        <f>IF(AND(W168&gt;0,W168&gt;Summary!D$9),12.5 - 12.5 * (W168 - Summary!D$9) / (Summary!D$3 - Summary!D$9),0)</f>
        <v>1.1209895632006184</v>
      </c>
      <c r="BP168" s="3">
        <f>IF(AND(X168&gt;0,X168&gt;Summary!E$9),12.5 - 12.5 * (X168 - Summary!E$9) / (Summary!E$3 - Summary!E$9),0)</f>
        <v>0</v>
      </c>
      <c r="BQ168" s="3">
        <f>IF(AND(Y168&gt;0,Y168&gt;Summary!F$9),12.5 - 12.5 * (Y168 - Summary!F$9) / (Summary!F$3 - Summary!F$9),0)</f>
        <v>0</v>
      </c>
      <c r="BR168" s="3">
        <f>IF(AND(Z168&gt;0,Z168&gt;Summary!G$9),12.5 - 12.5 * (Z168 - Summary!G$9) / (Summary!G$3 - Summary!G$9),0)</f>
        <v>0</v>
      </c>
      <c r="BS168" s="3">
        <f>IF(AND(AA168&gt;0,AA168&gt;Summary!H$9),12.5 - 12.5 * (AA168 - Summary!H$9) / (Summary!H$3 - Summary!H$9),0)</f>
        <v>0</v>
      </c>
      <c r="BT168" s="3">
        <f>IF(AND(AB168&gt;0,AB168&gt;Summary!I$9),12.5 - 12.5 * (AB168 - Summary!I$9) / (Summary!I$3 - Summary!I$9),0)</f>
        <v>0</v>
      </c>
      <c r="BU168" s="3">
        <f>IF(AND(AC168&gt;0,AC168&gt;Summary!J$9),12.5 - 12.5 * (AC168 - Summary!J$9) / (Summary!J$3 - Summary!J$9),0)</f>
        <v>0</v>
      </c>
      <c r="BV168" s="3">
        <f>IF(AND(AD168&gt;0,AD168&gt;Summary!K$9),12.5 - 12.5 * (AD168 - Summary!K$9) / (Summary!K$3 - Summary!K$9),0)</f>
        <v>0</v>
      </c>
      <c r="BW168" s="3"/>
      <c r="BY168">
        <v>10183</v>
      </c>
      <c r="BZ168">
        <v>1684</v>
      </c>
      <c r="CA168">
        <v>6969</v>
      </c>
      <c r="CB168">
        <v>6810</v>
      </c>
      <c r="CD168">
        <v>2884</v>
      </c>
      <c r="CE168">
        <v>3484</v>
      </c>
      <c r="CF168">
        <v>76808</v>
      </c>
      <c r="CI168" s="3">
        <f t="shared" si="132"/>
        <v>4.7682472029834839</v>
      </c>
      <c r="CJ168" s="3">
        <f t="shared" si="133"/>
        <v>11.806753758935173</v>
      </c>
      <c r="CK168" s="3">
        <f t="shared" si="134"/>
        <v>5.1209895632006184</v>
      </c>
      <c r="CL168" s="3">
        <f t="shared" si="135"/>
        <v>0</v>
      </c>
      <c r="CM168" s="3">
        <f t="shared" si="136"/>
        <v>2</v>
      </c>
      <c r="CN168" s="3">
        <f t="shared" si="137"/>
        <v>0</v>
      </c>
      <c r="CO168" s="3">
        <f t="shared" si="138"/>
        <v>0</v>
      </c>
      <c r="CP168" s="3">
        <f t="shared" si="139"/>
        <v>0.5</v>
      </c>
      <c r="CQ168" s="3">
        <f t="shared" si="140"/>
        <v>0</v>
      </c>
      <c r="CR168" s="3">
        <f t="shared" si="141"/>
        <v>0</v>
      </c>
      <c r="CT168" s="3">
        <f t="shared" si="142"/>
        <v>0</v>
      </c>
      <c r="CU168" s="3">
        <f t="shared" si="143"/>
        <v>0</v>
      </c>
      <c r="CV168" s="3">
        <f t="shared" si="144"/>
        <v>24.195990525119278</v>
      </c>
      <c r="CW168" s="5">
        <f t="shared" si="145"/>
        <v>350</v>
      </c>
      <c r="CX168" s="3">
        <f t="shared" si="146"/>
        <v>374.19599052511927</v>
      </c>
      <c r="CZ168" s="3">
        <f t="shared" si="147"/>
        <v>382.27645104489602</v>
      </c>
      <c r="DA168">
        <f t="shared" si="148"/>
        <v>164</v>
      </c>
    </row>
    <row r="169" spans="1:105" x14ac:dyDescent="0.2">
      <c r="A169">
        <v>165</v>
      </c>
      <c r="B169" t="s">
        <v>361</v>
      </c>
      <c r="C169" t="s">
        <v>362</v>
      </c>
      <c r="D169" t="s">
        <v>29</v>
      </c>
      <c r="E169">
        <v>25.520065935863599</v>
      </c>
      <c r="F169" s="1" t="s">
        <v>676</v>
      </c>
      <c r="G169">
        <v>375.52006593586299</v>
      </c>
      <c r="H169">
        <v>283637</v>
      </c>
      <c r="J169">
        <v>2388</v>
      </c>
      <c r="K169">
        <v>2409</v>
      </c>
      <c r="L169">
        <v>179063</v>
      </c>
      <c r="M169">
        <v>11758</v>
      </c>
      <c r="N169">
        <v>20484</v>
      </c>
      <c r="Q169">
        <v>9284</v>
      </c>
      <c r="R169">
        <v>58251</v>
      </c>
      <c r="U169" s="5">
        <f>IF(J169&lt;=Summary!B$3,J169,0)</f>
        <v>2388</v>
      </c>
      <c r="V169" s="5">
        <f>IF(K169&lt;=Summary!C$3,K169,0)</f>
        <v>2409</v>
      </c>
      <c r="W169" s="5">
        <f>IF(L169&lt;=Summary!D$3,L169,0)</f>
        <v>0</v>
      </c>
      <c r="X169" s="5">
        <f>IF(M169&lt;=Summary!E$3,M169,0)</f>
        <v>0</v>
      </c>
      <c r="Y169" s="5">
        <f>IF(N169&lt;=Summary!F$3,N169,0)</f>
        <v>0</v>
      </c>
      <c r="Z169" s="5">
        <f>IF(O169&lt;=Summary!G$3,O169,0)</f>
        <v>0</v>
      </c>
      <c r="AA169" s="5">
        <f>IF(P169&lt;=Summary!H$3,P169,0)</f>
        <v>0</v>
      </c>
      <c r="AB169" s="5">
        <f>IF(Q169&lt;=Summary!I$3,Q169,0)</f>
        <v>0</v>
      </c>
      <c r="AC169" s="5">
        <f>IF(R169&lt;=Summary!J$3,R169,0)</f>
        <v>0</v>
      </c>
      <c r="AD169" s="5">
        <f>IF(S169&lt;=Summary!K$3,S169,0)</f>
        <v>0</v>
      </c>
      <c r="AE169" s="3"/>
      <c r="AF169" s="5">
        <f t="shared" si="122"/>
        <v>148</v>
      </c>
      <c r="AG169" s="5">
        <f t="shared" si="123"/>
        <v>194</v>
      </c>
      <c r="AH169" s="5">
        <f t="shared" si="124"/>
        <v>204</v>
      </c>
      <c r="AI169" s="5">
        <f t="shared" si="125"/>
        <v>162</v>
      </c>
      <c r="AJ169" s="5">
        <f t="shared" si="126"/>
        <v>134</v>
      </c>
      <c r="AK169" s="5">
        <f t="shared" si="127"/>
        <v>0</v>
      </c>
      <c r="AL169" s="5">
        <f t="shared" si="128"/>
        <v>0</v>
      </c>
      <c r="AM169" s="5">
        <f t="shared" si="129"/>
        <v>94</v>
      </c>
      <c r="AN169" s="5">
        <f t="shared" si="130"/>
        <v>141</v>
      </c>
      <c r="AO169" s="5">
        <f t="shared" si="131"/>
        <v>0</v>
      </c>
      <c r="AP169" s="3"/>
      <c r="AQ169" s="3">
        <f>IF(AND(AF169&lt;=Summary!B$6,AF169&gt;0),25*(Summary!B$6+1-AF169)/Summary!B$6,0)</f>
        <v>0</v>
      </c>
      <c r="AR169" s="3">
        <f>IF(AND(AG169&lt;=Summary!C$6,AG169&gt;0),25*(Summary!C$6+1-AG169)/Summary!C$6,0)</f>
        <v>0</v>
      </c>
      <c r="AS169" s="3">
        <f>IF(AND(AH169&lt;=Summary!D$6,AH169&gt;0),25*(Summary!D$6+1-AH169)/Summary!D$6,0)</f>
        <v>0</v>
      </c>
      <c r="AT169" s="3">
        <f>IF(AND(AI169&lt;=Summary!E$6,AI169&gt;0),25*(Summary!E$6+1-AI169)/Summary!E$6,0)</f>
        <v>0</v>
      </c>
      <c r="AU169" s="3">
        <f>IF(AND(AJ169&lt;=Summary!F$6,AJ169&gt;0),25*(Summary!F$6+1-AJ169)/Summary!F$6,0)</f>
        <v>0</v>
      </c>
      <c r="AV169" s="3">
        <f>IF(AND(AK169&lt;=Summary!G$6,AK169&gt;0),25*(Summary!G$6+1-AK169)/Summary!G$6,0)</f>
        <v>0</v>
      </c>
      <c r="AW169" s="3">
        <f>IF(AND(AL169&lt;=Summary!H$6,AL169&gt;0),25*(Summary!H$6+1-AL169)/Summary!H$6,0)</f>
        <v>0</v>
      </c>
      <c r="AX169" s="3">
        <f>IF(AND(AM169&lt;=Summary!I$6,AM169&gt;0),25*(Summary!I$6+1-AM169)/Summary!I$6,0)</f>
        <v>1.75</v>
      </c>
      <c r="AY169" s="3">
        <f>IF(AND(AN169&lt;=Summary!J$6,AN169&gt;0),25*(Summary!J$6+1-AN169)/Summary!J$6,0)</f>
        <v>0</v>
      </c>
      <c r="AZ169" s="3">
        <f>IF(AND(AO169&lt;=Summary!K$6,AO169&gt;0),25*(Summary!K$6+1-AO169)/Summary!K$6,0)</f>
        <v>0</v>
      </c>
      <c r="BA169" s="3"/>
      <c r="BB169" s="3">
        <f>IF(AND(U169&gt;0,U169&lt;=Summary!B$9),12.5 + 12.5 * (U169 - Summary!B$9) / (Summary!B$7 - Summary!B$9),0)</f>
        <v>0</v>
      </c>
      <c r="BC169" s="3">
        <f>IF(AND(V169&gt;0,V169&lt;=Summary!C$9),12.5 + 12.5 * (V169 - Summary!C$9) / (Summary!C$7 - Summary!C$9),0)</f>
        <v>0</v>
      </c>
      <c r="BD169" s="3">
        <f>IF(AND(W169&gt;0,W169&lt;=Summary!D$9),12.5 + 12.5 * (W169 - Summary!D$9) / (Summary!D$7 - Summary!D$9),0)</f>
        <v>0</v>
      </c>
      <c r="BE169" s="3">
        <f>IF(AND(X169&gt;0,X169&lt;=Summary!E$9),12.5 + 12.5 * (X169 - Summary!E$9) / (Summary!E$7 - Summary!E$9),0)</f>
        <v>0</v>
      </c>
      <c r="BF169" s="3">
        <f>IF(AND(Y169&gt;0,Y169&lt;=Summary!F$9),12.5 + 12.5 * (Y169 - Summary!F$9) / (Summary!F$7 - Summary!F$9),0)</f>
        <v>0</v>
      </c>
      <c r="BG169" s="3">
        <f>IF(AND(Z169&gt;0,Z169&lt;=Summary!G$9),12.5 + 12.5 * (Z169 - Summary!G$9) / (Summary!G$7 - Summary!G$9),0)</f>
        <v>0</v>
      </c>
      <c r="BH169" s="3">
        <f>IF(AND(AA169&gt;0,AA169&lt;=Summary!H$9),12.5 + 12.5 * (AA169 - Summary!H$9) / (Summary!H$7 - Summary!H$9),0)</f>
        <v>0</v>
      </c>
      <c r="BI169" s="3">
        <f>IF(AND(AB169&gt;0,AB169&lt;=Summary!I$9),12.5 + 12.5 * (AB169 - Summary!I$9) / (Summary!I$7 - Summary!I$9),0)</f>
        <v>0</v>
      </c>
      <c r="BJ169" s="3">
        <f>IF(AND(AC169&gt;0,AC169&lt;=Summary!J$9),12.5 + 12.5 * (AC169 - Summary!J$9) / (Summary!J$7 - Summary!J$9),0)</f>
        <v>0</v>
      </c>
      <c r="BK169" s="3">
        <f>IF(AND(AD169&gt;0,AD169&lt;=Summary!K$9),12.5 + 12.5 * (AD169 - Summary!K$9) / (Summary!K$7 - Summary!K$9),0)</f>
        <v>0</v>
      </c>
      <c r="BL169" s="3"/>
      <c r="BM169" s="3">
        <f>IF(AND(U169&gt;0,U169&gt;Summary!B$9),12.5 - 12.5 * (U169 - Summary!B$9) / (Summary!B$3 - Summary!B$9),0)</f>
        <v>8.071390516782099</v>
      </c>
      <c r="BN169" s="3">
        <f>IF(AND(V169&gt;0,V169&gt;Summary!C$9),12.5 - 12.5 * (V169 - Summary!C$9) / (Summary!C$3 - Summary!C$9),0)</f>
        <v>7.3391668720729601</v>
      </c>
      <c r="BO169" s="3">
        <f>IF(AND(W169&gt;0,W169&gt;Summary!D$9),12.5 - 12.5 * (W169 - Summary!D$9) / (Summary!D$3 - Summary!D$9),0)</f>
        <v>0</v>
      </c>
      <c r="BP169" s="3">
        <f>IF(AND(X169&gt;0,X169&gt;Summary!E$9),12.5 - 12.5 * (X169 - Summary!E$9) / (Summary!E$3 - Summary!E$9),0)</f>
        <v>0</v>
      </c>
      <c r="BQ169" s="3">
        <f>IF(AND(Y169&gt;0,Y169&gt;Summary!F$9),12.5 - 12.5 * (Y169 - Summary!F$9) / (Summary!F$3 - Summary!F$9),0)</f>
        <v>0</v>
      </c>
      <c r="BR169" s="3">
        <f>IF(AND(Z169&gt;0,Z169&gt;Summary!G$9),12.5 - 12.5 * (Z169 - Summary!G$9) / (Summary!G$3 - Summary!G$9),0)</f>
        <v>0</v>
      </c>
      <c r="BS169" s="3">
        <f>IF(AND(AA169&gt;0,AA169&gt;Summary!H$9),12.5 - 12.5 * (AA169 - Summary!H$9) / (Summary!H$3 - Summary!H$9),0)</f>
        <v>0</v>
      </c>
      <c r="BT169" s="3">
        <f>IF(AND(AB169&gt;0,AB169&gt;Summary!I$9),12.5 - 12.5 * (AB169 - Summary!I$9) / (Summary!I$3 - Summary!I$9),0)</f>
        <v>0</v>
      </c>
      <c r="BU169" s="3">
        <f>IF(AND(AC169&gt;0,AC169&gt;Summary!J$9),12.5 - 12.5 * (AC169 - Summary!J$9) / (Summary!J$3 - Summary!J$9),0)</f>
        <v>0</v>
      </c>
      <c r="BV169" s="3">
        <f>IF(AND(AD169&gt;0,AD169&gt;Summary!K$9),12.5 - 12.5 * (AD169 - Summary!K$9) / (Summary!K$3 - Summary!K$9),0)</f>
        <v>0</v>
      </c>
      <c r="BW169" s="3"/>
      <c r="BY169">
        <v>9284</v>
      </c>
      <c r="BZ169">
        <v>2409</v>
      </c>
      <c r="CA169">
        <v>11758</v>
      </c>
      <c r="CB169">
        <v>20484</v>
      </c>
      <c r="CD169">
        <v>2388</v>
      </c>
      <c r="CE169">
        <v>179063</v>
      </c>
      <c r="CF169">
        <v>58251</v>
      </c>
      <c r="CI169" s="3">
        <f t="shared" si="132"/>
        <v>8.071390516782099</v>
      </c>
      <c r="CJ169" s="3">
        <f t="shared" si="133"/>
        <v>7.3391668720729601</v>
      </c>
      <c r="CK169" s="3">
        <f t="shared" si="134"/>
        <v>0</v>
      </c>
      <c r="CL169" s="3">
        <f t="shared" si="135"/>
        <v>0</v>
      </c>
      <c r="CM169" s="3">
        <f t="shared" si="136"/>
        <v>0</v>
      </c>
      <c r="CN169" s="3">
        <f t="shared" si="137"/>
        <v>0</v>
      </c>
      <c r="CO169" s="3">
        <f t="shared" si="138"/>
        <v>0</v>
      </c>
      <c r="CP169" s="3">
        <f t="shared" si="139"/>
        <v>1.75</v>
      </c>
      <c r="CQ169" s="3">
        <f t="shared" si="140"/>
        <v>0</v>
      </c>
      <c r="CR169" s="3">
        <f t="shared" si="141"/>
        <v>0</v>
      </c>
      <c r="CT169" s="3">
        <f t="shared" si="142"/>
        <v>0</v>
      </c>
      <c r="CU169" s="3">
        <f t="shared" si="143"/>
        <v>0</v>
      </c>
      <c r="CV169" s="3">
        <f t="shared" si="144"/>
        <v>17.160557388855061</v>
      </c>
      <c r="CW169" s="5">
        <f t="shared" si="145"/>
        <v>350</v>
      </c>
      <c r="CX169" s="3">
        <f t="shared" si="146"/>
        <v>367.16055738885507</v>
      </c>
      <c r="CZ169" s="3">
        <f t="shared" si="147"/>
        <v>375.52006593586299</v>
      </c>
      <c r="DA169">
        <f t="shared" si="148"/>
        <v>165</v>
      </c>
    </row>
    <row r="170" spans="1:105" x14ac:dyDescent="0.2">
      <c r="A170">
        <v>166</v>
      </c>
      <c r="B170" t="s">
        <v>363</v>
      </c>
      <c r="C170" t="s">
        <v>364</v>
      </c>
      <c r="D170" t="s">
        <v>10</v>
      </c>
      <c r="E170">
        <v>75.359299479241798</v>
      </c>
      <c r="F170" s="1" t="s">
        <v>677</v>
      </c>
      <c r="G170">
        <v>375.35929947924097</v>
      </c>
      <c r="H170">
        <v>31624</v>
      </c>
      <c r="J170">
        <v>1644</v>
      </c>
      <c r="K170">
        <v>1410</v>
      </c>
      <c r="L170">
        <v>5972</v>
      </c>
      <c r="N170">
        <v>7152</v>
      </c>
      <c r="O170">
        <v>2808</v>
      </c>
      <c r="S170">
        <v>12638</v>
      </c>
      <c r="U170" s="5">
        <f>IF(J170&lt;=Summary!B$3,J170,0)</f>
        <v>1644</v>
      </c>
      <c r="V170" s="5">
        <f>IF(K170&lt;=Summary!C$3,K170,0)</f>
        <v>1410</v>
      </c>
      <c r="W170" s="5">
        <f>IF(L170&lt;=Summary!D$3,L170,0)</f>
        <v>0</v>
      </c>
      <c r="X170" s="5">
        <f>IF(M170&lt;=Summary!E$3,M170,0)</f>
        <v>0</v>
      </c>
      <c r="Y170" s="5">
        <f>IF(N170&lt;=Summary!F$3,N170,0)</f>
        <v>0</v>
      </c>
      <c r="Z170" s="5">
        <f>IF(O170&lt;=Summary!G$3,O170,0)</f>
        <v>2808</v>
      </c>
      <c r="AA170" s="5">
        <f>IF(P170&lt;=Summary!H$3,P170,0)</f>
        <v>0</v>
      </c>
      <c r="AB170" s="5">
        <f>IF(Q170&lt;=Summary!I$3,Q170,0)</f>
        <v>0</v>
      </c>
      <c r="AC170" s="5">
        <f>IF(R170&lt;=Summary!J$3,R170,0)</f>
        <v>0</v>
      </c>
      <c r="AD170" s="5">
        <f>IF(S170&lt;=Summary!K$3,S170,0)</f>
        <v>0</v>
      </c>
      <c r="AE170" s="3"/>
      <c r="AF170" s="5">
        <f t="shared" si="122"/>
        <v>89</v>
      </c>
      <c r="AG170" s="5">
        <f t="shared" si="123"/>
        <v>97</v>
      </c>
      <c r="AH170" s="5">
        <f t="shared" si="124"/>
        <v>134</v>
      </c>
      <c r="AI170" s="5">
        <f t="shared" si="125"/>
        <v>0</v>
      </c>
      <c r="AJ170" s="5">
        <f t="shared" si="126"/>
        <v>96</v>
      </c>
      <c r="AK170" s="5">
        <f t="shared" si="127"/>
        <v>55</v>
      </c>
      <c r="AL170" s="5">
        <f t="shared" si="128"/>
        <v>0</v>
      </c>
      <c r="AM170" s="5">
        <f t="shared" si="129"/>
        <v>0</v>
      </c>
      <c r="AN170" s="5">
        <f t="shared" si="130"/>
        <v>0</v>
      </c>
      <c r="AO170" s="5">
        <f t="shared" si="131"/>
        <v>52</v>
      </c>
      <c r="AP170" s="3"/>
      <c r="AQ170" s="3">
        <f>IF(AND(AF170&lt;=Summary!B$6,AF170&gt;0),25*(Summary!B$6+1-AF170)/Summary!B$6,0)</f>
        <v>3</v>
      </c>
      <c r="AR170" s="3">
        <f>IF(AND(AG170&lt;=Summary!C$6,AG170&gt;0),25*(Summary!C$6+1-AG170)/Summary!C$6,0)</f>
        <v>1</v>
      </c>
      <c r="AS170" s="3">
        <f>IF(AND(AH170&lt;=Summary!D$6,AH170&gt;0),25*(Summary!D$6+1-AH170)/Summary!D$6,0)</f>
        <v>0</v>
      </c>
      <c r="AT170" s="3">
        <f>IF(AND(AI170&lt;=Summary!E$6,AI170&gt;0),25*(Summary!E$6+1-AI170)/Summary!E$6,0)</f>
        <v>0</v>
      </c>
      <c r="AU170" s="3">
        <f>IF(AND(AJ170&lt;=Summary!F$6,AJ170&gt;0),25*(Summary!F$6+1-AJ170)/Summary!F$6,0)</f>
        <v>1.25</v>
      </c>
      <c r="AV170" s="3">
        <f>IF(AND(AK170&lt;=Summary!G$6,AK170&gt;0),25*(Summary!G$6+1-AK170)/Summary!G$6,0)</f>
        <v>11.5</v>
      </c>
      <c r="AW170" s="3">
        <f>IF(AND(AL170&lt;=Summary!H$6,AL170&gt;0),25*(Summary!H$6+1-AL170)/Summary!H$6,0)</f>
        <v>0</v>
      </c>
      <c r="AX170" s="3">
        <f>IF(AND(AM170&lt;=Summary!I$6,AM170&gt;0),25*(Summary!I$6+1-AM170)/Summary!I$6,0)</f>
        <v>0</v>
      </c>
      <c r="AY170" s="3">
        <f>IF(AND(AN170&lt;=Summary!J$6,AN170&gt;0),25*(Summary!J$6+1-AN170)/Summary!J$6,0)</f>
        <v>0</v>
      </c>
      <c r="AZ170" s="3">
        <f>IF(AND(AO170&lt;=Summary!K$6,AO170&gt;0),25*(Summary!K$6+1-AO170)/Summary!K$6,0)</f>
        <v>12.25</v>
      </c>
      <c r="BA170" s="3"/>
      <c r="BB170" s="3">
        <f>IF(AND(U170&gt;0,U170&lt;=Summary!B$9),12.5 + 12.5 * (U170 - Summary!B$9) / (Summary!B$7 - Summary!B$9),0)</f>
        <v>13.292536115569824</v>
      </c>
      <c r="BC170" s="3">
        <f>IF(AND(V170&gt;0,V170&lt;=Summary!C$9),12.5 + 12.5 * (V170 - Summary!C$9) / (Summary!C$7 - Summary!C$9),0)</f>
        <v>14.635113696456902</v>
      </c>
      <c r="BD170" s="3">
        <f>IF(AND(W170&gt;0,W170&lt;=Summary!D$9),12.5 + 12.5 * (W170 - Summary!D$9) / (Summary!D$7 - Summary!D$9),0)</f>
        <v>0</v>
      </c>
      <c r="BE170" s="3">
        <f>IF(AND(X170&gt;0,X170&lt;=Summary!E$9),12.5 + 12.5 * (X170 - Summary!E$9) / (Summary!E$7 - Summary!E$9),0)</f>
        <v>0</v>
      </c>
      <c r="BF170" s="3">
        <f>IF(AND(Y170&gt;0,Y170&lt;=Summary!F$9),12.5 + 12.5 * (Y170 - Summary!F$9) / (Summary!F$7 - Summary!F$9),0)</f>
        <v>0</v>
      </c>
      <c r="BG170" s="3">
        <f>IF(AND(Z170&gt;0,Z170&lt;=Summary!G$9),12.5 + 12.5 * (Z170 - Summary!G$9) / (Summary!G$7 - Summary!G$9),0)</f>
        <v>12.584683357879234</v>
      </c>
      <c r="BH170" s="3">
        <f>IF(AND(AA170&gt;0,AA170&lt;=Summary!H$9),12.5 + 12.5 * (AA170 - Summary!H$9) / (Summary!H$7 - Summary!H$9),0)</f>
        <v>0</v>
      </c>
      <c r="BI170" s="3">
        <f>IF(AND(AB170&gt;0,AB170&lt;=Summary!I$9),12.5 + 12.5 * (AB170 - Summary!I$9) / (Summary!I$7 - Summary!I$9),0)</f>
        <v>0</v>
      </c>
      <c r="BJ170" s="3">
        <f>IF(AND(AC170&gt;0,AC170&lt;=Summary!J$9),12.5 + 12.5 * (AC170 - Summary!J$9) / (Summary!J$7 - Summary!J$9),0)</f>
        <v>0</v>
      </c>
      <c r="BK170" s="3">
        <f>IF(AND(AD170&gt;0,AD170&lt;=Summary!K$9),12.5 + 12.5 * (AD170 - Summary!K$9) / (Summary!K$7 - Summary!K$9),0)</f>
        <v>0</v>
      </c>
      <c r="BL170" s="3"/>
      <c r="BM170" s="3">
        <f>IF(AND(U170&gt;0,U170&gt;Summary!B$9),12.5 - 12.5 * (U170 - Summary!B$9) / (Summary!B$3 - Summary!B$9),0)</f>
        <v>0</v>
      </c>
      <c r="BN170" s="3">
        <f>IF(AND(V170&gt;0,V170&gt;Summary!C$9),12.5 - 12.5 * (V170 - Summary!C$9) / (Summary!C$3 - Summary!C$9),0)</f>
        <v>0</v>
      </c>
      <c r="BO170" s="3">
        <f>IF(AND(W170&gt;0,W170&gt;Summary!D$9),12.5 - 12.5 * (W170 - Summary!D$9) / (Summary!D$3 - Summary!D$9),0)</f>
        <v>0</v>
      </c>
      <c r="BP170" s="3">
        <f>IF(AND(X170&gt;0,X170&gt;Summary!E$9),12.5 - 12.5 * (X170 - Summary!E$9) / (Summary!E$3 - Summary!E$9),0)</f>
        <v>0</v>
      </c>
      <c r="BQ170" s="3">
        <f>IF(AND(Y170&gt;0,Y170&gt;Summary!F$9),12.5 - 12.5 * (Y170 - Summary!F$9) / (Summary!F$3 - Summary!F$9),0)</f>
        <v>0</v>
      </c>
      <c r="BR170" s="3">
        <f>IF(AND(Z170&gt;0,Z170&gt;Summary!G$9),12.5 - 12.5 * (Z170 - Summary!G$9) / (Summary!G$3 - Summary!G$9),0)</f>
        <v>0</v>
      </c>
      <c r="BS170" s="3">
        <f>IF(AND(AA170&gt;0,AA170&gt;Summary!H$9),12.5 - 12.5 * (AA170 - Summary!H$9) / (Summary!H$3 - Summary!H$9),0)</f>
        <v>0</v>
      </c>
      <c r="BT170" s="3">
        <f>IF(AND(AB170&gt;0,AB170&gt;Summary!I$9),12.5 - 12.5 * (AB170 - Summary!I$9) / (Summary!I$3 - Summary!I$9),0)</f>
        <v>0</v>
      </c>
      <c r="BU170" s="3">
        <f>IF(AND(AC170&gt;0,AC170&gt;Summary!J$9),12.5 - 12.5 * (AC170 - Summary!J$9) / (Summary!J$3 - Summary!J$9),0)</f>
        <v>0</v>
      </c>
      <c r="BV170" s="3">
        <f>IF(AND(AD170&gt;0,AD170&gt;Summary!K$9),12.5 - 12.5 * (AD170 - Summary!K$9) / (Summary!K$3 - Summary!K$9),0)</f>
        <v>0</v>
      </c>
      <c r="BW170" s="3"/>
      <c r="BX170">
        <v>2808</v>
      </c>
      <c r="BZ170">
        <v>1410</v>
      </c>
      <c r="CB170">
        <v>7152</v>
      </c>
      <c r="CD170">
        <v>1644</v>
      </c>
      <c r="CE170">
        <v>5972</v>
      </c>
      <c r="CG170">
        <v>12638</v>
      </c>
      <c r="CI170" s="3">
        <f t="shared" si="132"/>
        <v>16.292536115569824</v>
      </c>
      <c r="CJ170" s="3">
        <f t="shared" si="133"/>
        <v>15.635113696456902</v>
      </c>
      <c r="CK170" s="3">
        <f t="shared" si="134"/>
        <v>0</v>
      </c>
      <c r="CL170" s="3">
        <f t="shared" si="135"/>
        <v>0</v>
      </c>
      <c r="CM170" s="3">
        <f t="shared" si="136"/>
        <v>1.25</v>
      </c>
      <c r="CN170" s="3">
        <f t="shared" si="137"/>
        <v>24.084683357879236</v>
      </c>
      <c r="CO170" s="3">
        <f t="shared" si="138"/>
        <v>0</v>
      </c>
      <c r="CP170" s="3">
        <f t="shared" si="139"/>
        <v>0</v>
      </c>
      <c r="CQ170" s="3">
        <f t="shared" si="140"/>
        <v>0</v>
      </c>
      <c r="CR170" s="3">
        <f t="shared" si="141"/>
        <v>12.25</v>
      </c>
      <c r="CT170" s="3">
        <f t="shared" si="142"/>
        <v>0</v>
      </c>
      <c r="CU170" s="3">
        <f t="shared" si="143"/>
        <v>0</v>
      </c>
      <c r="CV170" s="3">
        <f t="shared" si="144"/>
        <v>69.512333169905958</v>
      </c>
      <c r="CW170" s="5">
        <f t="shared" si="145"/>
        <v>300</v>
      </c>
      <c r="CX170" s="3">
        <f t="shared" si="146"/>
        <v>369.51233316990596</v>
      </c>
      <c r="CZ170" s="3">
        <f t="shared" si="147"/>
        <v>375.35929947924097</v>
      </c>
      <c r="DA170">
        <f t="shared" si="148"/>
        <v>166</v>
      </c>
    </row>
    <row r="171" spans="1:105" x14ac:dyDescent="0.2">
      <c r="A171">
        <v>167</v>
      </c>
      <c r="B171" t="s">
        <v>365</v>
      </c>
      <c r="C171" t="s">
        <v>366</v>
      </c>
      <c r="D171" t="s">
        <v>360</v>
      </c>
      <c r="E171">
        <v>24.760582213741699</v>
      </c>
      <c r="F171" s="1" t="s">
        <v>676</v>
      </c>
      <c r="G171">
        <v>374.76058221374097</v>
      </c>
      <c r="H171">
        <v>210470</v>
      </c>
      <c r="J171">
        <v>3323</v>
      </c>
      <c r="K171">
        <v>1732</v>
      </c>
      <c r="L171">
        <v>103290</v>
      </c>
      <c r="M171">
        <v>4229</v>
      </c>
      <c r="N171">
        <v>40787</v>
      </c>
      <c r="O171">
        <v>7225</v>
      </c>
      <c r="R171">
        <v>49884</v>
      </c>
      <c r="U171" s="5">
        <f>IF(J171&lt;=Summary!B$3,J171,0)</f>
        <v>3323</v>
      </c>
      <c r="V171" s="5">
        <f>IF(K171&lt;=Summary!C$3,K171,0)</f>
        <v>1732</v>
      </c>
      <c r="W171" s="5">
        <f>IF(L171&lt;=Summary!D$3,L171,0)</f>
        <v>0</v>
      </c>
      <c r="X171" s="5">
        <f>IF(M171&lt;=Summary!E$3,M171,0)</f>
        <v>4229</v>
      </c>
      <c r="Y171" s="5">
        <f>IF(N171&lt;=Summary!F$3,N171,0)</f>
        <v>0</v>
      </c>
      <c r="Z171" s="5">
        <f>IF(O171&lt;=Summary!G$3,O171,0)</f>
        <v>0</v>
      </c>
      <c r="AA171" s="5">
        <f>IF(P171&lt;=Summary!H$3,P171,0)</f>
        <v>0</v>
      </c>
      <c r="AB171" s="5">
        <f>IF(Q171&lt;=Summary!I$3,Q171,0)</f>
        <v>0</v>
      </c>
      <c r="AC171" s="5">
        <f>IF(R171&lt;=Summary!J$3,R171,0)</f>
        <v>0</v>
      </c>
      <c r="AD171" s="5">
        <f>IF(S171&lt;=Summary!K$3,S171,0)</f>
        <v>0</v>
      </c>
      <c r="AE171" s="3"/>
      <c r="AF171" s="5">
        <f t="shared" si="122"/>
        <v>185</v>
      </c>
      <c r="AG171" s="5">
        <f t="shared" si="123"/>
        <v>138</v>
      </c>
      <c r="AH171" s="5">
        <f t="shared" si="124"/>
        <v>200</v>
      </c>
      <c r="AI171" s="5">
        <f t="shared" si="125"/>
        <v>92</v>
      </c>
      <c r="AJ171" s="5">
        <f t="shared" si="126"/>
        <v>148</v>
      </c>
      <c r="AK171" s="5">
        <f t="shared" si="127"/>
        <v>151</v>
      </c>
      <c r="AL171" s="5">
        <f t="shared" si="128"/>
        <v>0</v>
      </c>
      <c r="AM171" s="5">
        <f t="shared" si="129"/>
        <v>0</v>
      </c>
      <c r="AN171" s="5">
        <f t="shared" si="130"/>
        <v>140</v>
      </c>
      <c r="AO171" s="5">
        <f t="shared" si="131"/>
        <v>0</v>
      </c>
      <c r="AP171" s="3"/>
      <c r="AQ171" s="3">
        <f>IF(AND(AF171&lt;=Summary!B$6,AF171&gt;0),25*(Summary!B$6+1-AF171)/Summary!B$6,0)</f>
        <v>0</v>
      </c>
      <c r="AR171" s="3">
        <f>IF(AND(AG171&lt;=Summary!C$6,AG171&gt;0),25*(Summary!C$6+1-AG171)/Summary!C$6,0)</f>
        <v>0</v>
      </c>
      <c r="AS171" s="3">
        <f>IF(AND(AH171&lt;=Summary!D$6,AH171&gt;0),25*(Summary!D$6+1-AH171)/Summary!D$6,0)</f>
        <v>0</v>
      </c>
      <c r="AT171" s="3">
        <f>IF(AND(AI171&lt;=Summary!E$6,AI171&gt;0),25*(Summary!E$6+1-AI171)/Summary!E$6,0)</f>
        <v>2.25</v>
      </c>
      <c r="AU171" s="3">
        <f>IF(AND(AJ171&lt;=Summary!F$6,AJ171&gt;0),25*(Summary!F$6+1-AJ171)/Summary!F$6,0)</f>
        <v>0</v>
      </c>
      <c r="AV171" s="3">
        <f>IF(AND(AK171&lt;=Summary!G$6,AK171&gt;0),25*(Summary!G$6+1-AK171)/Summary!G$6,0)</f>
        <v>0</v>
      </c>
      <c r="AW171" s="3">
        <f>IF(AND(AL171&lt;=Summary!H$6,AL171&gt;0),25*(Summary!H$6+1-AL171)/Summary!H$6,0)</f>
        <v>0</v>
      </c>
      <c r="AX171" s="3">
        <f>IF(AND(AM171&lt;=Summary!I$6,AM171&gt;0),25*(Summary!I$6+1-AM171)/Summary!I$6,0)</f>
        <v>0</v>
      </c>
      <c r="AY171" s="3">
        <f>IF(AND(AN171&lt;=Summary!J$6,AN171&gt;0),25*(Summary!J$6+1-AN171)/Summary!J$6,0)</f>
        <v>0</v>
      </c>
      <c r="AZ171" s="3">
        <f>IF(AND(AO171&lt;=Summary!K$6,AO171&gt;0),25*(Summary!K$6+1-AO171)/Summary!K$6,0)</f>
        <v>0</v>
      </c>
      <c r="BA171" s="3"/>
      <c r="BB171" s="3">
        <f>IF(AND(U171&gt;0,U171&lt;=Summary!B$9),12.5 + 12.5 * (U171 - Summary!B$9) / (Summary!B$7 - Summary!B$9),0)</f>
        <v>0</v>
      </c>
      <c r="BC171" s="3">
        <f>IF(AND(V171&gt;0,V171&lt;=Summary!C$9),12.5 + 12.5 * (V171 - Summary!C$9) / (Summary!C$7 - Summary!C$9),0)</f>
        <v>0</v>
      </c>
      <c r="BD171" s="3">
        <f>IF(AND(W171&gt;0,W171&lt;=Summary!D$9),12.5 + 12.5 * (W171 - Summary!D$9) / (Summary!D$7 - Summary!D$9),0)</f>
        <v>0</v>
      </c>
      <c r="BE171" s="3">
        <f>IF(AND(X171&gt;0,X171&lt;=Summary!E$9),12.5 + 12.5 * (X171 - Summary!E$9) / (Summary!E$7 - Summary!E$9),0)</f>
        <v>0</v>
      </c>
      <c r="BF171" s="3">
        <f>IF(AND(Y171&gt;0,Y171&lt;=Summary!F$9),12.5 + 12.5 * (Y171 - Summary!F$9) / (Summary!F$7 - Summary!F$9),0)</f>
        <v>0</v>
      </c>
      <c r="BG171" s="3">
        <f>IF(AND(Z171&gt;0,Z171&lt;=Summary!G$9),12.5 + 12.5 * (Z171 - Summary!G$9) / (Summary!G$7 - Summary!G$9),0)</f>
        <v>0</v>
      </c>
      <c r="BH171" s="3">
        <f>IF(AND(AA171&gt;0,AA171&lt;=Summary!H$9),12.5 + 12.5 * (AA171 - Summary!H$9) / (Summary!H$7 - Summary!H$9),0)</f>
        <v>0</v>
      </c>
      <c r="BI171" s="3">
        <f>IF(AND(AB171&gt;0,AB171&lt;=Summary!I$9),12.5 + 12.5 * (AB171 - Summary!I$9) / (Summary!I$7 - Summary!I$9),0)</f>
        <v>0</v>
      </c>
      <c r="BJ171" s="3">
        <f>IF(AND(AC171&gt;0,AC171&lt;=Summary!J$9),12.5 + 12.5 * (AC171 - Summary!J$9) / (Summary!J$7 - Summary!J$9),0)</f>
        <v>0</v>
      </c>
      <c r="BK171" s="3">
        <f>IF(AND(AD171&gt;0,AD171&lt;=Summary!K$9),12.5 + 12.5 * (AD171 - Summary!K$9) / (Summary!K$7 - Summary!K$9),0)</f>
        <v>0</v>
      </c>
      <c r="BL171" s="3"/>
      <c r="BM171" s="3">
        <f>IF(AND(U171&gt;0,U171&gt;Summary!B$9),12.5 - 12.5 * (U171 - Summary!B$9) / (Summary!B$3 - Summary!B$9),0)</f>
        <v>1.8446989877464031</v>
      </c>
      <c r="BN171" s="3">
        <f>IF(AND(V171&gt;0,V171&gt;Summary!C$9),12.5 - 12.5 * (V171 - Summary!C$9) / (Summary!C$3 - Summary!C$9),0)</f>
        <v>11.510968696080848</v>
      </c>
      <c r="BO171" s="3">
        <f>IF(AND(W171&gt;0,W171&gt;Summary!D$9),12.5 - 12.5 * (W171 - Summary!D$9) / (Summary!D$3 - Summary!D$9),0)</f>
        <v>0</v>
      </c>
      <c r="BP171" s="3">
        <f>IF(AND(X171&gt;0,X171&gt;Summary!E$9),12.5 - 12.5 * (X171 - Summary!E$9) / (Summary!E$3 - Summary!E$9),0)</f>
        <v>2.0936341161928311</v>
      </c>
      <c r="BQ171" s="3">
        <f>IF(AND(Y171&gt;0,Y171&gt;Summary!F$9),12.5 - 12.5 * (Y171 - Summary!F$9) / (Summary!F$3 - Summary!F$9),0)</f>
        <v>0</v>
      </c>
      <c r="BR171" s="3">
        <f>IF(AND(Z171&gt;0,Z171&gt;Summary!G$9),12.5 - 12.5 * (Z171 - Summary!G$9) / (Summary!G$3 - Summary!G$9),0)</f>
        <v>0</v>
      </c>
      <c r="BS171" s="3">
        <f>IF(AND(AA171&gt;0,AA171&gt;Summary!H$9),12.5 - 12.5 * (AA171 - Summary!H$9) / (Summary!H$3 - Summary!H$9),0)</f>
        <v>0</v>
      </c>
      <c r="BT171" s="3">
        <f>IF(AND(AB171&gt;0,AB171&gt;Summary!I$9),12.5 - 12.5 * (AB171 - Summary!I$9) / (Summary!I$3 - Summary!I$9),0)</f>
        <v>0</v>
      </c>
      <c r="BU171" s="3">
        <f>IF(AND(AC171&gt;0,AC171&gt;Summary!J$9),12.5 - 12.5 * (AC171 - Summary!J$9) / (Summary!J$3 - Summary!J$9),0)</f>
        <v>0</v>
      </c>
      <c r="BV171" s="3">
        <f>IF(AND(AD171&gt;0,AD171&gt;Summary!K$9),12.5 - 12.5 * (AD171 - Summary!K$9) / (Summary!K$3 - Summary!K$9),0)</f>
        <v>0</v>
      </c>
      <c r="BW171" s="3"/>
      <c r="BX171">
        <v>7225</v>
      </c>
      <c r="BZ171">
        <v>1732</v>
      </c>
      <c r="CA171">
        <v>4229</v>
      </c>
      <c r="CB171">
        <v>40787</v>
      </c>
      <c r="CD171">
        <v>3323</v>
      </c>
      <c r="CE171">
        <v>103290</v>
      </c>
      <c r="CF171">
        <v>49884</v>
      </c>
      <c r="CI171" s="3">
        <f t="shared" si="132"/>
        <v>1.8446989877464031</v>
      </c>
      <c r="CJ171" s="3">
        <f t="shared" si="133"/>
        <v>11.510968696080848</v>
      </c>
      <c r="CK171" s="3">
        <f t="shared" si="134"/>
        <v>0</v>
      </c>
      <c r="CL171" s="3">
        <f t="shared" si="135"/>
        <v>4.3436341161928311</v>
      </c>
      <c r="CM171" s="3">
        <f t="shared" si="136"/>
        <v>0</v>
      </c>
      <c r="CN171" s="3">
        <f t="shared" si="137"/>
        <v>0</v>
      </c>
      <c r="CO171" s="3">
        <f t="shared" si="138"/>
        <v>0</v>
      </c>
      <c r="CP171" s="3">
        <f t="shared" si="139"/>
        <v>0</v>
      </c>
      <c r="CQ171" s="3">
        <f t="shared" si="140"/>
        <v>0</v>
      </c>
      <c r="CR171" s="3">
        <f t="shared" si="141"/>
        <v>0</v>
      </c>
      <c r="CT171" s="3">
        <f t="shared" si="142"/>
        <v>0</v>
      </c>
      <c r="CU171" s="3">
        <f t="shared" si="143"/>
        <v>0</v>
      </c>
      <c r="CV171" s="3">
        <f t="shared" si="144"/>
        <v>17.699301800020081</v>
      </c>
      <c r="CW171" s="5">
        <f t="shared" si="145"/>
        <v>350</v>
      </c>
      <c r="CX171" s="3">
        <f t="shared" si="146"/>
        <v>367.69930180002007</v>
      </c>
      <c r="CZ171" s="3">
        <f t="shared" si="147"/>
        <v>374.76058221374097</v>
      </c>
      <c r="DA171">
        <f t="shared" si="148"/>
        <v>167</v>
      </c>
    </row>
    <row r="172" spans="1:105" x14ac:dyDescent="0.2">
      <c r="A172">
        <v>168</v>
      </c>
      <c r="B172" t="s">
        <v>367</v>
      </c>
      <c r="C172" t="s">
        <v>368</v>
      </c>
      <c r="D172" t="s">
        <v>22</v>
      </c>
      <c r="E172">
        <v>66.261722295206098</v>
      </c>
      <c r="F172" s="1" t="s">
        <v>678</v>
      </c>
      <c r="G172">
        <v>366.26172229520603</v>
      </c>
      <c r="H172">
        <v>25131</v>
      </c>
      <c r="J172">
        <v>1198</v>
      </c>
      <c r="K172">
        <v>1377</v>
      </c>
      <c r="L172">
        <v>3878</v>
      </c>
      <c r="M172">
        <v>5212</v>
      </c>
      <c r="N172">
        <v>6574</v>
      </c>
      <c r="O172">
        <v>6892</v>
      </c>
      <c r="U172" s="5">
        <f>IF(J172&lt;=Summary!B$3,J172,0)</f>
        <v>1198</v>
      </c>
      <c r="V172" s="5">
        <f>IF(K172&lt;=Summary!C$3,K172,0)</f>
        <v>1377</v>
      </c>
      <c r="W172" s="5">
        <f>IF(L172&lt;=Summary!D$3,L172,0)</f>
        <v>0</v>
      </c>
      <c r="X172" s="5">
        <f>IF(M172&lt;=Summary!E$3,M172,0)</f>
        <v>0</v>
      </c>
      <c r="Y172" s="5">
        <f>IF(N172&lt;=Summary!F$3,N172,0)</f>
        <v>0</v>
      </c>
      <c r="Z172" s="5">
        <f>IF(O172&lt;=Summary!G$3,O172,0)</f>
        <v>0</v>
      </c>
      <c r="AA172" s="5">
        <f>IF(P172&lt;=Summary!H$3,P172,0)</f>
        <v>0</v>
      </c>
      <c r="AB172" s="5">
        <f>IF(Q172&lt;=Summary!I$3,Q172,0)</f>
        <v>0</v>
      </c>
      <c r="AC172" s="5">
        <f>IF(R172&lt;=Summary!J$3,R172,0)</f>
        <v>0</v>
      </c>
      <c r="AD172" s="5">
        <f>IF(S172&lt;=Summary!K$3,S172,0)</f>
        <v>0</v>
      </c>
      <c r="AE172" s="3"/>
      <c r="AF172" s="5">
        <f t="shared" si="122"/>
        <v>52</v>
      </c>
      <c r="AG172" s="5">
        <f t="shared" si="123"/>
        <v>94</v>
      </c>
      <c r="AH172" s="5">
        <f t="shared" si="124"/>
        <v>91</v>
      </c>
      <c r="AI172" s="5">
        <f t="shared" si="125"/>
        <v>117</v>
      </c>
      <c r="AJ172" s="5">
        <f t="shared" si="126"/>
        <v>88</v>
      </c>
      <c r="AK172" s="5">
        <f t="shared" si="127"/>
        <v>145</v>
      </c>
      <c r="AL172" s="5">
        <f t="shared" si="128"/>
        <v>0</v>
      </c>
      <c r="AM172" s="5">
        <f t="shared" si="129"/>
        <v>0</v>
      </c>
      <c r="AN172" s="5">
        <f t="shared" si="130"/>
        <v>0</v>
      </c>
      <c r="AO172" s="5">
        <f t="shared" si="131"/>
        <v>0</v>
      </c>
      <c r="AP172" s="3"/>
      <c r="AQ172" s="3">
        <f>IF(AND(AF172&lt;=Summary!B$6,AF172&gt;0),25*(Summary!B$6+1-AF172)/Summary!B$6,0)</f>
        <v>12.25</v>
      </c>
      <c r="AR172" s="3">
        <f>IF(AND(AG172&lt;=Summary!C$6,AG172&gt;0),25*(Summary!C$6+1-AG172)/Summary!C$6,0)</f>
        <v>1.75</v>
      </c>
      <c r="AS172" s="3">
        <f>IF(AND(AH172&lt;=Summary!D$6,AH172&gt;0),25*(Summary!D$6+1-AH172)/Summary!D$6,0)</f>
        <v>2.5</v>
      </c>
      <c r="AT172" s="3">
        <f>IF(AND(AI172&lt;=Summary!E$6,AI172&gt;0),25*(Summary!E$6+1-AI172)/Summary!E$6,0)</f>
        <v>0</v>
      </c>
      <c r="AU172" s="3">
        <f>IF(AND(AJ172&lt;=Summary!F$6,AJ172&gt;0),25*(Summary!F$6+1-AJ172)/Summary!F$6,0)</f>
        <v>3.25</v>
      </c>
      <c r="AV172" s="3">
        <f>IF(AND(AK172&lt;=Summary!G$6,AK172&gt;0),25*(Summary!G$6+1-AK172)/Summary!G$6,0)</f>
        <v>0</v>
      </c>
      <c r="AW172" s="3">
        <f>IF(AND(AL172&lt;=Summary!H$6,AL172&gt;0),25*(Summary!H$6+1-AL172)/Summary!H$6,0)</f>
        <v>0</v>
      </c>
      <c r="AX172" s="3">
        <f>IF(AND(AM172&lt;=Summary!I$6,AM172&gt;0),25*(Summary!I$6+1-AM172)/Summary!I$6,0)</f>
        <v>0</v>
      </c>
      <c r="AY172" s="3">
        <f>IF(AND(AN172&lt;=Summary!J$6,AN172&gt;0),25*(Summary!J$6+1-AN172)/Summary!J$6,0)</f>
        <v>0</v>
      </c>
      <c r="AZ172" s="3">
        <f>IF(AND(AO172&lt;=Summary!K$6,AO172&gt;0),25*(Summary!K$6+1-AO172)/Summary!K$6,0)</f>
        <v>0</v>
      </c>
      <c r="BA172" s="3"/>
      <c r="BB172" s="3">
        <f>IF(AND(U172&gt;0,U172&lt;=Summary!B$9),12.5 + 12.5 * (U172 - Summary!B$9) / (Summary!B$7 - Summary!B$9),0)</f>
        <v>17.766853932584269</v>
      </c>
      <c r="BC172" s="3">
        <f>IF(AND(V172&gt;0,V172&lt;=Summary!C$9),12.5 + 12.5 * (V172 - Summary!C$9) / (Summary!C$7 - Summary!C$9),0)</f>
        <v>15.071390798519301</v>
      </c>
      <c r="BD172" s="3">
        <f>IF(AND(W172&gt;0,W172&lt;=Summary!D$9),12.5 + 12.5 * (W172 - Summary!D$9) / (Summary!D$7 - Summary!D$9),0)</f>
        <v>0</v>
      </c>
      <c r="BE172" s="3">
        <f>IF(AND(X172&gt;0,X172&lt;=Summary!E$9),12.5 + 12.5 * (X172 - Summary!E$9) / (Summary!E$7 - Summary!E$9),0)</f>
        <v>0</v>
      </c>
      <c r="BF172" s="3">
        <f>IF(AND(Y172&gt;0,Y172&lt;=Summary!F$9),12.5 + 12.5 * (Y172 - Summary!F$9) / (Summary!F$7 - Summary!F$9),0)</f>
        <v>0</v>
      </c>
      <c r="BG172" s="3">
        <f>IF(AND(Z172&gt;0,Z172&lt;=Summary!G$9),12.5 + 12.5 * (Z172 - Summary!G$9) / (Summary!G$7 - Summary!G$9),0)</f>
        <v>0</v>
      </c>
      <c r="BH172" s="3">
        <f>IF(AND(AA172&gt;0,AA172&lt;=Summary!H$9),12.5 + 12.5 * (AA172 - Summary!H$9) / (Summary!H$7 - Summary!H$9),0)</f>
        <v>0</v>
      </c>
      <c r="BI172" s="3">
        <f>IF(AND(AB172&gt;0,AB172&lt;=Summary!I$9),12.5 + 12.5 * (AB172 - Summary!I$9) / (Summary!I$7 - Summary!I$9),0)</f>
        <v>0</v>
      </c>
      <c r="BJ172" s="3">
        <f>IF(AND(AC172&gt;0,AC172&lt;=Summary!J$9),12.5 + 12.5 * (AC172 - Summary!J$9) / (Summary!J$7 - Summary!J$9),0)</f>
        <v>0</v>
      </c>
      <c r="BK172" s="3">
        <f>IF(AND(AD172&gt;0,AD172&lt;=Summary!K$9),12.5 + 12.5 * (AD172 - Summary!K$9) / (Summary!K$7 - Summary!K$9),0)</f>
        <v>0</v>
      </c>
      <c r="BL172" s="3"/>
      <c r="BM172" s="3">
        <f>IF(AND(U172&gt;0,U172&gt;Summary!B$9),12.5 - 12.5 * (U172 - Summary!B$9) / (Summary!B$3 - Summary!B$9),0)</f>
        <v>0</v>
      </c>
      <c r="BN172" s="3">
        <f>IF(AND(V172&gt;0,V172&gt;Summary!C$9),12.5 - 12.5 * (V172 - Summary!C$9) / (Summary!C$3 - Summary!C$9),0)</f>
        <v>0</v>
      </c>
      <c r="BO172" s="3">
        <f>IF(AND(W172&gt;0,W172&gt;Summary!D$9),12.5 - 12.5 * (W172 - Summary!D$9) / (Summary!D$3 - Summary!D$9),0)</f>
        <v>0</v>
      </c>
      <c r="BP172" s="3">
        <f>IF(AND(X172&gt;0,X172&gt;Summary!E$9),12.5 - 12.5 * (X172 - Summary!E$9) / (Summary!E$3 - Summary!E$9),0)</f>
        <v>0</v>
      </c>
      <c r="BQ172" s="3">
        <f>IF(AND(Y172&gt;0,Y172&gt;Summary!F$9),12.5 - 12.5 * (Y172 - Summary!F$9) / (Summary!F$3 - Summary!F$9),0)</f>
        <v>0</v>
      </c>
      <c r="BR172" s="3">
        <f>IF(AND(Z172&gt;0,Z172&gt;Summary!G$9),12.5 - 12.5 * (Z172 - Summary!G$9) / (Summary!G$3 - Summary!G$9),0)</f>
        <v>0</v>
      </c>
      <c r="BS172" s="3">
        <f>IF(AND(AA172&gt;0,AA172&gt;Summary!H$9),12.5 - 12.5 * (AA172 - Summary!H$9) / (Summary!H$3 - Summary!H$9),0)</f>
        <v>0</v>
      </c>
      <c r="BT172" s="3">
        <f>IF(AND(AB172&gt;0,AB172&gt;Summary!I$9),12.5 - 12.5 * (AB172 - Summary!I$9) / (Summary!I$3 - Summary!I$9),0)</f>
        <v>0</v>
      </c>
      <c r="BU172" s="3">
        <f>IF(AND(AC172&gt;0,AC172&gt;Summary!J$9),12.5 - 12.5 * (AC172 - Summary!J$9) / (Summary!J$3 - Summary!J$9),0)</f>
        <v>0</v>
      </c>
      <c r="BV172" s="3">
        <f>IF(AND(AD172&gt;0,AD172&gt;Summary!K$9),12.5 - 12.5 * (AD172 - Summary!K$9) / (Summary!K$3 - Summary!K$9),0)</f>
        <v>0</v>
      </c>
      <c r="BW172" s="3"/>
      <c r="BX172">
        <v>6892</v>
      </c>
      <c r="BZ172">
        <v>1377</v>
      </c>
      <c r="CA172">
        <v>5212</v>
      </c>
      <c r="CB172">
        <v>6574</v>
      </c>
      <c r="CD172">
        <v>1198</v>
      </c>
      <c r="CE172">
        <v>3878</v>
      </c>
      <c r="CI172" s="3">
        <f t="shared" si="132"/>
        <v>30.016853932584269</v>
      </c>
      <c r="CJ172" s="3">
        <f t="shared" si="133"/>
        <v>16.821390798519303</v>
      </c>
      <c r="CK172" s="3">
        <f t="shared" si="134"/>
        <v>2.5</v>
      </c>
      <c r="CL172" s="3">
        <f t="shared" si="135"/>
        <v>0</v>
      </c>
      <c r="CM172" s="3">
        <f t="shared" si="136"/>
        <v>3.25</v>
      </c>
      <c r="CN172" s="3">
        <f t="shared" si="137"/>
        <v>0</v>
      </c>
      <c r="CO172" s="3">
        <f t="shared" si="138"/>
        <v>0</v>
      </c>
      <c r="CP172" s="3">
        <f t="shared" si="139"/>
        <v>0</v>
      </c>
      <c r="CQ172" s="3">
        <f t="shared" si="140"/>
        <v>0</v>
      </c>
      <c r="CR172" s="3">
        <f t="shared" si="141"/>
        <v>0</v>
      </c>
      <c r="CT172" s="3">
        <f t="shared" si="142"/>
        <v>0</v>
      </c>
      <c r="CU172" s="3">
        <f t="shared" si="143"/>
        <v>0</v>
      </c>
      <c r="CV172" s="3">
        <f t="shared" si="144"/>
        <v>52.588244731103572</v>
      </c>
      <c r="CW172" s="5">
        <f t="shared" si="145"/>
        <v>300</v>
      </c>
      <c r="CX172" s="3">
        <f t="shared" si="146"/>
        <v>352.5882447311036</v>
      </c>
      <c r="CZ172" s="3">
        <f t="shared" si="147"/>
        <v>366.26172229520603</v>
      </c>
      <c r="DA172">
        <f t="shared" si="148"/>
        <v>168</v>
      </c>
    </row>
    <row r="173" spans="1:105" x14ac:dyDescent="0.2">
      <c r="A173">
        <v>169</v>
      </c>
      <c r="B173" t="s">
        <v>369</v>
      </c>
      <c r="C173" t="s">
        <v>370</v>
      </c>
      <c r="D173" t="s">
        <v>371</v>
      </c>
      <c r="E173">
        <v>60.9282091805267</v>
      </c>
      <c r="F173" s="1" t="s">
        <v>679</v>
      </c>
      <c r="G173">
        <v>360.92820918052598</v>
      </c>
      <c r="H173">
        <v>58688</v>
      </c>
      <c r="J173">
        <v>1546</v>
      </c>
      <c r="K173">
        <v>1282</v>
      </c>
      <c r="L173">
        <v>13534</v>
      </c>
      <c r="M173">
        <v>8476</v>
      </c>
      <c r="O173">
        <v>25780</v>
      </c>
      <c r="Q173">
        <v>8070</v>
      </c>
      <c r="U173" s="5">
        <f>IF(J173&lt;=Summary!B$3,J173,0)</f>
        <v>1546</v>
      </c>
      <c r="V173" s="5">
        <f>IF(K173&lt;=Summary!C$3,K173,0)</f>
        <v>1282</v>
      </c>
      <c r="W173" s="5">
        <f>IF(L173&lt;=Summary!D$3,L173,0)</f>
        <v>0</v>
      </c>
      <c r="X173" s="5">
        <f>IF(M173&lt;=Summary!E$3,M173,0)</f>
        <v>0</v>
      </c>
      <c r="Y173" s="5">
        <f>IF(N173&lt;=Summary!F$3,N173,0)</f>
        <v>0</v>
      </c>
      <c r="Z173" s="5">
        <f>IF(O173&lt;=Summary!G$3,O173,0)</f>
        <v>0</v>
      </c>
      <c r="AA173" s="5">
        <f>IF(P173&lt;=Summary!H$3,P173,0)</f>
        <v>0</v>
      </c>
      <c r="AB173" s="5">
        <f>IF(Q173&lt;=Summary!I$3,Q173,0)</f>
        <v>0</v>
      </c>
      <c r="AC173" s="5">
        <f>IF(R173&lt;=Summary!J$3,R173,0)</f>
        <v>0</v>
      </c>
      <c r="AD173" s="5">
        <f>IF(S173&lt;=Summary!K$3,S173,0)</f>
        <v>0</v>
      </c>
      <c r="AE173" s="3"/>
      <c r="AF173" s="5">
        <f t="shared" si="122"/>
        <v>84</v>
      </c>
      <c r="AG173" s="5">
        <f t="shared" si="123"/>
        <v>84</v>
      </c>
      <c r="AH173" s="5">
        <f t="shared" si="124"/>
        <v>166</v>
      </c>
      <c r="AI173" s="5">
        <f t="shared" si="125"/>
        <v>141</v>
      </c>
      <c r="AJ173" s="5">
        <f t="shared" si="126"/>
        <v>0</v>
      </c>
      <c r="AK173" s="5">
        <f t="shared" si="127"/>
        <v>174</v>
      </c>
      <c r="AL173" s="5">
        <f t="shared" si="128"/>
        <v>0</v>
      </c>
      <c r="AM173" s="5">
        <f t="shared" si="129"/>
        <v>87</v>
      </c>
      <c r="AN173" s="5">
        <f t="shared" si="130"/>
        <v>0</v>
      </c>
      <c r="AO173" s="5">
        <f t="shared" si="131"/>
        <v>0</v>
      </c>
      <c r="AP173" s="3"/>
      <c r="AQ173" s="3">
        <f>IF(AND(AF173&lt;=Summary!B$6,AF173&gt;0),25*(Summary!B$6+1-AF173)/Summary!B$6,0)</f>
        <v>4.25</v>
      </c>
      <c r="AR173" s="3">
        <f>IF(AND(AG173&lt;=Summary!C$6,AG173&gt;0),25*(Summary!C$6+1-AG173)/Summary!C$6,0)</f>
        <v>4.25</v>
      </c>
      <c r="AS173" s="3">
        <f>IF(AND(AH173&lt;=Summary!D$6,AH173&gt;0),25*(Summary!D$6+1-AH173)/Summary!D$6,0)</f>
        <v>0</v>
      </c>
      <c r="AT173" s="3">
        <f>IF(AND(AI173&lt;=Summary!E$6,AI173&gt;0),25*(Summary!E$6+1-AI173)/Summary!E$6,0)</f>
        <v>0</v>
      </c>
      <c r="AU173" s="3">
        <f>IF(AND(AJ173&lt;=Summary!F$6,AJ173&gt;0),25*(Summary!F$6+1-AJ173)/Summary!F$6,0)</f>
        <v>0</v>
      </c>
      <c r="AV173" s="3">
        <f>IF(AND(AK173&lt;=Summary!G$6,AK173&gt;0),25*(Summary!G$6+1-AK173)/Summary!G$6,0)</f>
        <v>0</v>
      </c>
      <c r="AW173" s="3">
        <f>IF(AND(AL173&lt;=Summary!H$6,AL173&gt;0),25*(Summary!H$6+1-AL173)/Summary!H$6,0)</f>
        <v>0</v>
      </c>
      <c r="AX173" s="3">
        <f>IF(AND(AM173&lt;=Summary!I$6,AM173&gt;0),25*(Summary!I$6+1-AM173)/Summary!I$6,0)</f>
        <v>3.5</v>
      </c>
      <c r="AY173" s="3">
        <f>IF(AND(AN173&lt;=Summary!J$6,AN173&gt;0),25*(Summary!J$6+1-AN173)/Summary!J$6,0)</f>
        <v>0</v>
      </c>
      <c r="AZ173" s="3">
        <f>IF(AND(AO173&lt;=Summary!K$6,AO173&gt;0),25*(Summary!K$6+1-AO173)/Summary!K$6,0)</f>
        <v>0</v>
      </c>
      <c r="BA173" s="3"/>
      <c r="BB173" s="3">
        <f>IF(AND(U173&gt;0,U173&lt;=Summary!B$9),12.5 + 12.5 * (U173 - Summary!B$9) / (Summary!B$7 - Summary!B$9),0)</f>
        <v>14.275682182985554</v>
      </c>
      <c r="BC173" s="3">
        <f>IF(AND(V173&gt;0,V173&lt;=Summary!C$9),12.5 + 12.5 * (V173 - Summary!C$9) / (Summary!C$7 - Summary!C$9),0)</f>
        <v>16.327340031729243</v>
      </c>
      <c r="BD173" s="3">
        <f>IF(AND(W173&gt;0,W173&lt;=Summary!D$9),12.5 + 12.5 * (W173 - Summary!D$9) / (Summary!D$7 - Summary!D$9),0)</f>
        <v>0</v>
      </c>
      <c r="BE173" s="3">
        <f>IF(AND(X173&gt;0,X173&lt;=Summary!E$9),12.5 + 12.5 * (X173 - Summary!E$9) / (Summary!E$7 - Summary!E$9),0)</f>
        <v>0</v>
      </c>
      <c r="BF173" s="3">
        <f>IF(AND(Y173&gt;0,Y173&lt;=Summary!F$9),12.5 + 12.5 * (Y173 - Summary!F$9) / (Summary!F$7 - Summary!F$9),0)</f>
        <v>0</v>
      </c>
      <c r="BG173" s="3">
        <f>IF(AND(Z173&gt;0,Z173&lt;=Summary!G$9),12.5 + 12.5 * (Z173 - Summary!G$9) / (Summary!G$7 - Summary!G$9),0)</f>
        <v>0</v>
      </c>
      <c r="BH173" s="3">
        <f>IF(AND(AA173&gt;0,AA173&lt;=Summary!H$9),12.5 + 12.5 * (AA173 - Summary!H$9) / (Summary!H$7 - Summary!H$9),0)</f>
        <v>0</v>
      </c>
      <c r="BI173" s="3">
        <f>IF(AND(AB173&gt;0,AB173&lt;=Summary!I$9),12.5 + 12.5 * (AB173 - Summary!I$9) / (Summary!I$7 - Summary!I$9),0)</f>
        <v>0</v>
      </c>
      <c r="BJ173" s="3">
        <f>IF(AND(AC173&gt;0,AC173&lt;=Summary!J$9),12.5 + 12.5 * (AC173 - Summary!J$9) / (Summary!J$7 - Summary!J$9),0)</f>
        <v>0</v>
      </c>
      <c r="BK173" s="3">
        <f>IF(AND(AD173&gt;0,AD173&lt;=Summary!K$9),12.5 + 12.5 * (AD173 - Summary!K$9) / (Summary!K$7 - Summary!K$9),0)</f>
        <v>0</v>
      </c>
      <c r="BL173" s="3"/>
      <c r="BM173" s="3">
        <f>IF(AND(U173&gt;0,U173&gt;Summary!B$9),12.5 - 12.5 * (U173 - Summary!B$9) / (Summary!B$3 - Summary!B$9),0)</f>
        <v>0</v>
      </c>
      <c r="BN173" s="3">
        <f>IF(AND(V173&gt;0,V173&gt;Summary!C$9),12.5 - 12.5 * (V173 - Summary!C$9) / (Summary!C$3 - Summary!C$9),0)</f>
        <v>0</v>
      </c>
      <c r="BO173" s="3">
        <f>IF(AND(W173&gt;0,W173&gt;Summary!D$9),12.5 - 12.5 * (W173 - Summary!D$9) / (Summary!D$3 - Summary!D$9),0)</f>
        <v>0</v>
      </c>
      <c r="BP173" s="3">
        <f>IF(AND(X173&gt;0,X173&gt;Summary!E$9),12.5 - 12.5 * (X173 - Summary!E$9) / (Summary!E$3 - Summary!E$9),0)</f>
        <v>0</v>
      </c>
      <c r="BQ173" s="3">
        <f>IF(AND(Y173&gt;0,Y173&gt;Summary!F$9),12.5 - 12.5 * (Y173 - Summary!F$9) / (Summary!F$3 - Summary!F$9),0)</f>
        <v>0</v>
      </c>
      <c r="BR173" s="3">
        <f>IF(AND(Z173&gt;0,Z173&gt;Summary!G$9),12.5 - 12.5 * (Z173 - Summary!G$9) / (Summary!G$3 - Summary!G$9),0)</f>
        <v>0</v>
      </c>
      <c r="BS173" s="3">
        <f>IF(AND(AA173&gt;0,AA173&gt;Summary!H$9),12.5 - 12.5 * (AA173 - Summary!H$9) / (Summary!H$3 - Summary!H$9),0)</f>
        <v>0</v>
      </c>
      <c r="BT173" s="3">
        <f>IF(AND(AB173&gt;0,AB173&gt;Summary!I$9),12.5 - 12.5 * (AB173 - Summary!I$9) / (Summary!I$3 - Summary!I$9),0)</f>
        <v>0</v>
      </c>
      <c r="BU173" s="3">
        <f>IF(AND(AC173&gt;0,AC173&gt;Summary!J$9),12.5 - 12.5 * (AC173 - Summary!J$9) / (Summary!J$3 - Summary!J$9),0)</f>
        <v>0</v>
      </c>
      <c r="BV173" s="3">
        <f>IF(AND(AD173&gt;0,AD173&gt;Summary!K$9),12.5 - 12.5 * (AD173 - Summary!K$9) / (Summary!K$3 - Summary!K$9),0)</f>
        <v>0</v>
      </c>
      <c r="BW173" s="3"/>
      <c r="BX173">
        <v>25780</v>
      </c>
      <c r="BY173">
        <v>8070</v>
      </c>
      <c r="BZ173">
        <v>1282</v>
      </c>
      <c r="CA173">
        <v>8476</v>
      </c>
      <c r="CD173">
        <v>1546</v>
      </c>
      <c r="CE173">
        <v>13534</v>
      </c>
      <c r="CI173" s="3">
        <f t="shared" si="132"/>
        <v>18.525682182985555</v>
      </c>
      <c r="CJ173" s="3">
        <f t="shared" si="133"/>
        <v>20.577340031729243</v>
      </c>
      <c r="CK173" s="3">
        <f t="shared" si="134"/>
        <v>0</v>
      </c>
      <c r="CL173" s="3">
        <f t="shared" si="135"/>
        <v>0</v>
      </c>
      <c r="CM173" s="3">
        <f t="shared" si="136"/>
        <v>0</v>
      </c>
      <c r="CN173" s="3">
        <f t="shared" si="137"/>
        <v>0</v>
      </c>
      <c r="CO173" s="3">
        <f t="shared" si="138"/>
        <v>0</v>
      </c>
      <c r="CP173" s="3">
        <f t="shared" si="139"/>
        <v>3.5</v>
      </c>
      <c r="CQ173" s="3">
        <f t="shared" si="140"/>
        <v>0</v>
      </c>
      <c r="CR173" s="3">
        <f t="shared" si="141"/>
        <v>0</v>
      </c>
      <c r="CT173" s="3">
        <f t="shared" si="142"/>
        <v>0</v>
      </c>
      <c r="CU173" s="3">
        <f t="shared" si="143"/>
        <v>0</v>
      </c>
      <c r="CV173" s="3">
        <f t="shared" si="144"/>
        <v>42.603022214714798</v>
      </c>
      <c r="CW173" s="5">
        <f t="shared" si="145"/>
        <v>300</v>
      </c>
      <c r="CX173" s="3">
        <f t="shared" si="146"/>
        <v>342.60302221471477</v>
      </c>
      <c r="CZ173" s="3">
        <f t="shared" si="147"/>
        <v>360.92820918052598</v>
      </c>
      <c r="DA173">
        <f t="shared" si="148"/>
        <v>169</v>
      </c>
    </row>
    <row r="174" spans="1:105" x14ac:dyDescent="0.2">
      <c r="A174">
        <v>170</v>
      </c>
      <c r="B174" t="s">
        <v>372</v>
      </c>
      <c r="C174" t="s">
        <v>373</v>
      </c>
      <c r="D174" t="s">
        <v>54</v>
      </c>
      <c r="E174">
        <v>9.4022097503734106</v>
      </c>
      <c r="F174" s="1" t="s">
        <v>680</v>
      </c>
      <c r="G174">
        <v>359.402209750373</v>
      </c>
      <c r="H174">
        <v>583692</v>
      </c>
      <c r="J174">
        <v>8277</v>
      </c>
      <c r="K174">
        <v>2577</v>
      </c>
      <c r="L174">
        <v>344560</v>
      </c>
      <c r="M174">
        <v>25621</v>
      </c>
      <c r="O174">
        <v>65121</v>
      </c>
      <c r="R174">
        <v>70571</v>
      </c>
      <c r="S174">
        <v>66965</v>
      </c>
      <c r="U174" s="5">
        <f>IF(J174&lt;=Summary!B$3,J174,0)</f>
        <v>0</v>
      </c>
      <c r="V174" s="5">
        <f>IF(K174&lt;=Summary!C$3,K174,0)</f>
        <v>2577</v>
      </c>
      <c r="W174" s="5">
        <f>IF(L174&lt;=Summary!D$3,L174,0)</f>
        <v>0</v>
      </c>
      <c r="X174" s="5">
        <f>IF(M174&lt;=Summary!E$3,M174,0)</f>
        <v>0</v>
      </c>
      <c r="Y174" s="5">
        <f>IF(N174&lt;=Summary!F$3,N174,0)</f>
        <v>0</v>
      </c>
      <c r="Z174" s="5">
        <f>IF(O174&lt;=Summary!G$3,O174,0)</f>
        <v>0</v>
      </c>
      <c r="AA174" s="5">
        <f>IF(P174&lt;=Summary!H$3,P174,0)</f>
        <v>0</v>
      </c>
      <c r="AB174" s="5">
        <f>IF(Q174&lt;=Summary!I$3,Q174,0)</f>
        <v>0</v>
      </c>
      <c r="AC174" s="5">
        <f>IF(R174&lt;=Summary!J$3,R174,0)</f>
        <v>0</v>
      </c>
      <c r="AD174" s="5">
        <f>IF(S174&lt;=Summary!K$3,S174,0)</f>
        <v>0</v>
      </c>
      <c r="AE174" s="3"/>
      <c r="AF174" s="5">
        <f t="shared" si="122"/>
        <v>219</v>
      </c>
      <c r="AG174" s="5">
        <f t="shared" si="123"/>
        <v>206</v>
      </c>
      <c r="AH174" s="5">
        <f t="shared" si="124"/>
        <v>215</v>
      </c>
      <c r="AI174" s="5">
        <f t="shared" si="125"/>
        <v>177</v>
      </c>
      <c r="AJ174" s="5">
        <f t="shared" si="126"/>
        <v>0</v>
      </c>
      <c r="AK174" s="5">
        <f t="shared" si="127"/>
        <v>186</v>
      </c>
      <c r="AL174" s="5">
        <f t="shared" si="128"/>
        <v>0</v>
      </c>
      <c r="AM174" s="5">
        <f t="shared" si="129"/>
        <v>0</v>
      </c>
      <c r="AN174" s="5">
        <f t="shared" si="130"/>
        <v>144</v>
      </c>
      <c r="AO174" s="5">
        <f t="shared" si="131"/>
        <v>91</v>
      </c>
      <c r="AP174" s="3"/>
      <c r="AQ174" s="3">
        <f>IF(AND(AF174&lt;=Summary!B$6,AF174&gt;0),25*(Summary!B$6+1-AF174)/Summary!B$6,0)</f>
        <v>0</v>
      </c>
      <c r="AR174" s="3">
        <f>IF(AND(AG174&lt;=Summary!C$6,AG174&gt;0),25*(Summary!C$6+1-AG174)/Summary!C$6,0)</f>
        <v>0</v>
      </c>
      <c r="AS174" s="3">
        <f>IF(AND(AH174&lt;=Summary!D$6,AH174&gt;0),25*(Summary!D$6+1-AH174)/Summary!D$6,0)</f>
        <v>0</v>
      </c>
      <c r="AT174" s="3">
        <f>IF(AND(AI174&lt;=Summary!E$6,AI174&gt;0),25*(Summary!E$6+1-AI174)/Summary!E$6,0)</f>
        <v>0</v>
      </c>
      <c r="AU174" s="3">
        <f>IF(AND(AJ174&lt;=Summary!F$6,AJ174&gt;0),25*(Summary!F$6+1-AJ174)/Summary!F$6,0)</f>
        <v>0</v>
      </c>
      <c r="AV174" s="3">
        <f>IF(AND(AK174&lt;=Summary!G$6,AK174&gt;0),25*(Summary!G$6+1-AK174)/Summary!G$6,0)</f>
        <v>0</v>
      </c>
      <c r="AW174" s="3">
        <f>IF(AND(AL174&lt;=Summary!H$6,AL174&gt;0),25*(Summary!H$6+1-AL174)/Summary!H$6,0)</f>
        <v>0</v>
      </c>
      <c r="AX174" s="3">
        <f>IF(AND(AM174&lt;=Summary!I$6,AM174&gt;0),25*(Summary!I$6+1-AM174)/Summary!I$6,0)</f>
        <v>0</v>
      </c>
      <c r="AY174" s="3">
        <f>IF(AND(AN174&lt;=Summary!J$6,AN174&gt;0),25*(Summary!J$6+1-AN174)/Summary!J$6,0)</f>
        <v>0</v>
      </c>
      <c r="AZ174" s="3">
        <f>IF(AND(AO174&lt;=Summary!K$6,AO174&gt;0),25*(Summary!K$6+1-AO174)/Summary!K$6,0)</f>
        <v>2.5</v>
      </c>
      <c r="BA174" s="3"/>
      <c r="BB174" s="3">
        <f>IF(AND(U174&gt;0,U174&lt;=Summary!B$9),12.5 + 12.5 * (U174 - Summary!B$9) / (Summary!B$7 - Summary!B$9),0)</f>
        <v>0</v>
      </c>
      <c r="BC174" s="3">
        <f>IF(AND(V174&gt;0,V174&lt;=Summary!C$9),12.5 + 12.5 * (V174 - Summary!C$9) / (Summary!C$7 - Summary!C$9),0)</f>
        <v>0</v>
      </c>
      <c r="BD174" s="3">
        <f>IF(AND(W174&gt;0,W174&lt;=Summary!D$9),12.5 + 12.5 * (W174 - Summary!D$9) / (Summary!D$7 - Summary!D$9),0)</f>
        <v>0</v>
      </c>
      <c r="BE174" s="3">
        <f>IF(AND(X174&gt;0,X174&lt;=Summary!E$9),12.5 + 12.5 * (X174 - Summary!E$9) / (Summary!E$7 - Summary!E$9),0)</f>
        <v>0</v>
      </c>
      <c r="BF174" s="3">
        <f>IF(AND(Y174&gt;0,Y174&lt;=Summary!F$9),12.5 + 12.5 * (Y174 - Summary!F$9) / (Summary!F$7 - Summary!F$9),0)</f>
        <v>0</v>
      </c>
      <c r="BG174" s="3">
        <f>IF(AND(Z174&gt;0,Z174&lt;=Summary!G$9),12.5 + 12.5 * (Z174 - Summary!G$9) / (Summary!G$7 - Summary!G$9),0)</f>
        <v>0</v>
      </c>
      <c r="BH174" s="3">
        <f>IF(AND(AA174&gt;0,AA174&lt;=Summary!H$9),12.5 + 12.5 * (AA174 - Summary!H$9) / (Summary!H$7 - Summary!H$9),0)</f>
        <v>0</v>
      </c>
      <c r="BI174" s="3">
        <f>IF(AND(AB174&gt;0,AB174&lt;=Summary!I$9),12.5 + 12.5 * (AB174 - Summary!I$9) / (Summary!I$7 - Summary!I$9),0)</f>
        <v>0</v>
      </c>
      <c r="BJ174" s="3">
        <f>IF(AND(AC174&gt;0,AC174&lt;=Summary!J$9),12.5 + 12.5 * (AC174 - Summary!J$9) / (Summary!J$7 - Summary!J$9),0)</f>
        <v>0</v>
      </c>
      <c r="BK174" s="3">
        <f>IF(AND(AD174&gt;0,AD174&lt;=Summary!K$9),12.5 + 12.5 * (AD174 - Summary!K$9) / (Summary!K$7 - Summary!K$9),0)</f>
        <v>0</v>
      </c>
      <c r="BL174" s="3"/>
      <c r="BM174" s="3">
        <f>IF(AND(U174&gt;0,U174&gt;Summary!B$9),12.5 - 12.5 * (U174 - Summary!B$9) / (Summary!B$3 - Summary!B$9),0)</f>
        <v>0</v>
      </c>
      <c r="BN174" s="3">
        <f>IF(AND(V174&gt;0,V174&gt;Summary!C$9),12.5 - 12.5 * (V174 - Summary!C$9) / (Summary!C$3 - Summary!C$9),0)</f>
        <v>6.3039191520828197</v>
      </c>
      <c r="BO174" s="3">
        <f>IF(AND(W174&gt;0,W174&gt;Summary!D$9),12.5 - 12.5 * (W174 - Summary!D$9) / (Summary!D$3 - Summary!D$9),0)</f>
        <v>0</v>
      </c>
      <c r="BP174" s="3">
        <f>IF(AND(X174&gt;0,X174&gt;Summary!E$9),12.5 - 12.5 * (X174 - Summary!E$9) / (Summary!E$3 - Summary!E$9),0)</f>
        <v>0</v>
      </c>
      <c r="BQ174" s="3">
        <f>IF(AND(Y174&gt;0,Y174&gt;Summary!F$9),12.5 - 12.5 * (Y174 - Summary!F$9) / (Summary!F$3 - Summary!F$9),0)</f>
        <v>0</v>
      </c>
      <c r="BR174" s="3">
        <f>IF(AND(Z174&gt;0,Z174&gt;Summary!G$9),12.5 - 12.5 * (Z174 - Summary!G$9) / (Summary!G$3 - Summary!G$9),0)</f>
        <v>0</v>
      </c>
      <c r="BS174" s="3">
        <f>IF(AND(AA174&gt;0,AA174&gt;Summary!H$9),12.5 - 12.5 * (AA174 - Summary!H$9) / (Summary!H$3 - Summary!H$9),0)</f>
        <v>0</v>
      </c>
      <c r="BT174" s="3">
        <f>IF(AND(AB174&gt;0,AB174&gt;Summary!I$9),12.5 - 12.5 * (AB174 - Summary!I$9) / (Summary!I$3 - Summary!I$9),0)</f>
        <v>0</v>
      </c>
      <c r="BU174" s="3">
        <f>IF(AND(AC174&gt;0,AC174&gt;Summary!J$9),12.5 - 12.5 * (AC174 - Summary!J$9) / (Summary!J$3 - Summary!J$9),0)</f>
        <v>0</v>
      </c>
      <c r="BV174" s="3">
        <f>IF(AND(AD174&gt;0,AD174&gt;Summary!K$9),12.5 - 12.5 * (AD174 - Summary!K$9) / (Summary!K$3 - Summary!K$9),0)</f>
        <v>0</v>
      </c>
      <c r="BW174" s="3"/>
      <c r="BX174">
        <v>65121</v>
      </c>
      <c r="BZ174">
        <v>2577</v>
      </c>
      <c r="CA174">
        <v>25621</v>
      </c>
      <c r="CD174">
        <v>8277</v>
      </c>
      <c r="CE174">
        <v>344560</v>
      </c>
      <c r="CF174">
        <v>70571</v>
      </c>
      <c r="CG174">
        <v>66965</v>
      </c>
      <c r="CI174" s="3">
        <f t="shared" si="132"/>
        <v>0</v>
      </c>
      <c r="CJ174" s="3">
        <f t="shared" si="133"/>
        <v>6.3039191520828197</v>
      </c>
      <c r="CK174" s="3">
        <f t="shared" si="134"/>
        <v>0</v>
      </c>
      <c r="CL174" s="3">
        <f t="shared" si="135"/>
        <v>0</v>
      </c>
      <c r="CM174" s="3">
        <f t="shared" si="136"/>
        <v>0</v>
      </c>
      <c r="CN174" s="3">
        <f t="shared" si="137"/>
        <v>0</v>
      </c>
      <c r="CO174" s="3">
        <f t="shared" si="138"/>
        <v>0</v>
      </c>
      <c r="CP174" s="3">
        <f t="shared" si="139"/>
        <v>0</v>
      </c>
      <c r="CQ174" s="3">
        <f t="shared" si="140"/>
        <v>0</v>
      </c>
      <c r="CR174" s="3">
        <f t="shared" si="141"/>
        <v>2.5</v>
      </c>
      <c r="CT174" s="3">
        <f t="shared" si="142"/>
        <v>0</v>
      </c>
      <c r="CU174" s="3">
        <f t="shared" si="143"/>
        <v>0</v>
      </c>
      <c r="CV174" s="3">
        <f t="shared" si="144"/>
        <v>8.8039191520828197</v>
      </c>
      <c r="CW174" s="5">
        <f t="shared" si="145"/>
        <v>350</v>
      </c>
      <c r="CX174" s="3">
        <f t="shared" si="146"/>
        <v>358.80391915208281</v>
      </c>
      <c r="CZ174" s="3">
        <f t="shared" si="147"/>
        <v>359.402209750373</v>
      </c>
      <c r="DA174">
        <f t="shared" si="148"/>
        <v>170</v>
      </c>
    </row>
    <row r="175" spans="1:105" x14ac:dyDescent="0.2">
      <c r="A175">
        <v>171</v>
      </c>
      <c r="B175" t="s">
        <v>374</v>
      </c>
      <c r="C175" t="s">
        <v>375</v>
      </c>
      <c r="D175" t="s">
        <v>29</v>
      </c>
      <c r="E175">
        <v>7.9765057334689997</v>
      </c>
      <c r="F175" s="1" t="s">
        <v>680</v>
      </c>
      <c r="G175">
        <v>357.97650573346903</v>
      </c>
      <c r="H175">
        <v>50052</v>
      </c>
      <c r="J175">
        <v>7115</v>
      </c>
      <c r="K175">
        <v>2687</v>
      </c>
      <c r="L175">
        <v>5690</v>
      </c>
      <c r="M175">
        <v>12101</v>
      </c>
      <c r="N175">
        <v>5366</v>
      </c>
      <c r="Q175">
        <v>9153</v>
      </c>
      <c r="R175">
        <v>7940</v>
      </c>
      <c r="U175" s="5">
        <f>IF(J175&lt;=Summary!B$3,J175,0)</f>
        <v>0</v>
      </c>
      <c r="V175" s="5">
        <f>IF(K175&lt;=Summary!C$3,K175,0)</f>
        <v>2687</v>
      </c>
      <c r="W175" s="5">
        <f>IF(L175&lt;=Summary!D$3,L175,0)</f>
        <v>0</v>
      </c>
      <c r="X175" s="5">
        <f>IF(M175&lt;=Summary!E$3,M175,0)</f>
        <v>0</v>
      </c>
      <c r="Y175" s="5">
        <f>IF(N175&lt;=Summary!F$3,N175,0)</f>
        <v>0</v>
      </c>
      <c r="Z175" s="5">
        <f>IF(O175&lt;=Summary!G$3,O175,0)</f>
        <v>0</v>
      </c>
      <c r="AA175" s="5">
        <f>IF(P175&lt;=Summary!H$3,P175,0)</f>
        <v>0</v>
      </c>
      <c r="AB175" s="5">
        <f>IF(Q175&lt;=Summary!I$3,Q175,0)</f>
        <v>0</v>
      </c>
      <c r="AC175" s="5">
        <f>IF(R175&lt;=Summary!J$3,R175,0)</f>
        <v>0</v>
      </c>
      <c r="AD175" s="5">
        <f>IF(S175&lt;=Summary!K$3,S175,0)</f>
        <v>0</v>
      </c>
      <c r="AE175" s="3"/>
      <c r="AF175" s="5">
        <f t="shared" si="122"/>
        <v>218</v>
      </c>
      <c r="AG175" s="5">
        <f t="shared" si="123"/>
        <v>213</v>
      </c>
      <c r="AH175" s="5">
        <f t="shared" si="124"/>
        <v>133</v>
      </c>
      <c r="AI175" s="5">
        <f t="shared" si="125"/>
        <v>164</v>
      </c>
      <c r="AJ175" s="5">
        <f t="shared" si="126"/>
        <v>69</v>
      </c>
      <c r="AK175" s="5">
        <f t="shared" si="127"/>
        <v>0</v>
      </c>
      <c r="AL175" s="5">
        <f t="shared" si="128"/>
        <v>0</v>
      </c>
      <c r="AM175" s="5">
        <f t="shared" si="129"/>
        <v>93</v>
      </c>
      <c r="AN175" s="5">
        <f t="shared" si="130"/>
        <v>86</v>
      </c>
      <c r="AO175" s="5">
        <f t="shared" si="131"/>
        <v>0</v>
      </c>
      <c r="AP175" s="3"/>
      <c r="AQ175" s="3">
        <f>IF(AND(AF175&lt;=Summary!B$6,AF175&gt;0),25*(Summary!B$6+1-AF175)/Summary!B$6,0)</f>
        <v>0</v>
      </c>
      <c r="AR175" s="3">
        <f>IF(AND(AG175&lt;=Summary!C$6,AG175&gt;0),25*(Summary!C$6+1-AG175)/Summary!C$6,0)</f>
        <v>0</v>
      </c>
      <c r="AS175" s="3">
        <f>IF(AND(AH175&lt;=Summary!D$6,AH175&gt;0),25*(Summary!D$6+1-AH175)/Summary!D$6,0)</f>
        <v>0</v>
      </c>
      <c r="AT175" s="3">
        <f>IF(AND(AI175&lt;=Summary!E$6,AI175&gt;0),25*(Summary!E$6+1-AI175)/Summary!E$6,0)</f>
        <v>0</v>
      </c>
      <c r="AU175" s="3">
        <f>IF(AND(AJ175&lt;=Summary!F$6,AJ175&gt;0),25*(Summary!F$6+1-AJ175)/Summary!F$6,0)</f>
        <v>8</v>
      </c>
      <c r="AV175" s="3">
        <f>IF(AND(AK175&lt;=Summary!G$6,AK175&gt;0),25*(Summary!G$6+1-AK175)/Summary!G$6,0)</f>
        <v>0</v>
      </c>
      <c r="AW175" s="3">
        <f>IF(AND(AL175&lt;=Summary!H$6,AL175&gt;0),25*(Summary!H$6+1-AL175)/Summary!H$6,0)</f>
        <v>0</v>
      </c>
      <c r="AX175" s="3">
        <f>IF(AND(AM175&lt;=Summary!I$6,AM175&gt;0),25*(Summary!I$6+1-AM175)/Summary!I$6,0)</f>
        <v>2</v>
      </c>
      <c r="AY175" s="3">
        <f>IF(AND(AN175&lt;=Summary!J$6,AN175&gt;0),25*(Summary!J$6+1-AN175)/Summary!J$6,0)</f>
        <v>3.75</v>
      </c>
      <c r="AZ175" s="3">
        <f>IF(AND(AO175&lt;=Summary!K$6,AO175&gt;0),25*(Summary!K$6+1-AO175)/Summary!K$6,0)</f>
        <v>0</v>
      </c>
      <c r="BA175" s="3"/>
      <c r="BB175" s="3">
        <f>IF(AND(U175&gt;0,U175&lt;=Summary!B$9),12.5 + 12.5 * (U175 - Summary!B$9) / (Summary!B$7 - Summary!B$9),0)</f>
        <v>0</v>
      </c>
      <c r="BC175" s="3">
        <f>IF(AND(V175&gt;0,V175&lt;=Summary!C$9),12.5 + 12.5 * (V175 - Summary!C$9) / (Summary!C$7 - Summary!C$9),0)</f>
        <v>0</v>
      </c>
      <c r="BD175" s="3">
        <f>IF(AND(W175&gt;0,W175&lt;=Summary!D$9),12.5 + 12.5 * (W175 - Summary!D$9) / (Summary!D$7 - Summary!D$9),0)</f>
        <v>0</v>
      </c>
      <c r="BE175" s="3">
        <f>IF(AND(X175&gt;0,X175&lt;=Summary!E$9),12.5 + 12.5 * (X175 - Summary!E$9) / (Summary!E$7 - Summary!E$9),0)</f>
        <v>0</v>
      </c>
      <c r="BF175" s="3">
        <f>IF(AND(Y175&gt;0,Y175&lt;=Summary!F$9),12.5 + 12.5 * (Y175 - Summary!F$9) / (Summary!F$7 - Summary!F$9),0)</f>
        <v>0</v>
      </c>
      <c r="BG175" s="3">
        <f>IF(AND(Z175&gt;0,Z175&lt;=Summary!G$9),12.5 + 12.5 * (Z175 - Summary!G$9) / (Summary!G$7 - Summary!G$9),0)</f>
        <v>0</v>
      </c>
      <c r="BH175" s="3">
        <f>IF(AND(AA175&gt;0,AA175&lt;=Summary!H$9),12.5 + 12.5 * (AA175 - Summary!H$9) / (Summary!H$7 - Summary!H$9),0)</f>
        <v>0</v>
      </c>
      <c r="BI175" s="3">
        <f>IF(AND(AB175&gt;0,AB175&lt;=Summary!I$9),12.5 + 12.5 * (AB175 - Summary!I$9) / (Summary!I$7 - Summary!I$9),0)</f>
        <v>0</v>
      </c>
      <c r="BJ175" s="3">
        <f>IF(AND(AC175&gt;0,AC175&lt;=Summary!J$9),12.5 + 12.5 * (AC175 - Summary!J$9) / (Summary!J$7 - Summary!J$9),0)</f>
        <v>0</v>
      </c>
      <c r="BK175" s="3">
        <f>IF(AND(AD175&gt;0,AD175&lt;=Summary!K$9),12.5 + 12.5 * (AD175 - Summary!K$9) / (Summary!K$7 - Summary!K$9),0)</f>
        <v>0</v>
      </c>
      <c r="BL175" s="3"/>
      <c r="BM175" s="3">
        <f>IF(AND(U175&gt;0,U175&gt;Summary!B$9),12.5 - 12.5 * (U175 - Summary!B$9) / (Summary!B$3 - Summary!B$9),0)</f>
        <v>0</v>
      </c>
      <c r="BN175" s="3">
        <f>IF(AND(V175&gt;0,V175&gt;Summary!C$9),12.5 - 12.5 * (V175 - Summary!C$9) / (Summary!C$3 - Summary!C$9),0)</f>
        <v>5.6260783830416567</v>
      </c>
      <c r="BO175" s="3">
        <f>IF(AND(W175&gt;0,W175&gt;Summary!D$9),12.5 - 12.5 * (W175 - Summary!D$9) / (Summary!D$3 - Summary!D$9),0)</f>
        <v>0</v>
      </c>
      <c r="BP175" s="3">
        <f>IF(AND(X175&gt;0,X175&gt;Summary!E$9),12.5 - 12.5 * (X175 - Summary!E$9) / (Summary!E$3 - Summary!E$9),0)</f>
        <v>0</v>
      </c>
      <c r="BQ175" s="3">
        <f>IF(AND(Y175&gt;0,Y175&gt;Summary!F$9),12.5 - 12.5 * (Y175 - Summary!F$9) / (Summary!F$3 - Summary!F$9),0)</f>
        <v>0</v>
      </c>
      <c r="BR175" s="3">
        <f>IF(AND(Z175&gt;0,Z175&gt;Summary!G$9),12.5 - 12.5 * (Z175 - Summary!G$9) / (Summary!G$3 - Summary!G$9),0)</f>
        <v>0</v>
      </c>
      <c r="BS175" s="3">
        <f>IF(AND(AA175&gt;0,AA175&gt;Summary!H$9),12.5 - 12.5 * (AA175 - Summary!H$9) / (Summary!H$3 - Summary!H$9),0)</f>
        <v>0</v>
      </c>
      <c r="BT175" s="3">
        <f>IF(AND(AB175&gt;0,AB175&gt;Summary!I$9),12.5 - 12.5 * (AB175 - Summary!I$9) / (Summary!I$3 - Summary!I$9),0)</f>
        <v>0</v>
      </c>
      <c r="BU175" s="3">
        <f>IF(AND(AC175&gt;0,AC175&gt;Summary!J$9),12.5 - 12.5 * (AC175 - Summary!J$9) / (Summary!J$3 - Summary!J$9),0)</f>
        <v>0</v>
      </c>
      <c r="BV175" s="3">
        <f>IF(AND(AD175&gt;0,AD175&gt;Summary!K$9),12.5 - 12.5 * (AD175 - Summary!K$9) / (Summary!K$3 - Summary!K$9),0)</f>
        <v>0</v>
      </c>
      <c r="BW175" s="3"/>
      <c r="BY175">
        <v>9153</v>
      </c>
      <c r="BZ175">
        <v>2687</v>
      </c>
      <c r="CA175">
        <v>12101</v>
      </c>
      <c r="CB175">
        <v>5366</v>
      </c>
      <c r="CD175">
        <v>7115</v>
      </c>
      <c r="CE175">
        <v>5690</v>
      </c>
      <c r="CF175">
        <v>7940</v>
      </c>
      <c r="CI175" s="3">
        <f t="shared" si="132"/>
        <v>0</v>
      </c>
      <c r="CJ175" s="3">
        <f t="shared" si="133"/>
        <v>5.6260783830416567</v>
      </c>
      <c r="CK175" s="3">
        <f t="shared" si="134"/>
        <v>0</v>
      </c>
      <c r="CL175" s="3">
        <f t="shared" si="135"/>
        <v>0</v>
      </c>
      <c r="CM175" s="3">
        <f t="shared" si="136"/>
        <v>8</v>
      </c>
      <c r="CN175" s="3">
        <f t="shared" si="137"/>
        <v>0</v>
      </c>
      <c r="CO175" s="3">
        <f t="shared" si="138"/>
        <v>0</v>
      </c>
      <c r="CP175" s="3">
        <f t="shared" si="139"/>
        <v>2</v>
      </c>
      <c r="CQ175" s="3">
        <f t="shared" si="140"/>
        <v>3.75</v>
      </c>
      <c r="CR175" s="3">
        <f t="shared" si="141"/>
        <v>0</v>
      </c>
      <c r="CT175" s="3">
        <f t="shared" si="142"/>
        <v>0</v>
      </c>
      <c r="CU175" s="3">
        <f t="shared" si="143"/>
        <v>0</v>
      </c>
      <c r="CV175" s="3">
        <f t="shared" si="144"/>
        <v>19.376078383041659</v>
      </c>
      <c r="CW175" s="5">
        <f t="shared" si="145"/>
        <v>350</v>
      </c>
      <c r="CX175" s="3">
        <f t="shared" si="146"/>
        <v>369.37607838304166</v>
      </c>
      <c r="CZ175" s="3">
        <f t="shared" si="147"/>
        <v>357.97650573346903</v>
      </c>
      <c r="DA175">
        <f t="shared" si="148"/>
        <v>171</v>
      </c>
    </row>
    <row r="176" spans="1:105" x14ac:dyDescent="0.2">
      <c r="A176">
        <v>172</v>
      </c>
      <c r="B176" t="s">
        <v>376</v>
      </c>
      <c r="C176" t="s">
        <v>377</v>
      </c>
      <c r="D176" t="s">
        <v>176</v>
      </c>
      <c r="E176">
        <v>7.5122611756824202</v>
      </c>
      <c r="F176" s="1" t="s">
        <v>680</v>
      </c>
      <c r="G176">
        <v>357.512261175682</v>
      </c>
      <c r="H176">
        <v>1608798</v>
      </c>
      <c r="J176">
        <v>9380</v>
      </c>
      <c r="K176">
        <v>2745</v>
      </c>
      <c r="L176">
        <v>787026</v>
      </c>
      <c r="M176">
        <v>77196</v>
      </c>
      <c r="N176">
        <v>332912</v>
      </c>
      <c r="O176">
        <v>290346</v>
      </c>
      <c r="P176">
        <v>109193</v>
      </c>
      <c r="U176" s="5">
        <f>IF(J176&lt;=Summary!B$3,J176,0)</f>
        <v>0</v>
      </c>
      <c r="V176" s="5">
        <f>IF(K176&lt;=Summary!C$3,K176,0)</f>
        <v>2745</v>
      </c>
      <c r="W176" s="5">
        <f>IF(L176&lt;=Summary!D$3,L176,0)</f>
        <v>0</v>
      </c>
      <c r="X176" s="5">
        <f>IF(M176&lt;=Summary!E$3,M176,0)</f>
        <v>0</v>
      </c>
      <c r="Y176" s="5">
        <f>IF(N176&lt;=Summary!F$3,N176,0)</f>
        <v>0</v>
      </c>
      <c r="Z176" s="5">
        <f>IF(O176&lt;=Summary!G$3,O176,0)</f>
        <v>0</v>
      </c>
      <c r="AA176" s="5">
        <f>IF(P176&lt;=Summary!H$3,P176,0)</f>
        <v>0</v>
      </c>
      <c r="AB176" s="5">
        <f>IF(Q176&lt;=Summary!I$3,Q176,0)</f>
        <v>0</v>
      </c>
      <c r="AC176" s="5">
        <f>IF(R176&lt;=Summary!J$3,R176,0)</f>
        <v>0</v>
      </c>
      <c r="AD176" s="5">
        <f>IF(S176&lt;=Summary!K$3,S176,0)</f>
        <v>0</v>
      </c>
      <c r="AE176" s="3"/>
      <c r="AF176" s="5">
        <f t="shared" si="122"/>
        <v>223</v>
      </c>
      <c r="AG176" s="5">
        <f t="shared" si="123"/>
        <v>214</v>
      </c>
      <c r="AH176" s="5">
        <f t="shared" si="124"/>
        <v>221</v>
      </c>
      <c r="AI176" s="5">
        <f t="shared" si="125"/>
        <v>194</v>
      </c>
      <c r="AJ176" s="5">
        <f t="shared" si="126"/>
        <v>175</v>
      </c>
      <c r="AK176" s="5">
        <f t="shared" si="127"/>
        <v>197</v>
      </c>
      <c r="AL176" s="5">
        <f t="shared" si="128"/>
        <v>112</v>
      </c>
      <c r="AM176" s="5">
        <f t="shared" si="129"/>
        <v>0</v>
      </c>
      <c r="AN176" s="5">
        <f t="shared" si="130"/>
        <v>0</v>
      </c>
      <c r="AO176" s="5">
        <f t="shared" si="131"/>
        <v>0</v>
      </c>
      <c r="AP176" s="3"/>
      <c r="AQ176" s="3">
        <f>IF(AND(AF176&lt;=Summary!B$6,AF176&gt;0),25*(Summary!B$6+1-AF176)/Summary!B$6,0)</f>
        <v>0</v>
      </c>
      <c r="AR176" s="3">
        <f>IF(AND(AG176&lt;=Summary!C$6,AG176&gt;0),25*(Summary!C$6+1-AG176)/Summary!C$6,0)</f>
        <v>0</v>
      </c>
      <c r="AS176" s="3">
        <f>IF(AND(AH176&lt;=Summary!D$6,AH176&gt;0),25*(Summary!D$6+1-AH176)/Summary!D$6,0)</f>
        <v>0</v>
      </c>
      <c r="AT176" s="3">
        <f>IF(AND(AI176&lt;=Summary!E$6,AI176&gt;0),25*(Summary!E$6+1-AI176)/Summary!E$6,0)</f>
        <v>0</v>
      </c>
      <c r="AU176" s="3">
        <f>IF(AND(AJ176&lt;=Summary!F$6,AJ176&gt;0),25*(Summary!F$6+1-AJ176)/Summary!F$6,0)</f>
        <v>0</v>
      </c>
      <c r="AV176" s="3">
        <f>IF(AND(AK176&lt;=Summary!G$6,AK176&gt;0),25*(Summary!G$6+1-AK176)/Summary!G$6,0)</f>
        <v>0</v>
      </c>
      <c r="AW176" s="3">
        <f>IF(AND(AL176&lt;=Summary!H$6,AL176&gt;0),25*(Summary!H$6+1-AL176)/Summary!H$6,0)</f>
        <v>0</v>
      </c>
      <c r="AX176" s="3">
        <f>IF(AND(AM176&lt;=Summary!I$6,AM176&gt;0),25*(Summary!I$6+1-AM176)/Summary!I$6,0)</f>
        <v>0</v>
      </c>
      <c r="AY176" s="3">
        <f>IF(AND(AN176&lt;=Summary!J$6,AN176&gt;0),25*(Summary!J$6+1-AN176)/Summary!J$6,0)</f>
        <v>0</v>
      </c>
      <c r="AZ176" s="3">
        <f>IF(AND(AO176&lt;=Summary!K$6,AO176&gt;0),25*(Summary!K$6+1-AO176)/Summary!K$6,0)</f>
        <v>0</v>
      </c>
      <c r="BA176" s="3"/>
      <c r="BB176" s="3">
        <f>IF(AND(U176&gt;0,U176&lt;=Summary!B$9),12.5 + 12.5 * (U176 - Summary!B$9) / (Summary!B$7 - Summary!B$9),0)</f>
        <v>0</v>
      </c>
      <c r="BC176" s="3">
        <f>IF(AND(V176&gt;0,V176&lt;=Summary!C$9),12.5 + 12.5 * (V176 - Summary!C$9) / (Summary!C$7 - Summary!C$9),0)</f>
        <v>0</v>
      </c>
      <c r="BD176" s="3">
        <f>IF(AND(W176&gt;0,W176&lt;=Summary!D$9),12.5 + 12.5 * (W176 - Summary!D$9) / (Summary!D$7 - Summary!D$9),0)</f>
        <v>0</v>
      </c>
      <c r="BE176" s="3">
        <f>IF(AND(X176&gt;0,X176&lt;=Summary!E$9),12.5 + 12.5 * (X176 - Summary!E$9) / (Summary!E$7 - Summary!E$9),0)</f>
        <v>0</v>
      </c>
      <c r="BF176" s="3">
        <f>IF(AND(Y176&gt;0,Y176&lt;=Summary!F$9),12.5 + 12.5 * (Y176 - Summary!F$9) / (Summary!F$7 - Summary!F$9),0)</f>
        <v>0</v>
      </c>
      <c r="BG176" s="3">
        <f>IF(AND(Z176&gt;0,Z176&lt;=Summary!G$9),12.5 + 12.5 * (Z176 - Summary!G$9) / (Summary!G$7 - Summary!G$9),0)</f>
        <v>0</v>
      </c>
      <c r="BH176" s="3">
        <f>IF(AND(AA176&gt;0,AA176&lt;=Summary!H$9),12.5 + 12.5 * (AA176 - Summary!H$9) / (Summary!H$7 - Summary!H$9),0)</f>
        <v>0</v>
      </c>
      <c r="BI176" s="3">
        <f>IF(AND(AB176&gt;0,AB176&lt;=Summary!I$9),12.5 + 12.5 * (AB176 - Summary!I$9) / (Summary!I$7 - Summary!I$9),0)</f>
        <v>0</v>
      </c>
      <c r="BJ176" s="3">
        <f>IF(AND(AC176&gt;0,AC176&lt;=Summary!J$9),12.5 + 12.5 * (AC176 - Summary!J$9) / (Summary!J$7 - Summary!J$9),0)</f>
        <v>0</v>
      </c>
      <c r="BK176" s="3">
        <f>IF(AND(AD176&gt;0,AD176&lt;=Summary!K$9),12.5 + 12.5 * (AD176 - Summary!K$9) / (Summary!K$7 - Summary!K$9),0)</f>
        <v>0</v>
      </c>
      <c r="BL176" s="3"/>
      <c r="BM176" s="3">
        <f>IF(AND(U176&gt;0,U176&gt;Summary!B$9),12.5 - 12.5 * (U176 - Summary!B$9) / (Summary!B$3 - Summary!B$9),0)</f>
        <v>0</v>
      </c>
      <c r="BN176" s="3">
        <f>IF(AND(V176&gt;0,V176&gt;Summary!C$9),12.5 - 12.5 * (V176 - Summary!C$9) / (Summary!C$3 - Summary!C$9),0)</f>
        <v>5.2686714320926793</v>
      </c>
      <c r="BO176" s="3">
        <f>IF(AND(W176&gt;0,W176&gt;Summary!D$9),12.5 - 12.5 * (W176 - Summary!D$9) / (Summary!D$3 - Summary!D$9),0)</f>
        <v>0</v>
      </c>
      <c r="BP176" s="3">
        <f>IF(AND(X176&gt;0,X176&gt;Summary!E$9),12.5 - 12.5 * (X176 - Summary!E$9) / (Summary!E$3 - Summary!E$9),0)</f>
        <v>0</v>
      </c>
      <c r="BQ176" s="3">
        <f>IF(AND(Y176&gt;0,Y176&gt;Summary!F$9),12.5 - 12.5 * (Y176 - Summary!F$9) / (Summary!F$3 - Summary!F$9),0)</f>
        <v>0</v>
      </c>
      <c r="BR176" s="3">
        <f>IF(AND(Z176&gt;0,Z176&gt;Summary!G$9),12.5 - 12.5 * (Z176 - Summary!G$9) / (Summary!G$3 - Summary!G$9),0)</f>
        <v>0</v>
      </c>
      <c r="BS176" s="3">
        <f>IF(AND(AA176&gt;0,AA176&gt;Summary!H$9),12.5 - 12.5 * (AA176 - Summary!H$9) / (Summary!H$3 - Summary!H$9),0)</f>
        <v>0</v>
      </c>
      <c r="BT176" s="3">
        <f>IF(AND(AB176&gt;0,AB176&gt;Summary!I$9),12.5 - 12.5 * (AB176 - Summary!I$9) / (Summary!I$3 - Summary!I$9),0)</f>
        <v>0</v>
      </c>
      <c r="BU176" s="3">
        <f>IF(AND(AC176&gt;0,AC176&gt;Summary!J$9),12.5 - 12.5 * (AC176 - Summary!J$9) / (Summary!J$3 - Summary!J$9),0)</f>
        <v>0</v>
      </c>
      <c r="BV176" s="3">
        <f>IF(AND(AD176&gt;0,AD176&gt;Summary!K$9),12.5 - 12.5 * (AD176 - Summary!K$9) / (Summary!K$3 - Summary!K$9),0)</f>
        <v>0</v>
      </c>
      <c r="BW176" s="3"/>
      <c r="BX176">
        <v>290346</v>
      </c>
      <c r="BZ176">
        <v>2745</v>
      </c>
      <c r="CA176">
        <v>77196</v>
      </c>
      <c r="CB176">
        <v>332912</v>
      </c>
      <c r="CC176">
        <v>109193</v>
      </c>
      <c r="CD176">
        <v>9380</v>
      </c>
      <c r="CE176">
        <v>787026</v>
      </c>
      <c r="CI176" s="3">
        <f t="shared" si="132"/>
        <v>0</v>
      </c>
      <c r="CJ176" s="3">
        <f t="shared" si="133"/>
        <v>5.2686714320926793</v>
      </c>
      <c r="CK176" s="3">
        <f t="shared" si="134"/>
        <v>0</v>
      </c>
      <c r="CL176" s="3">
        <f t="shared" si="135"/>
        <v>0</v>
      </c>
      <c r="CM176" s="3">
        <f t="shared" si="136"/>
        <v>0</v>
      </c>
      <c r="CN176" s="3">
        <f t="shared" si="137"/>
        <v>0</v>
      </c>
      <c r="CO176" s="3">
        <f t="shared" si="138"/>
        <v>0</v>
      </c>
      <c r="CP176" s="3">
        <f t="shared" si="139"/>
        <v>0</v>
      </c>
      <c r="CQ176" s="3">
        <f t="shared" si="140"/>
        <v>0</v>
      </c>
      <c r="CR176" s="3">
        <f t="shared" si="141"/>
        <v>0</v>
      </c>
      <c r="CT176" s="3">
        <f t="shared" si="142"/>
        <v>0</v>
      </c>
      <c r="CU176" s="3">
        <f t="shared" si="143"/>
        <v>0</v>
      </c>
      <c r="CV176" s="3">
        <f t="shared" si="144"/>
        <v>5.2686714320926793</v>
      </c>
      <c r="CW176" s="5">
        <f t="shared" si="145"/>
        <v>350</v>
      </c>
      <c r="CX176" s="3">
        <f t="shared" si="146"/>
        <v>355.26867143209267</v>
      </c>
      <c r="CZ176" s="3">
        <f t="shared" si="147"/>
        <v>357.512261175682</v>
      </c>
      <c r="DA176">
        <f t="shared" si="148"/>
        <v>172</v>
      </c>
    </row>
    <row r="177" spans="1:105" x14ac:dyDescent="0.2">
      <c r="A177">
        <v>173</v>
      </c>
      <c r="B177" t="s">
        <v>378</v>
      </c>
      <c r="C177" t="s">
        <v>379</v>
      </c>
      <c r="D177" t="s">
        <v>18</v>
      </c>
      <c r="E177">
        <v>57.204430541026603</v>
      </c>
      <c r="F177" s="1" t="s">
        <v>678</v>
      </c>
      <c r="G177">
        <v>357.204430541026</v>
      </c>
      <c r="H177">
        <v>49713</v>
      </c>
      <c r="J177">
        <v>1533</v>
      </c>
      <c r="K177">
        <v>1446</v>
      </c>
      <c r="L177">
        <v>15434</v>
      </c>
      <c r="M177">
        <v>10766</v>
      </c>
      <c r="N177">
        <v>8261</v>
      </c>
      <c r="O177">
        <v>12273</v>
      </c>
      <c r="U177" s="5">
        <f>IF(J177&lt;=Summary!B$3,J177,0)</f>
        <v>1533</v>
      </c>
      <c r="V177" s="5">
        <f>IF(K177&lt;=Summary!C$3,K177,0)</f>
        <v>1446</v>
      </c>
      <c r="W177" s="5">
        <f>IF(L177&lt;=Summary!D$3,L177,0)</f>
        <v>0</v>
      </c>
      <c r="X177" s="5">
        <f>IF(M177&lt;=Summary!E$3,M177,0)</f>
        <v>0</v>
      </c>
      <c r="Y177" s="5">
        <f>IF(N177&lt;=Summary!F$3,N177,0)</f>
        <v>0</v>
      </c>
      <c r="Z177" s="5">
        <f>IF(O177&lt;=Summary!G$3,O177,0)</f>
        <v>0</v>
      </c>
      <c r="AA177" s="5">
        <f>IF(P177&lt;=Summary!H$3,P177,0)</f>
        <v>0</v>
      </c>
      <c r="AB177" s="5">
        <f>IF(Q177&lt;=Summary!I$3,Q177,0)</f>
        <v>0</v>
      </c>
      <c r="AC177" s="5">
        <f>IF(R177&lt;=Summary!J$3,R177,0)</f>
        <v>0</v>
      </c>
      <c r="AD177" s="5">
        <f>IF(S177&lt;=Summary!K$3,S177,0)</f>
        <v>0</v>
      </c>
      <c r="AE177" s="3"/>
      <c r="AF177" s="5">
        <f t="shared" si="122"/>
        <v>83</v>
      </c>
      <c r="AG177" s="5">
        <f t="shared" si="123"/>
        <v>101</v>
      </c>
      <c r="AH177" s="5">
        <f t="shared" si="124"/>
        <v>168</v>
      </c>
      <c r="AI177" s="5">
        <f t="shared" si="125"/>
        <v>158</v>
      </c>
      <c r="AJ177" s="5">
        <f t="shared" si="126"/>
        <v>107</v>
      </c>
      <c r="AK177" s="5">
        <f t="shared" si="127"/>
        <v>166</v>
      </c>
      <c r="AL177" s="5">
        <f t="shared" si="128"/>
        <v>0</v>
      </c>
      <c r="AM177" s="5">
        <f t="shared" si="129"/>
        <v>0</v>
      </c>
      <c r="AN177" s="5">
        <f t="shared" si="130"/>
        <v>0</v>
      </c>
      <c r="AO177" s="5">
        <f t="shared" si="131"/>
        <v>0</v>
      </c>
      <c r="AP177" s="3"/>
      <c r="AQ177" s="3">
        <f>IF(AND(AF177&lt;=Summary!B$6,AF177&gt;0),25*(Summary!B$6+1-AF177)/Summary!B$6,0)</f>
        <v>4.5</v>
      </c>
      <c r="AR177" s="3">
        <f>IF(AND(AG177&lt;=Summary!C$6,AG177&gt;0),25*(Summary!C$6+1-AG177)/Summary!C$6,0)</f>
        <v>0</v>
      </c>
      <c r="AS177" s="3">
        <f>IF(AND(AH177&lt;=Summary!D$6,AH177&gt;0),25*(Summary!D$6+1-AH177)/Summary!D$6,0)</f>
        <v>0</v>
      </c>
      <c r="AT177" s="3">
        <f>IF(AND(AI177&lt;=Summary!E$6,AI177&gt;0),25*(Summary!E$6+1-AI177)/Summary!E$6,0)</f>
        <v>0</v>
      </c>
      <c r="AU177" s="3">
        <f>IF(AND(AJ177&lt;=Summary!F$6,AJ177&gt;0),25*(Summary!F$6+1-AJ177)/Summary!F$6,0)</f>
        <v>0</v>
      </c>
      <c r="AV177" s="3">
        <f>IF(AND(AK177&lt;=Summary!G$6,AK177&gt;0),25*(Summary!G$6+1-AK177)/Summary!G$6,0)</f>
        <v>0</v>
      </c>
      <c r="AW177" s="3">
        <f>IF(AND(AL177&lt;=Summary!H$6,AL177&gt;0),25*(Summary!H$6+1-AL177)/Summary!H$6,0)</f>
        <v>0</v>
      </c>
      <c r="AX177" s="3">
        <f>IF(AND(AM177&lt;=Summary!I$6,AM177&gt;0),25*(Summary!I$6+1-AM177)/Summary!I$6,0)</f>
        <v>0</v>
      </c>
      <c r="AY177" s="3">
        <f>IF(AND(AN177&lt;=Summary!J$6,AN177&gt;0),25*(Summary!J$6+1-AN177)/Summary!J$6,0)</f>
        <v>0</v>
      </c>
      <c r="AZ177" s="3">
        <f>IF(AND(AO177&lt;=Summary!K$6,AO177&gt;0),25*(Summary!K$6+1-AO177)/Summary!K$6,0)</f>
        <v>0</v>
      </c>
      <c r="BA177" s="3"/>
      <c r="BB177" s="3">
        <f>IF(AND(U177&gt;0,U177&lt;=Summary!B$9),12.5 + 12.5 * (U177 - Summary!B$9) / (Summary!B$7 - Summary!B$9),0)</f>
        <v>14.406099518459069</v>
      </c>
      <c r="BC177" s="3">
        <f>IF(AND(V177&gt;0,V177&lt;=Summary!C$9),12.5 + 12.5 * (V177 - Summary!C$9) / (Summary!C$7 - Summary!C$9),0)</f>
        <v>14.159175039661555</v>
      </c>
      <c r="BD177" s="3">
        <f>IF(AND(W177&gt;0,W177&lt;=Summary!D$9),12.5 + 12.5 * (W177 - Summary!D$9) / (Summary!D$7 - Summary!D$9),0)</f>
        <v>0</v>
      </c>
      <c r="BE177" s="3">
        <f>IF(AND(X177&gt;0,X177&lt;=Summary!E$9),12.5 + 12.5 * (X177 - Summary!E$9) / (Summary!E$7 - Summary!E$9),0)</f>
        <v>0</v>
      </c>
      <c r="BF177" s="3">
        <f>IF(AND(Y177&gt;0,Y177&lt;=Summary!F$9),12.5 + 12.5 * (Y177 - Summary!F$9) / (Summary!F$7 - Summary!F$9),0)</f>
        <v>0</v>
      </c>
      <c r="BG177" s="3">
        <f>IF(AND(Z177&gt;0,Z177&lt;=Summary!G$9),12.5 + 12.5 * (Z177 - Summary!G$9) / (Summary!G$7 - Summary!G$9),0)</f>
        <v>0</v>
      </c>
      <c r="BH177" s="3">
        <f>IF(AND(AA177&gt;0,AA177&lt;=Summary!H$9),12.5 + 12.5 * (AA177 - Summary!H$9) / (Summary!H$7 - Summary!H$9),0)</f>
        <v>0</v>
      </c>
      <c r="BI177" s="3">
        <f>IF(AND(AB177&gt;0,AB177&lt;=Summary!I$9),12.5 + 12.5 * (AB177 - Summary!I$9) / (Summary!I$7 - Summary!I$9),0)</f>
        <v>0</v>
      </c>
      <c r="BJ177" s="3">
        <f>IF(AND(AC177&gt;0,AC177&lt;=Summary!J$9),12.5 + 12.5 * (AC177 - Summary!J$9) / (Summary!J$7 - Summary!J$9),0)</f>
        <v>0</v>
      </c>
      <c r="BK177" s="3">
        <f>IF(AND(AD177&gt;0,AD177&lt;=Summary!K$9),12.5 + 12.5 * (AD177 - Summary!K$9) / (Summary!K$7 - Summary!K$9),0)</f>
        <v>0</v>
      </c>
      <c r="BL177" s="3"/>
      <c r="BM177" s="3">
        <f>IF(AND(U177&gt;0,U177&gt;Summary!B$9),12.5 - 12.5 * (U177 - Summary!B$9) / (Summary!B$3 - Summary!B$9),0)</f>
        <v>0</v>
      </c>
      <c r="BN177" s="3">
        <f>IF(AND(V177&gt;0,V177&gt;Summary!C$9),12.5 - 12.5 * (V177 - Summary!C$9) / (Summary!C$3 - Summary!C$9),0)</f>
        <v>0</v>
      </c>
      <c r="BO177" s="3">
        <f>IF(AND(W177&gt;0,W177&gt;Summary!D$9),12.5 - 12.5 * (W177 - Summary!D$9) / (Summary!D$3 - Summary!D$9),0)</f>
        <v>0</v>
      </c>
      <c r="BP177" s="3">
        <f>IF(AND(X177&gt;0,X177&gt;Summary!E$9),12.5 - 12.5 * (X177 - Summary!E$9) / (Summary!E$3 - Summary!E$9),0)</f>
        <v>0</v>
      </c>
      <c r="BQ177" s="3">
        <f>IF(AND(Y177&gt;0,Y177&gt;Summary!F$9),12.5 - 12.5 * (Y177 - Summary!F$9) / (Summary!F$3 - Summary!F$9),0)</f>
        <v>0</v>
      </c>
      <c r="BR177" s="3">
        <f>IF(AND(Z177&gt;0,Z177&gt;Summary!G$9),12.5 - 12.5 * (Z177 - Summary!G$9) / (Summary!G$3 - Summary!G$9),0)</f>
        <v>0</v>
      </c>
      <c r="BS177" s="3">
        <f>IF(AND(AA177&gt;0,AA177&gt;Summary!H$9),12.5 - 12.5 * (AA177 - Summary!H$9) / (Summary!H$3 - Summary!H$9),0)</f>
        <v>0</v>
      </c>
      <c r="BT177" s="3">
        <f>IF(AND(AB177&gt;0,AB177&gt;Summary!I$9),12.5 - 12.5 * (AB177 - Summary!I$9) / (Summary!I$3 - Summary!I$9),0)</f>
        <v>0</v>
      </c>
      <c r="BU177" s="3">
        <f>IF(AND(AC177&gt;0,AC177&gt;Summary!J$9),12.5 - 12.5 * (AC177 - Summary!J$9) / (Summary!J$3 - Summary!J$9),0)</f>
        <v>0</v>
      </c>
      <c r="BV177" s="3">
        <f>IF(AND(AD177&gt;0,AD177&gt;Summary!K$9),12.5 - 12.5 * (AD177 - Summary!K$9) / (Summary!K$3 - Summary!K$9),0)</f>
        <v>0</v>
      </c>
      <c r="BW177" s="3"/>
      <c r="BX177">
        <v>12273</v>
      </c>
      <c r="BZ177">
        <v>1446</v>
      </c>
      <c r="CA177">
        <v>10766</v>
      </c>
      <c r="CB177">
        <v>8261</v>
      </c>
      <c r="CD177">
        <v>1533</v>
      </c>
      <c r="CE177">
        <v>15434</v>
      </c>
      <c r="CI177" s="3">
        <f t="shared" si="132"/>
        <v>18.906099518459069</v>
      </c>
      <c r="CJ177" s="3">
        <f t="shared" si="133"/>
        <v>14.159175039661555</v>
      </c>
      <c r="CK177" s="3">
        <f t="shared" si="134"/>
        <v>0</v>
      </c>
      <c r="CL177" s="3">
        <f t="shared" si="135"/>
        <v>0</v>
      </c>
      <c r="CM177" s="3">
        <f t="shared" si="136"/>
        <v>0</v>
      </c>
      <c r="CN177" s="3">
        <f t="shared" si="137"/>
        <v>0</v>
      </c>
      <c r="CO177" s="3">
        <f t="shared" si="138"/>
        <v>0</v>
      </c>
      <c r="CP177" s="3">
        <f t="shared" si="139"/>
        <v>0</v>
      </c>
      <c r="CQ177" s="3">
        <f t="shared" si="140"/>
        <v>0</v>
      </c>
      <c r="CR177" s="3">
        <f t="shared" si="141"/>
        <v>0</v>
      </c>
      <c r="CT177" s="3">
        <f t="shared" si="142"/>
        <v>0</v>
      </c>
      <c r="CU177" s="3">
        <f t="shared" si="143"/>
        <v>0</v>
      </c>
      <c r="CV177" s="3">
        <f t="shared" si="144"/>
        <v>33.06527455812062</v>
      </c>
      <c r="CW177" s="5">
        <f t="shared" si="145"/>
        <v>300</v>
      </c>
      <c r="CX177" s="3">
        <f t="shared" si="146"/>
        <v>333.06527455812062</v>
      </c>
      <c r="CZ177" s="3">
        <f t="shared" si="147"/>
        <v>357.204430541026</v>
      </c>
      <c r="DA177">
        <f t="shared" si="148"/>
        <v>173</v>
      </c>
    </row>
    <row r="178" spans="1:105" x14ac:dyDescent="0.2">
      <c r="A178">
        <v>174</v>
      </c>
      <c r="B178" t="s">
        <v>380</v>
      </c>
      <c r="C178" t="s">
        <v>381</v>
      </c>
      <c r="D178" t="s">
        <v>382</v>
      </c>
      <c r="E178">
        <v>0</v>
      </c>
      <c r="F178" s="1" t="s">
        <v>383</v>
      </c>
      <c r="G178">
        <v>350</v>
      </c>
      <c r="H178">
        <v>219818</v>
      </c>
      <c r="J178">
        <v>3607</v>
      </c>
      <c r="K178">
        <v>3828</v>
      </c>
      <c r="L178">
        <v>89559</v>
      </c>
      <c r="M178">
        <v>16931</v>
      </c>
      <c r="N178">
        <v>91084</v>
      </c>
      <c r="O178">
        <v>4721</v>
      </c>
      <c r="R178">
        <v>10088</v>
      </c>
      <c r="U178" s="5">
        <f>IF(J178&lt;=Summary!B$3,J178,0)</f>
        <v>0</v>
      </c>
      <c r="V178" s="5">
        <f>IF(K178&lt;=Summary!C$3,K178,0)</f>
        <v>0</v>
      </c>
      <c r="W178" s="5">
        <f>IF(L178&lt;=Summary!D$3,L178,0)</f>
        <v>0</v>
      </c>
      <c r="X178" s="5">
        <f>IF(M178&lt;=Summary!E$3,M178,0)</f>
        <v>0</v>
      </c>
      <c r="Y178" s="5">
        <f>IF(N178&lt;=Summary!F$3,N178,0)</f>
        <v>0</v>
      </c>
      <c r="Z178" s="5">
        <f>IF(O178&lt;=Summary!G$3,O178,0)</f>
        <v>0</v>
      </c>
      <c r="AA178" s="5">
        <f>IF(P178&lt;=Summary!H$3,P178,0)</f>
        <v>0</v>
      </c>
      <c r="AB178" s="5">
        <f>IF(Q178&lt;=Summary!I$3,Q178,0)</f>
        <v>0</v>
      </c>
      <c r="AC178" s="5">
        <f>IF(R178&lt;=Summary!J$3,R178,0)</f>
        <v>0</v>
      </c>
      <c r="AD178" s="5">
        <f>IF(S178&lt;=Summary!K$3,S178,0)</f>
        <v>0</v>
      </c>
      <c r="AE178" s="3"/>
      <c r="AF178" s="5">
        <f t="shared" si="122"/>
        <v>193</v>
      </c>
      <c r="AG178" s="5">
        <f t="shared" si="123"/>
        <v>238</v>
      </c>
      <c r="AH178" s="5">
        <f t="shared" si="124"/>
        <v>197</v>
      </c>
      <c r="AI178" s="5">
        <f t="shared" si="125"/>
        <v>169</v>
      </c>
      <c r="AJ178" s="5">
        <f t="shared" si="126"/>
        <v>164</v>
      </c>
      <c r="AK178" s="5">
        <f t="shared" si="127"/>
        <v>121</v>
      </c>
      <c r="AL178" s="5">
        <f t="shared" si="128"/>
        <v>0</v>
      </c>
      <c r="AM178" s="5">
        <f t="shared" si="129"/>
        <v>0</v>
      </c>
      <c r="AN178" s="5">
        <f t="shared" si="130"/>
        <v>100</v>
      </c>
      <c r="AO178" s="5">
        <f t="shared" si="131"/>
        <v>0</v>
      </c>
      <c r="AP178" s="3"/>
      <c r="AQ178" s="3">
        <f>IF(AND(AF178&lt;=Summary!B$6,AF178&gt;0),25*(Summary!B$6+1-AF178)/Summary!B$6,0)</f>
        <v>0</v>
      </c>
      <c r="AR178" s="3">
        <f>IF(AND(AG178&lt;=Summary!C$6,AG178&gt;0),25*(Summary!C$6+1-AG178)/Summary!C$6,0)</f>
        <v>0</v>
      </c>
      <c r="AS178" s="3">
        <f>IF(AND(AH178&lt;=Summary!D$6,AH178&gt;0),25*(Summary!D$6+1-AH178)/Summary!D$6,0)</f>
        <v>0</v>
      </c>
      <c r="AT178" s="3">
        <f>IF(AND(AI178&lt;=Summary!E$6,AI178&gt;0),25*(Summary!E$6+1-AI178)/Summary!E$6,0)</f>
        <v>0</v>
      </c>
      <c r="AU178" s="3">
        <f>IF(AND(AJ178&lt;=Summary!F$6,AJ178&gt;0),25*(Summary!F$6+1-AJ178)/Summary!F$6,0)</f>
        <v>0</v>
      </c>
      <c r="AV178" s="3">
        <f>IF(AND(AK178&lt;=Summary!G$6,AK178&gt;0),25*(Summary!G$6+1-AK178)/Summary!G$6,0)</f>
        <v>0</v>
      </c>
      <c r="AW178" s="3">
        <f>IF(AND(AL178&lt;=Summary!H$6,AL178&gt;0),25*(Summary!H$6+1-AL178)/Summary!H$6,0)</f>
        <v>0</v>
      </c>
      <c r="AX178" s="3">
        <f>IF(AND(AM178&lt;=Summary!I$6,AM178&gt;0),25*(Summary!I$6+1-AM178)/Summary!I$6,0)</f>
        <v>0</v>
      </c>
      <c r="AY178" s="3">
        <f>IF(AND(AN178&lt;=Summary!J$6,AN178&gt;0),25*(Summary!J$6+1-AN178)/Summary!J$6,0)</f>
        <v>0.25</v>
      </c>
      <c r="AZ178" s="3">
        <f>IF(AND(AO178&lt;=Summary!K$6,AO178&gt;0),25*(Summary!K$6+1-AO178)/Summary!K$6,0)</f>
        <v>0</v>
      </c>
      <c r="BA178" s="3"/>
      <c r="BB178" s="3">
        <f>IF(AND(U178&gt;0,U178&lt;=Summary!B$9),12.5 + 12.5 * (U178 - Summary!B$9) / (Summary!B$7 - Summary!B$9),0)</f>
        <v>0</v>
      </c>
      <c r="BC178" s="3">
        <f>IF(AND(V178&gt;0,V178&lt;=Summary!C$9),12.5 + 12.5 * (V178 - Summary!C$9) / (Summary!C$7 - Summary!C$9),0)</f>
        <v>0</v>
      </c>
      <c r="BD178" s="3">
        <f>IF(AND(W178&gt;0,W178&lt;=Summary!D$9),12.5 + 12.5 * (W178 - Summary!D$9) / (Summary!D$7 - Summary!D$9),0)</f>
        <v>0</v>
      </c>
      <c r="BE178" s="3">
        <f>IF(AND(X178&gt;0,X178&lt;=Summary!E$9),12.5 + 12.5 * (X178 - Summary!E$9) / (Summary!E$7 - Summary!E$9),0)</f>
        <v>0</v>
      </c>
      <c r="BF178" s="3">
        <f>IF(AND(Y178&gt;0,Y178&lt;=Summary!F$9),12.5 + 12.5 * (Y178 - Summary!F$9) / (Summary!F$7 - Summary!F$9),0)</f>
        <v>0</v>
      </c>
      <c r="BG178" s="3">
        <f>IF(AND(Z178&gt;0,Z178&lt;=Summary!G$9),12.5 + 12.5 * (Z178 - Summary!G$9) / (Summary!G$7 - Summary!G$9),0)</f>
        <v>0</v>
      </c>
      <c r="BH178" s="3">
        <f>IF(AND(AA178&gt;0,AA178&lt;=Summary!H$9),12.5 + 12.5 * (AA178 - Summary!H$9) / (Summary!H$7 - Summary!H$9),0)</f>
        <v>0</v>
      </c>
      <c r="BI178" s="3">
        <f>IF(AND(AB178&gt;0,AB178&lt;=Summary!I$9),12.5 + 12.5 * (AB178 - Summary!I$9) / (Summary!I$7 - Summary!I$9),0)</f>
        <v>0</v>
      </c>
      <c r="BJ178" s="3">
        <f>IF(AND(AC178&gt;0,AC178&lt;=Summary!J$9),12.5 + 12.5 * (AC178 - Summary!J$9) / (Summary!J$7 - Summary!J$9),0)</f>
        <v>0</v>
      </c>
      <c r="BK178" s="3">
        <f>IF(AND(AD178&gt;0,AD178&lt;=Summary!K$9),12.5 + 12.5 * (AD178 - Summary!K$9) / (Summary!K$7 - Summary!K$9),0)</f>
        <v>0</v>
      </c>
      <c r="BL178" s="3"/>
      <c r="BM178" s="3">
        <f>IF(AND(U178&gt;0,U178&gt;Summary!B$9),12.5 - 12.5 * (U178 - Summary!B$9) / (Summary!B$3 - Summary!B$9),0)</f>
        <v>0</v>
      </c>
      <c r="BN178" s="3">
        <f>IF(AND(V178&gt;0,V178&gt;Summary!C$9),12.5 - 12.5 * (V178 - Summary!C$9) / (Summary!C$3 - Summary!C$9),0)</f>
        <v>0</v>
      </c>
      <c r="BO178" s="3">
        <f>IF(AND(W178&gt;0,W178&gt;Summary!D$9),12.5 - 12.5 * (W178 - Summary!D$9) / (Summary!D$3 - Summary!D$9),0)</f>
        <v>0</v>
      </c>
      <c r="BP178" s="3">
        <f>IF(AND(X178&gt;0,X178&gt;Summary!E$9),12.5 - 12.5 * (X178 - Summary!E$9) / (Summary!E$3 - Summary!E$9),0)</f>
        <v>0</v>
      </c>
      <c r="BQ178" s="3">
        <f>IF(AND(Y178&gt;0,Y178&gt;Summary!F$9),12.5 - 12.5 * (Y178 - Summary!F$9) / (Summary!F$3 - Summary!F$9),0)</f>
        <v>0</v>
      </c>
      <c r="BR178" s="3">
        <f>IF(AND(Z178&gt;0,Z178&gt;Summary!G$9),12.5 - 12.5 * (Z178 - Summary!G$9) / (Summary!G$3 - Summary!G$9),0)</f>
        <v>0</v>
      </c>
      <c r="BS178" s="3">
        <f>IF(AND(AA178&gt;0,AA178&gt;Summary!H$9),12.5 - 12.5 * (AA178 - Summary!H$9) / (Summary!H$3 - Summary!H$9),0)</f>
        <v>0</v>
      </c>
      <c r="BT178" s="3">
        <f>IF(AND(AB178&gt;0,AB178&gt;Summary!I$9),12.5 - 12.5 * (AB178 - Summary!I$9) / (Summary!I$3 - Summary!I$9),0)</f>
        <v>0</v>
      </c>
      <c r="BU178" s="3">
        <f>IF(AND(AC178&gt;0,AC178&gt;Summary!J$9),12.5 - 12.5 * (AC178 - Summary!J$9) / (Summary!J$3 - Summary!J$9),0)</f>
        <v>0</v>
      </c>
      <c r="BV178" s="3">
        <f>IF(AND(AD178&gt;0,AD178&gt;Summary!K$9),12.5 - 12.5 * (AD178 - Summary!K$9) / (Summary!K$3 - Summary!K$9),0)</f>
        <v>0</v>
      </c>
      <c r="BW178" s="3"/>
      <c r="BX178">
        <v>4721</v>
      </c>
      <c r="BZ178">
        <v>3828</v>
      </c>
      <c r="CA178">
        <v>16931</v>
      </c>
      <c r="CB178">
        <v>91084</v>
      </c>
      <c r="CD178">
        <v>3607</v>
      </c>
      <c r="CE178">
        <v>89559</v>
      </c>
      <c r="CF178">
        <v>10088</v>
      </c>
      <c r="CI178" s="3">
        <f t="shared" si="132"/>
        <v>0</v>
      </c>
      <c r="CJ178" s="3">
        <f t="shared" si="133"/>
        <v>0</v>
      </c>
      <c r="CK178" s="3">
        <f t="shared" si="134"/>
        <v>0</v>
      </c>
      <c r="CL178" s="3">
        <f t="shared" si="135"/>
        <v>0</v>
      </c>
      <c r="CM178" s="3">
        <f t="shared" si="136"/>
        <v>0</v>
      </c>
      <c r="CN178" s="3">
        <f t="shared" si="137"/>
        <v>0</v>
      </c>
      <c r="CO178" s="3">
        <f t="shared" si="138"/>
        <v>0</v>
      </c>
      <c r="CP178" s="3">
        <f t="shared" si="139"/>
        <v>0</v>
      </c>
      <c r="CQ178" s="3">
        <f t="shared" si="140"/>
        <v>0.25</v>
      </c>
      <c r="CR178" s="3">
        <f t="shared" si="141"/>
        <v>0</v>
      </c>
      <c r="CT178" s="3">
        <f t="shared" si="142"/>
        <v>0</v>
      </c>
      <c r="CU178" s="3">
        <f t="shared" si="143"/>
        <v>0</v>
      </c>
      <c r="CV178" s="3">
        <f t="shared" si="144"/>
        <v>0.25</v>
      </c>
      <c r="CW178" s="5">
        <f t="shared" si="145"/>
        <v>350</v>
      </c>
      <c r="CX178" s="3">
        <f t="shared" si="146"/>
        <v>350.25</v>
      </c>
      <c r="CZ178" s="3">
        <f t="shared" si="147"/>
        <v>350</v>
      </c>
      <c r="DA178">
        <f t="shared" si="148"/>
        <v>174</v>
      </c>
    </row>
    <row r="179" spans="1:105" x14ac:dyDescent="0.2">
      <c r="A179">
        <v>175</v>
      </c>
      <c r="B179" t="s">
        <v>384</v>
      </c>
      <c r="C179" t="s">
        <v>385</v>
      </c>
      <c r="D179" t="s">
        <v>61</v>
      </c>
      <c r="E179">
        <v>99.162905486220097</v>
      </c>
      <c r="F179" s="1" t="s">
        <v>681</v>
      </c>
      <c r="G179">
        <v>349.16290548621998</v>
      </c>
      <c r="H179">
        <v>375784</v>
      </c>
      <c r="J179">
        <v>1273</v>
      </c>
      <c r="K179">
        <v>1214</v>
      </c>
      <c r="L179">
        <v>366122</v>
      </c>
      <c r="O179">
        <v>4274</v>
      </c>
      <c r="Q179">
        <v>2901</v>
      </c>
      <c r="U179" s="5">
        <f>IF(J179&lt;=Summary!B$3,J179,0)</f>
        <v>1273</v>
      </c>
      <c r="V179" s="5">
        <f>IF(K179&lt;=Summary!C$3,K179,0)</f>
        <v>1214</v>
      </c>
      <c r="W179" s="5">
        <f>IF(L179&lt;=Summary!D$3,L179,0)</f>
        <v>0</v>
      </c>
      <c r="X179" s="5">
        <f>IF(M179&lt;=Summary!E$3,M179,0)</f>
        <v>0</v>
      </c>
      <c r="Y179" s="5">
        <f>IF(N179&lt;=Summary!F$3,N179,0)</f>
        <v>0</v>
      </c>
      <c r="Z179" s="5">
        <f>IF(O179&lt;=Summary!G$3,O179,0)</f>
        <v>4274</v>
      </c>
      <c r="AA179" s="5">
        <f>IF(P179&lt;=Summary!H$3,P179,0)</f>
        <v>0</v>
      </c>
      <c r="AB179" s="5">
        <f>IF(Q179&lt;=Summary!I$3,Q179,0)</f>
        <v>2901</v>
      </c>
      <c r="AC179" s="5">
        <f>IF(R179&lt;=Summary!J$3,R179,0)</f>
        <v>0</v>
      </c>
      <c r="AD179" s="5">
        <f>IF(S179&lt;=Summary!K$3,S179,0)</f>
        <v>0</v>
      </c>
      <c r="AE179" s="3"/>
      <c r="AF179" s="5">
        <f t="shared" si="122"/>
        <v>57</v>
      </c>
      <c r="AG179" s="5">
        <f t="shared" si="123"/>
        <v>68</v>
      </c>
      <c r="AH179" s="5">
        <f t="shared" si="124"/>
        <v>216</v>
      </c>
      <c r="AI179" s="5">
        <f t="shared" si="125"/>
        <v>0</v>
      </c>
      <c r="AJ179" s="5">
        <f t="shared" si="126"/>
        <v>0</v>
      </c>
      <c r="AK179" s="5">
        <f t="shared" si="127"/>
        <v>108</v>
      </c>
      <c r="AL179" s="5">
        <f t="shared" si="128"/>
        <v>0</v>
      </c>
      <c r="AM179" s="5">
        <f t="shared" si="129"/>
        <v>13</v>
      </c>
      <c r="AN179" s="5">
        <f t="shared" si="130"/>
        <v>0</v>
      </c>
      <c r="AO179" s="5">
        <f t="shared" si="131"/>
        <v>0</v>
      </c>
      <c r="AP179" s="3"/>
      <c r="AQ179" s="3">
        <f>IF(AND(AF179&lt;=Summary!B$6,AF179&gt;0),25*(Summary!B$6+1-AF179)/Summary!B$6,0)</f>
        <v>11</v>
      </c>
      <c r="AR179" s="3">
        <f>IF(AND(AG179&lt;=Summary!C$6,AG179&gt;0),25*(Summary!C$6+1-AG179)/Summary!C$6,0)</f>
        <v>8.25</v>
      </c>
      <c r="AS179" s="3">
        <f>IF(AND(AH179&lt;=Summary!D$6,AH179&gt;0),25*(Summary!D$6+1-AH179)/Summary!D$6,0)</f>
        <v>0</v>
      </c>
      <c r="AT179" s="3">
        <f>IF(AND(AI179&lt;=Summary!E$6,AI179&gt;0),25*(Summary!E$6+1-AI179)/Summary!E$6,0)</f>
        <v>0</v>
      </c>
      <c r="AU179" s="3">
        <f>IF(AND(AJ179&lt;=Summary!F$6,AJ179&gt;0),25*(Summary!F$6+1-AJ179)/Summary!F$6,0)</f>
        <v>0</v>
      </c>
      <c r="AV179" s="3">
        <f>IF(AND(AK179&lt;=Summary!G$6,AK179&gt;0),25*(Summary!G$6+1-AK179)/Summary!G$6,0)</f>
        <v>0</v>
      </c>
      <c r="AW179" s="3">
        <f>IF(AND(AL179&lt;=Summary!H$6,AL179&gt;0),25*(Summary!H$6+1-AL179)/Summary!H$6,0)</f>
        <v>0</v>
      </c>
      <c r="AX179" s="3">
        <f>IF(AND(AM179&lt;=Summary!I$6,AM179&gt;0),25*(Summary!I$6+1-AM179)/Summary!I$6,0)</f>
        <v>22</v>
      </c>
      <c r="AY179" s="3">
        <f>IF(AND(AN179&lt;=Summary!J$6,AN179&gt;0),25*(Summary!J$6+1-AN179)/Summary!J$6,0)</f>
        <v>0</v>
      </c>
      <c r="AZ179" s="3">
        <f>IF(AND(AO179&lt;=Summary!K$6,AO179&gt;0),25*(Summary!K$6+1-AO179)/Summary!K$6,0)</f>
        <v>0</v>
      </c>
      <c r="BA179" s="3"/>
      <c r="BB179" s="3">
        <f>IF(AND(U179&gt;0,U179&lt;=Summary!B$9),12.5 + 12.5 * (U179 - Summary!B$9) / (Summary!B$7 - Summary!B$9),0)</f>
        <v>17.014446227929373</v>
      </c>
      <c r="BC179" s="3">
        <f>IF(AND(V179&gt;0,V179&lt;=Summary!C$9),12.5 + 12.5 * (V179 - Summary!C$9) / (Summary!C$7 - Summary!C$9),0)</f>
        <v>17.226335272342677</v>
      </c>
      <c r="BD179" s="3">
        <f>IF(AND(W179&gt;0,W179&lt;=Summary!D$9),12.5 + 12.5 * (W179 - Summary!D$9) / (Summary!D$7 - Summary!D$9),0)</f>
        <v>0</v>
      </c>
      <c r="BE179" s="3">
        <f>IF(AND(X179&gt;0,X179&lt;=Summary!E$9),12.5 + 12.5 * (X179 - Summary!E$9) / (Summary!E$7 - Summary!E$9),0)</f>
        <v>0</v>
      </c>
      <c r="BF179" s="3">
        <f>IF(AND(Y179&gt;0,Y179&lt;=Summary!F$9),12.5 + 12.5 * (Y179 - Summary!F$9) / (Summary!F$7 - Summary!F$9),0)</f>
        <v>0</v>
      </c>
      <c r="BG179" s="3">
        <f>IF(AND(Z179&gt;0,Z179&lt;=Summary!G$9),12.5 + 12.5 * (Z179 - Summary!G$9) / (Summary!G$7 - Summary!G$9),0)</f>
        <v>0</v>
      </c>
      <c r="BH179" s="3">
        <f>IF(AND(AA179&gt;0,AA179&lt;=Summary!H$9),12.5 + 12.5 * (AA179 - Summary!H$9) / (Summary!H$7 - Summary!H$9),0)</f>
        <v>0</v>
      </c>
      <c r="BI179" s="3">
        <f>IF(AND(AB179&gt;0,AB179&lt;=Summary!I$9),12.5 + 12.5 * (AB179 - Summary!I$9) / (Summary!I$7 - Summary!I$9),0)</f>
        <v>18.854515050167223</v>
      </c>
      <c r="BJ179" s="3">
        <f>IF(AND(AC179&gt;0,AC179&lt;=Summary!J$9),12.5 + 12.5 * (AC179 - Summary!J$9) / (Summary!J$7 - Summary!J$9),0)</f>
        <v>0</v>
      </c>
      <c r="BK179" s="3">
        <f>IF(AND(AD179&gt;0,AD179&lt;=Summary!K$9),12.5 + 12.5 * (AD179 - Summary!K$9) / (Summary!K$7 - Summary!K$9),0)</f>
        <v>0</v>
      </c>
      <c r="BL179" s="3"/>
      <c r="BM179" s="3">
        <f>IF(AND(U179&gt;0,U179&gt;Summary!B$9),12.5 - 12.5 * (U179 - Summary!B$9) / (Summary!B$3 - Summary!B$9),0)</f>
        <v>0</v>
      </c>
      <c r="BN179" s="3">
        <f>IF(AND(V179&gt;0,V179&gt;Summary!C$9),12.5 - 12.5 * (V179 - Summary!C$9) / (Summary!C$3 - Summary!C$9),0)</f>
        <v>0</v>
      </c>
      <c r="BO179" s="3">
        <f>IF(AND(W179&gt;0,W179&gt;Summary!D$9),12.5 - 12.5 * (W179 - Summary!D$9) / (Summary!D$3 - Summary!D$9),0)</f>
        <v>0</v>
      </c>
      <c r="BP179" s="3">
        <f>IF(AND(X179&gt;0,X179&gt;Summary!E$9),12.5 - 12.5 * (X179 - Summary!E$9) / (Summary!E$3 - Summary!E$9),0)</f>
        <v>0</v>
      </c>
      <c r="BQ179" s="3">
        <f>IF(AND(Y179&gt;0,Y179&gt;Summary!F$9),12.5 - 12.5 * (Y179 - Summary!F$9) / (Summary!F$3 - Summary!F$9),0)</f>
        <v>0</v>
      </c>
      <c r="BR179" s="3">
        <f>IF(AND(Z179&gt;0,Z179&gt;Summary!G$9),12.5 - 12.5 * (Z179 - Summary!G$9) / (Summary!G$3 - Summary!G$9),0)</f>
        <v>1.6810473073490027</v>
      </c>
      <c r="BS179" s="3">
        <f>IF(AND(AA179&gt;0,AA179&gt;Summary!H$9),12.5 - 12.5 * (AA179 - Summary!H$9) / (Summary!H$3 - Summary!H$9),0)</f>
        <v>0</v>
      </c>
      <c r="BT179" s="3">
        <f>IF(AND(AB179&gt;0,AB179&gt;Summary!I$9),12.5 - 12.5 * (AB179 - Summary!I$9) / (Summary!I$3 - Summary!I$9),0)</f>
        <v>0</v>
      </c>
      <c r="BU179" s="3">
        <f>IF(AND(AC179&gt;0,AC179&gt;Summary!J$9),12.5 - 12.5 * (AC179 - Summary!J$9) / (Summary!J$3 - Summary!J$9),0)</f>
        <v>0</v>
      </c>
      <c r="BV179" s="3">
        <f>IF(AND(AD179&gt;0,AD179&gt;Summary!K$9),12.5 - 12.5 * (AD179 - Summary!K$9) / (Summary!K$3 - Summary!K$9),0)</f>
        <v>0</v>
      </c>
      <c r="BW179" s="3"/>
      <c r="BX179">
        <v>4274</v>
      </c>
      <c r="BY179">
        <v>2901</v>
      </c>
      <c r="BZ179">
        <v>1214</v>
      </c>
      <c r="CD179">
        <v>1273</v>
      </c>
      <c r="CE179">
        <v>366122</v>
      </c>
      <c r="CI179" s="3">
        <f t="shared" si="132"/>
        <v>28.014446227929373</v>
      </c>
      <c r="CJ179" s="3">
        <f t="shared" si="133"/>
        <v>25.476335272342677</v>
      </c>
      <c r="CK179" s="3">
        <f t="shared" si="134"/>
        <v>0</v>
      </c>
      <c r="CL179" s="3">
        <f t="shared" si="135"/>
        <v>0</v>
      </c>
      <c r="CM179" s="3">
        <f t="shared" si="136"/>
        <v>0</v>
      </c>
      <c r="CN179" s="3">
        <f t="shared" si="137"/>
        <v>1.6810473073490027</v>
      </c>
      <c r="CO179" s="3">
        <f t="shared" si="138"/>
        <v>0</v>
      </c>
      <c r="CP179" s="3">
        <f t="shared" si="139"/>
        <v>40.854515050167223</v>
      </c>
      <c r="CQ179" s="3">
        <f t="shared" si="140"/>
        <v>0</v>
      </c>
      <c r="CR179" s="3">
        <f t="shared" si="141"/>
        <v>0</v>
      </c>
      <c r="CT179" s="3">
        <f t="shared" si="142"/>
        <v>0</v>
      </c>
      <c r="CU179" s="3">
        <f t="shared" si="143"/>
        <v>0</v>
      </c>
      <c r="CV179" s="3">
        <f t="shared" si="144"/>
        <v>96.026343857788277</v>
      </c>
      <c r="CW179" s="5">
        <f t="shared" si="145"/>
        <v>250</v>
      </c>
      <c r="CX179" s="3">
        <f t="shared" si="146"/>
        <v>346.02634385778828</v>
      </c>
      <c r="CZ179" s="3">
        <f t="shared" si="147"/>
        <v>349.16290548621998</v>
      </c>
      <c r="DA179">
        <f t="shared" si="148"/>
        <v>175</v>
      </c>
    </row>
    <row r="180" spans="1:105" x14ac:dyDescent="0.2">
      <c r="A180">
        <v>176</v>
      </c>
      <c r="B180" t="s">
        <v>386</v>
      </c>
      <c r="C180" t="s">
        <v>387</v>
      </c>
      <c r="D180" t="s">
        <v>22</v>
      </c>
      <c r="E180">
        <v>43.655371992968199</v>
      </c>
      <c r="F180" s="1" t="s">
        <v>679</v>
      </c>
      <c r="G180">
        <v>343.65537199296801</v>
      </c>
      <c r="H180">
        <v>910223</v>
      </c>
      <c r="J180">
        <v>1872</v>
      </c>
      <c r="K180">
        <v>1778</v>
      </c>
      <c r="L180">
        <v>83184</v>
      </c>
      <c r="M180">
        <v>151632</v>
      </c>
      <c r="N180">
        <v>511251</v>
      </c>
      <c r="O180">
        <v>160506</v>
      </c>
      <c r="U180" s="5">
        <f>IF(J180&lt;=Summary!B$3,J180,0)</f>
        <v>1872</v>
      </c>
      <c r="V180" s="5">
        <f>IF(K180&lt;=Summary!C$3,K180,0)</f>
        <v>1778</v>
      </c>
      <c r="W180" s="5">
        <f>IF(L180&lt;=Summary!D$3,L180,0)</f>
        <v>0</v>
      </c>
      <c r="X180" s="5">
        <f>IF(M180&lt;=Summary!E$3,M180,0)</f>
        <v>0</v>
      </c>
      <c r="Y180" s="5">
        <f>IF(N180&lt;=Summary!F$3,N180,0)</f>
        <v>0</v>
      </c>
      <c r="Z180" s="5">
        <f>IF(O180&lt;=Summary!G$3,O180,0)</f>
        <v>0</v>
      </c>
      <c r="AA180" s="5">
        <f>IF(P180&lt;=Summary!H$3,P180,0)</f>
        <v>0</v>
      </c>
      <c r="AB180" s="5">
        <f>IF(Q180&lt;=Summary!I$3,Q180,0)</f>
        <v>0</v>
      </c>
      <c r="AC180" s="5">
        <f>IF(R180&lt;=Summary!J$3,R180,0)</f>
        <v>0</v>
      </c>
      <c r="AD180" s="5">
        <f>IF(S180&lt;=Summary!K$3,S180,0)</f>
        <v>0</v>
      </c>
      <c r="AE180" s="3"/>
      <c r="AF180" s="5">
        <f t="shared" si="122"/>
        <v>107</v>
      </c>
      <c r="AG180" s="5">
        <f t="shared" si="123"/>
        <v>144</v>
      </c>
      <c r="AH180" s="5">
        <f t="shared" si="124"/>
        <v>195</v>
      </c>
      <c r="AI180" s="5">
        <f t="shared" si="125"/>
        <v>206</v>
      </c>
      <c r="AJ180" s="5">
        <f t="shared" si="126"/>
        <v>181</v>
      </c>
      <c r="AK180" s="5">
        <f t="shared" si="127"/>
        <v>192</v>
      </c>
      <c r="AL180" s="5">
        <f t="shared" si="128"/>
        <v>0</v>
      </c>
      <c r="AM180" s="5">
        <f t="shared" si="129"/>
        <v>0</v>
      </c>
      <c r="AN180" s="5">
        <f t="shared" si="130"/>
        <v>0</v>
      </c>
      <c r="AO180" s="5">
        <f t="shared" si="131"/>
        <v>0</v>
      </c>
      <c r="AP180" s="3"/>
      <c r="AQ180" s="3">
        <f>IF(AND(AF180&lt;=Summary!B$6,AF180&gt;0),25*(Summary!B$6+1-AF180)/Summary!B$6,0)</f>
        <v>0</v>
      </c>
      <c r="AR180" s="3">
        <f>IF(AND(AG180&lt;=Summary!C$6,AG180&gt;0),25*(Summary!C$6+1-AG180)/Summary!C$6,0)</f>
        <v>0</v>
      </c>
      <c r="AS180" s="3">
        <f>IF(AND(AH180&lt;=Summary!D$6,AH180&gt;0),25*(Summary!D$6+1-AH180)/Summary!D$6,0)</f>
        <v>0</v>
      </c>
      <c r="AT180" s="3">
        <f>IF(AND(AI180&lt;=Summary!E$6,AI180&gt;0),25*(Summary!E$6+1-AI180)/Summary!E$6,0)</f>
        <v>0</v>
      </c>
      <c r="AU180" s="3">
        <f>IF(AND(AJ180&lt;=Summary!F$6,AJ180&gt;0),25*(Summary!F$6+1-AJ180)/Summary!F$6,0)</f>
        <v>0</v>
      </c>
      <c r="AV180" s="3">
        <f>IF(AND(AK180&lt;=Summary!G$6,AK180&gt;0),25*(Summary!G$6+1-AK180)/Summary!G$6,0)</f>
        <v>0</v>
      </c>
      <c r="AW180" s="3">
        <f>IF(AND(AL180&lt;=Summary!H$6,AL180&gt;0),25*(Summary!H$6+1-AL180)/Summary!H$6,0)</f>
        <v>0</v>
      </c>
      <c r="AX180" s="3">
        <f>IF(AND(AM180&lt;=Summary!I$6,AM180&gt;0),25*(Summary!I$6+1-AM180)/Summary!I$6,0)</f>
        <v>0</v>
      </c>
      <c r="AY180" s="3">
        <f>IF(AND(AN180&lt;=Summary!J$6,AN180&gt;0),25*(Summary!J$6+1-AN180)/Summary!J$6,0)</f>
        <v>0</v>
      </c>
      <c r="AZ180" s="3">
        <f>IF(AND(AO180&lt;=Summary!K$6,AO180&gt;0),25*(Summary!K$6+1-AO180)/Summary!K$6,0)</f>
        <v>0</v>
      </c>
      <c r="BA180" s="3"/>
      <c r="BB180" s="3">
        <f>IF(AND(U180&gt;0,U180&lt;=Summary!B$9),12.5 + 12.5 * (U180 - Summary!B$9) / (Summary!B$7 - Summary!B$9),0)</f>
        <v>0</v>
      </c>
      <c r="BC180" s="3">
        <f>IF(AND(V180&gt;0,V180&lt;=Summary!C$9),12.5 + 12.5 * (V180 - Summary!C$9) / (Summary!C$7 - Summary!C$9),0)</f>
        <v>0</v>
      </c>
      <c r="BD180" s="3">
        <f>IF(AND(W180&gt;0,W180&lt;=Summary!D$9),12.5 + 12.5 * (W180 - Summary!D$9) / (Summary!D$7 - Summary!D$9),0)</f>
        <v>0</v>
      </c>
      <c r="BE180" s="3">
        <f>IF(AND(X180&gt;0,X180&lt;=Summary!E$9),12.5 + 12.5 * (X180 - Summary!E$9) / (Summary!E$7 - Summary!E$9),0)</f>
        <v>0</v>
      </c>
      <c r="BF180" s="3">
        <f>IF(AND(Y180&gt;0,Y180&lt;=Summary!F$9),12.5 + 12.5 * (Y180 - Summary!F$9) / (Summary!F$7 - Summary!F$9),0)</f>
        <v>0</v>
      </c>
      <c r="BG180" s="3">
        <f>IF(AND(Z180&gt;0,Z180&lt;=Summary!G$9),12.5 + 12.5 * (Z180 - Summary!G$9) / (Summary!G$7 - Summary!G$9),0)</f>
        <v>0</v>
      </c>
      <c r="BH180" s="3">
        <f>IF(AND(AA180&gt;0,AA180&lt;=Summary!H$9),12.5 + 12.5 * (AA180 - Summary!H$9) / (Summary!H$7 - Summary!H$9),0)</f>
        <v>0</v>
      </c>
      <c r="BI180" s="3">
        <f>IF(AND(AB180&gt;0,AB180&lt;=Summary!I$9),12.5 + 12.5 * (AB180 - Summary!I$9) / (Summary!I$7 - Summary!I$9),0)</f>
        <v>0</v>
      </c>
      <c r="BJ180" s="3">
        <f>IF(AND(AC180&gt;0,AC180&lt;=Summary!J$9),12.5 + 12.5 * (AC180 - Summary!J$9) / (Summary!J$7 - Summary!J$9),0)</f>
        <v>0</v>
      </c>
      <c r="BK180" s="3">
        <f>IF(AND(AD180&gt;0,AD180&lt;=Summary!K$9),12.5 + 12.5 * (AD180 - Summary!K$9) / (Summary!K$7 - Summary!K$9),0)</f>
        <v>0</v>
      </c>
      <c r="BL180" s="3"/>
      <c r="BM180" s="3">
        <f>IF(AND(U180&gt;0,U180&gt;Summary!B$9),12.5 - 12.5 * (U180 - Summary!B$9) / (Summary!B$3 - Summary!B$9),0)</f>
        <v>11.507725093233883</v>
      </c>
      <c r="BN180" s="3">
        <f>IF(AND(V180&gt;0,V180&gt;Summary!C$9),12.5 - 12.5 * (V180 - Summary!C$9) / (Summary!C$3 - Summary!C$9),0)</f>
        <v>11.227508010845453</v>
      </c>
      <c r="BO180" s="3">
        <f>IF(AND(W180&gt;0,W180&gt;Summary!D$9),12.5 - 12.5 * (W180 - Summary!D$9) / (Summary!D$3 - Summary!D$9),0)</f>
        <v>0</v>
      </c>
      <c r="BP180" s="3">
        <f>IF(AND(X180&gt;0,X180&gt;Summary!E$9),12.5 - 12.5 * (X180 - Summary!E$9) / (Summary!E$3 - Summary!E$9),0)</f>
        <v>0</v>
      </c>
      <c r="BQ180" s="3">
        <f>IF(AND(Y180&gt;0,Y180&gt;Summary!F$9),12.5 - 12.5 * (Y180 - Summary!F$9) / (Summary!F$3 - Summary!F$9),0)</f>
        <v>0</v>
      </c>
      <c r="BR180" s="3">
        <f>IF(AND(Z180&gt;0,Z180&gt;Summary!G$9),12.5 - 12.5 * (Z180 - Summary!G$9) / (Summary!G$3 - Summary!G$9),0)</f>
        <v>0</v>
      </c>
      <c r="BS180" s="3">
        <f>IF(AND(AA180&gt;0,AA180&gt;Summary!H$9),12.5 - 12.5 * (AA180 - Summary!H$9) / (Summary!H$3 - Summary!H$9),0)</f>
        <v>0</v>
      </c>
      <c r="BT180" s="3">
        <f>IF(AND(AB180&gt;0,AB180&gt;Summary!I$9),12.5 - 12.5 * (AB180 - Summary!I$9) / (Summary!I$3 - Summary!I$9),0)</f>
        <v>0</v>
      </c>
      <c r="BU180" s="3">
        <f>IF(AND(AC180&gt;0,AC180&gt;Summary!J$9),12.5 - 12.5 * (AC180 - Summary!J$9) / (Summary!J$3 - Summary!J$9),0)</f>
        <v>0</v>
      </c>
      <c r="BV180" s="3">
        <f>IF(AND(AD180&gt;0,AD180&gt;Summary!K$9),12.5 - 12.5 * (AD180 - Summary!K$9) / (Summary!K$3 - Summary!K$9),0)</f>
        <v>0</v>
      </c>
      <c r="BW180" s="3"/>
      <c r="BX180">
        <v>160506</v>
      </c>
      <c r="BZ180">
        <v>1778</v>
      </c>
      <c r="CA180">
        <v>151632</v>
      </c>
      <c r="CB180">
        <v>511251</v>
      </c>
      <c r="CD180">
        <v>1872</v>
      </c>
      <c r="CE180">
        <v>83184</v>
      </c>
      <c r="CI180" s="3">
        <f t="shared" si="132"/>
        <v>11.507725093233883</v>
      </c>
      <c r="CJ180" s="3">
        <f t="shared" si="133"/>
        <v>11.227508010845453</v>
      </c>
      <c r="CK180" s="3">
        <f t="shared" si="134"/>
        <v>0</v>
      </c>
      <c r="CL180" s="3">
        <f t="shared" si="135"/>
        <v>0</v>
      </c>
      <c r="CM180" s="3">
        <f t="shared" si="136"/>
        <v>0</v>
      </c>
      <c r="CN180" s="3">
        <f t="shared" si="137"/>
        <v>0</v>
      </c>
      <c r="CO180" s="3">
        <f t="shared" si="138"/>
        <v>0</v>
      </c>
      <c r="CP180" s="3">
        <f t="shared" si="139"/>
        <v>0</v>
      </c>
      <c r="CQ180" s="3">
        <f t="shared" si="140"/>
        <v>0</v>
      </c>
      <c r="CR180" s="3">
        <f t="shared" si="141"/>
        <v>0</v>
      </c>
      <c r="CT180" s="3">
        <f t="shared" si="142"/>
        <v>0</v>
      </c>
      <c r="CU180" s="3">
        <f t="shared" si="143"/>
        <v>0</v>
      </c>
      <c r="CV180" s="3">
        <f t="shared" si="144"/>
        <v>22.735233104079335</v>
      </c>
      <c r="CW180" s="5">
        <f t="shared" si="145"/>
        <v>300</v>
      </c>
      <c r="CX180" s="3">
        <f t="shared" si="146"/>
        <v>322.73523310407933</v>
      </c>
      <c r="CZ180" s="3">
        <f t="shared" si="147"/>
        <v>343.65537199296801</v>
      </c>
      <c r="DA180">
        <f t="shared" si="148"/>
        <v>176</v>
      </c>
    </row>
    <row r="181" spans="1:105" x14ac:dyDescent="0.2">
      <c r="A181">
        <v>177</v>
      </c>
      <c r="B181" t="s">
        <v>388</v>
      </c>
      <c r="C181" t="s">
        <v>389</v>
      </c>
      <c r="D181" t="s">
        <v>76</v>
      </c>
      <c r="E181">
        <v>39.8158506104037</v>
      </c>
      <c r="F181" s="1" t="s">
        <v>682</v>
      </c>
      <c r="G181">
        <v>339.815850610403</v>
      </c>
      <c r="H181">
        <v>975068</v>
      </c>
      <c r="J181">
        <v>76186</v>
      </c>
      <c r="K181">
        <v>1065</v>
      </c>
      <c r="L181">
        <v>277043</v>
      </c>
      <c r="M181">
        <v>157015</v>
      </c>
      <c r="N181">
        <v>274581</v>
      </c>
      <c r="O181">
        <v>189178</v>
      </c>
      <c r="U181" s="5">
        <f>IF(J181&lt;=Summary!B$3,J181,0)</f>
        <v>0</v>
      </c>
      <c r="V181" s="5">
        <f>IF(K181&lt;=Summary!C$3,K181,0)</f>
        <v>1065</v>
      </c>
      <c r="W181" s="5">
        <f>IF(L181&lt;=Summary!D$3,L181,0)</f>
        <v>0</v>
      </c>
      <c r="X181" s="5">
        <f>IF(M181&lt;=Summary!E$3,M181,0)</f>
        <v>0</v>
      </c>
      <c r="Y181" s="5">
        <f>IF(N181&lt;=Summary!F$3,N181,0)</f>
        <v>0</v>
      </c>
      <c r="Z181" s="5">
        <f>IF(O181&lt;=Summary!G$3,O181,0)</f>
        <v>0</v>
      </c>
      <c r="AA181" s="5">
        <f>IF(P181&lt;=Summary!H$3,P181,0)</f>
        <v>0</v>
      </c>
      <c r="AB181" s="5">
        <f>IF(Q181&lt;=Summary!I$3,Q181,0)</f>
        <v>0</v>
      </c>
      <c r="AC181" s="5">
        <f>IF(R181&lt;=Summary!J$3,R181,0)</f>
        <v>0</v>
      </c>
      <c r="AD181" s="5">
        <f>IF(S181&lt;=Summary!K$3,S181,0)</f>
        <v>0</v>
      </c>
      <c r="AE181" s="3"/>
      <c r="AF181" s="5">
        <f t="shared" si="122"/>
        <v>243</v>
      </c>
      <c r="AG181" s="5">
        <f t="shared" si="123"/>
        <v>42</v>
      </c>
      <c r="AH181" s="5">
        <f t="shared" si="124"/>
        <v>212</v>
      </c>
      <c r="AI181" s="5">
        <f t="shared" si="125"/>
        <v>208</v>
      </c>
      <c r="AJ181" s="5">
        <f t="shared" si="126"/>
        <v>173</v>
      </c>
      <c r="AK181" s="5">
        <f t="shared" si="127"/>
        <v>194</v>
      </c>
      <c r="AL181" s="5">
        <f t="shared" si="128"/>
        <v>0</v>
      </c>
      <c r="AM181" s="5">
        <f t="shared" si="129"/>
        <v>0</v>
      </c>
      <c r="AN181" s="5">
        <f t="shared" si="130"/>
        <v>0</v>
      </c>
      <c r="AO181" s="5">
        <f t="shared" si="131"/>
        <v>0</v>
      </c>
      <c r="AP181" s="3"/>
      <c r="AQ181" s="3">
        <f>IF(AND(AF181&lt;=Summary!B$6,AF181&gt;0),25*(Summary!B$6+1-AF181)/Summary!B$6,0)</f>
        <v>0</v>
      </c>
      <c r="AR181" s="3">
        <f>IF(AND(AG181&lt;=Summary!C$6,AG181&gt;0),25*(Summary!C$6+1-AG181)/Summary!C$6,0)</f>
        <v>14.75</v>
      </c>
      <c r="AS181" s="3">
        <f>IF(AND(AH181&lt;=Summary!D$6,AH181&gt;0),25*(Summary!D$6+1-AH181)/Summary!D$6,0)</f>
        <v>0</v>
      </c>
      <c r="AT181" s="3">
        <f>IF(AND(AI181&lt;=Summary!E$6,AI181&gt;0),25*(Summary!E$6+1-AI181)/Summary!E$6,0)</f>
        <v>0</v>
      </c>
      <c r="AU181" s="3">
        <f>IF(AND(AJ181&lt;=Summary!F$6,AJ181&gt;0),25*(Summary!F$6+1-AJ181)/Summary!F$6,0)</f>
        <v>0</v>
      </c>
      <c r="AV181" s="3">
        <f>IF(AND(AK181&lt;=Summary!G$6,AK181&gt;0),25*(Summary!G$6+1-AK181)/Summary!G$6,0)</f>
        <v>0</v>
      </c>
      <c r="AW181" s="3">
        <f>IF(AND(AL181&lt;=Summary!H$6,AL181&gt;0),25*(Summary!H$6+1-AL181)/Summary!H$6,0)</f>
        <v>0</v>
      </c>
      <c r="AX181" s="3">
        <f>IF(AND(AM181&lt;=Summary!I$6,AM181&gt;0),25*(Summary!I$6+1-AM181)/Summary!I$6,0)</f>
        <v>0</v>
      </c>
      <c r="AY181" s="3">
        <f>IF(AND(AN181&lt;=Summary!J$6,AN181&gt;0),25*(Summary!J$6+1-AN181)/Summary!J$6,0)</f>
        <v>0</v>
      </c>
      <c r="AZ181" s="3">
        <f>IF(AND(AO181&lt;=Summary!K$6,AO181&gt;0),25*(Summary!K$6+1-AO181)/Summary!K$6,0)</f>
        <v>0</v>
      </c>
      <c r="BA181" s="3"/>
      <c r="BB181" s="3">
        <f>IF(AND(U181&gt;0,U181&lt;=Summary!B$9),12.5 + 12.5 * (U181 - Summary!B$9) / (Summary!B$7 - Summary!B$9),0)</f>
        <v>0</v>
      </c>
      <c r="BC181" s="3">
        <f>IF(AND(V181&gt;0,V181&lt;=Summary!C$9),12.5 + 12.5 * (V181 - Summary!C$9) / (Summary!C$7 - Summary!C$9),0)</f>
        <v>19.196192490745638</v>
      </c>
      <c r="BD181" s="3">
        <f>IF(AND(W181&gt;0,W181&lt;=Summary!D$9),12.5 + 12.5 * (W181 - Summary!D$9) / (Summary!D$7 - Summary!D$9),0)</f>
        <v>0</v>
      </c>
      <c r="BE181" s="3">
        <f>IF(AND(X181&gt;0,X181&lt;=Summary!E$9),12.5 + 12.5 * (X181 - Summary!E$9) / (Summary!E$7 - Summary!E$9),0)</f>
        <v>0</v>
      </c>
      <c r="BF181" s="3">
        <f>IF(AND(Y181&gt;0,Y181&lt;=Summary!F$9),12.5 + 12.5 * (Y181 - Summary!F$9) / (Summary!F$7 - Summary!F$9),0)</f>
        <v>0</v>
      </c>
      <c r="BG181" s="3">
        <f>IF(AND(Z181&gt;0,Z181&lt;=Summary!G$9),12.5 + 12.5 * (Z181 - Summary!G$9) / (Summary!G$7 - Summary!G$9),0)</f>
        <v>0</v>
      </c>
      <c r="BH181" s="3">
        <f>IF(AND(AA181&gt;0,AA181&lt;=Summary!H$9),12.5 + 12.5 * (AA181 - Summary!H$9) / (Summary!H$7 - Summary!H$9),0)</f>
        <v>0</v>
      </c>
      <c r="BI181" s="3">
        <f>IF(AND(AB181&gt;0,AB181&lt;=Summary!I$9),12.5 + 12.5 * (AB181 - Summary!I$9) / (Summary!I$7 - Summary!I$9),0)</f>
        <v>0</v>
      </c>
      <c r="BJ181" s="3">
        <f>IF(AND(AC181&gt;0,AC181&lt;=Summary!J$9),12.5 + 12.5 * (AC181 - Summary!J$9) / (Summary!J$7 - Summary!J$9),0)</f>
        <v>0</v>
      </c>
      <c r="BK181" s="3">
        <f>IF(AND(AD181&gt;0,AD181&lt;=Summary!K$9),12.5 + 12.5 * (AD181 - Summary!K$9) / (Summary!K$7 - Summary!K$9),0)</f>
        <v>0</v>
      </c>
      <c r="BL181" s="3"/>
      <c r="BM181" s="3">
        <f>IF(AND(U181&gt;0,U181&gt;Summary!B$9),12.5 - 12.5 * (U181 - Summary!B$9) / (Summary!B$3 - Summary!B$9),0)</f>
        <v>0</v>
      </c>
      <c r="BN181" s="3">
        <f>IF(AND(V181&gt;0,V181&gt;Summary!C$9),12.5 - 12.5 * (V181 - Summary!C$9) / (Summary!C$3 - Summary!C$9),0)</f>
        <v>0</v>
      </c>
      <c r="BO181" s="3">
        <f>IF(AND(W181&gt;0,W181&gt;Summary!D$9),12.5 - 12.5 * (W181 - Summary!D$9) / (Summary!D$3 - Summary!D$9),0)</f>
        <v>0</v>
      </c>
      <c r="BP181" s="3">
        <f>IF(AND(X181&gt;0,X181&gt;Summary!E$9),12.5 - 12.5 * (X181 - Summary!E$9) / (Summary!E$3 - Summary!E$9),0)</f>
        <v>0</v>
      </c>
      <c r="BQ181" s="3">
        <f>IF(AND(Y181&gt;0,Y181&gt;Summary!F$9),12.5 - 12.5 * (Y181 - Summary!F$9) / (Summary!F$3 - Summary!F$9),0)</f>
        <v>0</v>
      </c>
      <c r="BR181" s="3">
        <f>IF(AND(Z181&gt;0,Z181&gt;Summary!G$9),12.5 - 12.5 * (Z181 - Summary!G$9) / (Summary!G$3 - Summary!G$9),0)</f>
        <v>0</v>
      </c>
      <c r="BS181" s="3">
        <f>IF(AND(AA181&gt;0,AA181&gt;Summary!H$9),12.5 - 12.5 * (AA181 - Summary!H$9) / (Summary!H$3 - Summary!H$9),0)</f>
        <v>0</v>
      </c>
      <c r="BT181" s="3">
        <f>IF(AND(AB181&gt;0,AB181&gt;Summary!I$9),12.5 - 12.5 * (AB181 - Summary!I$9) / (Summary!I$3 - Summary!I$9),0)</f>
        <v>0</v>
      </c>
      <c r="BU181" s="3">
        <f>IF(AND(AC181&gt;0,AC181&gt;Summary!J$9),12.5 - 12.5 * (AC181 - Summary!J$9) / (Summary!J$3 - Summary!J$9),0)</f>
        <v>0</v>
      </c>
      <c r="BV181" s="3">
        <f>IF(AND(AD181&gt;0,AD181&gt;Summary!K$9),12.5 - 12.5 * (AD181 - Summary!K$9) / (Summary!K$3 - Summary!K$9),0)</f>
        <v>0</v>
      </c>
      <c r="BW181" s="3"/>
      <c r="BX181">
        <v>189178</v>
      </c>
      <c r="BZ181">
        <v>1065</v>
      </c>
      <c r="CA181">
        <v>157015</v>
      </c>
      <c r="CB181">
        <v>274581</v>
      </c>
      <c r="CD181">
        <v>76186</v>
      </c>
      <c r="CE181">
        <v>277043</v>
      </c>
      <c r="CI181" s="3">
        <f t="shared" si="132"/>
        <v>0</v>
      </c>
      <c r="CJ181" s="3">
        <f t="shared" si="133"/>
        <v>33.946192490745638</v>
      </c>
      <c r="CK181" s="3">
        <f t="shared" si="134"/>
        <v>0</v>
      </c>
      <c r="CL181" s="3">
        <f t="shared" si="135"/>
        <v>0</v>
      </c>
      <c r="CM181" s="3">
        <f t="shared" si="136"/>
        <v>0</v>
      </c>
      <c r="CN181" s="3">
        <f t="shared" si="137"/>
        <v>0</v>
      </c>
      <c r="CO181" s="3">
        <f t="shared" si="138"/>
        <v>0</v>
      </c>
      <c r="CP181" s="3">
        <f t="shared" si="139"/>
        <v>0</v>
      </c>
      <c r="CQ181" s="3">
        <f t="shared" si="140"/>
        <v>0</v>
      </c>
      <c r="CR181" s="3">
        <f t="shared" si="141"/>
        <v>0</v>
      </c>
      <c r="CT181" s="3">
        <f t="shared" si="142"/>
        <v>0</v>
      </c>
      <c r="CU181" s="3">
        <f t="shared" si="143"/>
        <v>0</v>
      </c>
      <c r="CV181" s="3">
        <f t="shared" si="144"/>
        <v>33.946192490745638</v>
      </c>
      <c r="CW181" s="5">
        <f t="shared" si="145"/>
        <v>300</v>
      </c>
      <c r="CX181" s="3">
        <f t="shared" si="146"/>
        <v>333.94619249074566</v>
      </c>
      <c r="CZ181" s="3">
        <f t="shared" si="147"/>
        <v>339.815850610403</v>
      </c>
      <c r="DA181">
        <f t="shared" si="148"/>
        <v>177</v>
      </c>
    </row>
    <row r="182" spans="1:105" x14ac:dyDescent="0.2">
      <c r="A182">
        <v>178</v>
      </c>
      <c r="B182" t="s">
        <v>390</v>
      </c>
      <c r="C182" t="s">
        <v>391</v>
      </c>
      <c r="D182" t="s">
        <v>187</v>
      </c>
      <c r="E182">
        <v>34.687089469326096</v>
      </c>
      <c r="F182" s="1" t="s">
        <v>678</v>
      </c>
      <c r="G182">
        <v>334.687089469326</v>
      </c>
      <c r="H182">
        <v>961809</v>
      </c>
      <c r="J182">
        <v>1761</v>
      </c>
      <c r="K182">
        <v>2513</v>
      </c>
      <c r="L182">
        <v>428662</v>
      </c>
      <c r="M182">
        <v>341418</v>
      </c>
      <c r="O182">
        <v>3742</v>
      </c>
      <c r="R182">
        <v>183713</v>
      </c>
      <c r="U182" s="5">
        <f>IF(J182&lt;=Summary!B$3,J182,0)</f>
        <v>1761</v>
      </c>
      <c r="V182" s="5">
        <f>IF(K182&lt;=Summary!C$3,K182,0)</f>
        <v>2513</v>
      </c>
      <c r="W182" s="5">
        <f>IF(L182&lt;=Summary!D$3,L182,0)</f>
        <v>0</v>
      </c>
      <c r="X182" s="5">
        <f>IF(M182&lt;=Summary!E$3,M182,0)</f>
        <v>0</v>
      </c>
      <c r="Y182" s="5">
        <f>IF(N182&lt;=Summary!F$3,N182,0)</f>
        <v>0</v>
      </c>
      <c r="Z182" s="5">
        <f>IF(O182&lt;=Summary!G$3,O182,0)</f>
        <v>3742</v>
      </c>
      <c r="AA182" s="5">
        <f>IF(P182&lt;=Summary!H$3,P182,0)</f>
        <v>0</v>
      </c>
      <c r="AB182" s="5">
        <f>IF(Q182&lt;=Summary!I$3,Q182,0)</f>
        <v>0</v>
      </c>
      <c r="AC182" s="5">
        <f>IF(R182&lt;=Summary!J$3,R182,0)</f>
        <v>0</v>
      </c>
      <c r="AD182" s="5">
        <f>IF(S182&lt;=Summary!K$3,S182,0)</f>
        <v>0</v>
      </c>
      <c r="AE182" s="3"/>
      <c r="AF182" s="5">
        <f t="shared" si="122"/>
        <v>100</v>
      </c>
      <c r="AG182" s="5">
        <f t="shared" si="123"/>
        <v>201</v>
      </c>
      <c r="AH182" s="5">
        <f t="shared" si="124"/>
        <v>217</v>
      </c>
      <c r="AI182" s="5">
        <f t="shared" si="125"/>
        <v>216</v>
      </c>
      <c r="AJ182" s="5">
        <f t="shared" si="126"/>
        <v>0</v>
      </c>
      <c r="AK182" s="5">
        <f t="shared" si="127"/>
        <v>94</v>
      </c>
      <c r="AL182" s="5">
        <f t="shared" si="128"/>
        <v>0</v>
      </c>
      <c r="AM182" s="5">
        <f t="shared" si="129"/>
        <v>0</v>
      </c>
      <c r="AN182" s="5">
        <f t="shared" si="130"/>
        <v>165</v>
      </c>
      <c r="AO182" s="5">
        <f t="shared" si="131"/>
        <v>0</v>
      </c>
      <c r="AP182" s="3"/>
      <c r="AQ182" s="3">
        <f>IF(AND(AF182&lt;=Summary!B$6,AF182&gt;0),25*(Summary!B$6+1-AF182)/Summary!B$6,0)</f>
        <v>0.25</v>
      </c>
      <c r="AR182" s="3">
        <f>IF(AND(AG182&lt;=Summary!C$6,AG182&gt;0),25*(Summary!C$6+1-AG182)/Summary!C$6,0)</f>
        <v>0</v>
      </c>
      <c r="AS182" s="3">
        <f>IF(AND(AH182&lt;=Summary!D$6,AH182&gt;0),25*(Summary!D$6+1-AH182)/Summary!D$6,0)</f>
        <v>0</v>
      </c>
      <c r="AT182" s="3">
        <f>IF(AND(AI182&lt;=Summary!E$6,AI182&gt;0),25*(Summary!E$6+1-AI182)/Summary!E$6,0)</f>
        <v>0</v>
      </c>
      <c r="AU182" s="3">
        <f>IF(AND(AJ182&lt;=Summary!F$6,AJ182&gt;0),25*(Summary!F$6+1-AJ182)/Summary!F$6,0)</f>
        <v>0</v>
      </c>
      <c r="AV182" s="3">
        <f>IF(AND(AK182&lt;=Summary!G$6,AK182&gt;0),25*(Summary!G$6+1-AK182)/Summary!G$6,0)</f>
        <v>1.75</v>
      </c>
      <c r="AW182" s="3">
        <f>IF(AND(AL182&lt;=Summary!H$6,AL182&gt;0),25*(Summary!H$6+1-AL182)/Summary!H$6,0)</f>
        <v>0</v>
      </c>
      <c r="AX182" s="3">
        <f>IF(AND(AM182&lt;=Summary!I$6,AM182&gt;0),25*(Summary!I$6+1-AM182)/Summary!I$6,0)</f>
        <v>0</v>
      </c>
      <c r="AY182" s="3">
        <f>IF(AND(AN182&lt;=Summary!J$6,AN182&gt;0),25*(Summary!J$6+1-AN182)/Summary!J$6,0)</f>
        <v>0</v>
      </c>
      <c r="AZ182" s="3">
        <f>IF(AND(AO182&lt;=Summary!K$6,AO182&gt;0),25*(Summary!K$6+1-AO182)/Summary!K$6,0)</f>
        <v>0</v>
      </c>
      <c r="BA182" s="3"/>
      <c r="BB182" s="3">
        <f>IF(AND(U182&gt;0,U182&lt;=Summary!B$9),12.5 + 12.5 * (U182 - Summary!B$9) / (Summary!B$7 - Summary!B$9),0)</f>
        <v>0</v>
      </c>
      <c r="BC182" s="3">
        <f>IF(AND(V182&gt;0,V182&lt;=Summary!C$9),12.5 + 12.5 * (V182 - Summary!C$9) / (Summary!C$7 - Summary!C$9),0)</f>
        <v>0</v>
      </c>
      <c r="BD182" s="3">
        <f>IF(AND(W182&gt;0,W182&lt;=Summary!D$9),12.5 + 12.5 * (W182 - Summary!D$9) / (Summary!D$7 - Summary!D$9),0)</f>
        <v>0</v>
      </c>
      <c r="BE182" s="3">
        <f>IF(AND(X182&gt;0,X182&lt;=Summary!E$9),12.5 + 12.5 * (X182 - Summary!E$9) / (Summary!E$7 - Summary!E$9),0)</f>
        <v>0</v>
      </c>
      <c r="BF182" s="3">
        <f>IF(AND(Y182&gt;0,Y182&lt;=Summary!F$9),12.5 + 12.5 * (Y182 - Summary!F$9) / (Summary!F$7 - Summary!F$9),0)</f>
        <v>0</v>
      </c>
      <c r="BG182" s="3">
        <f>IF(AND(Z182&gt;0,Z182&lt;=Summary!G$9),12.5 + 12.5 * (Z182 - Summary!G$9) / (Summary!G$7 - Summary!G$9),0)</f>
        <v>0</v>
      </c>
      <c r="BH182" s="3">
        <f>IF(AND(AA182&gt;0,AA182&lt;=Summary!H$9),12.5 + 12.5 * (AA182 - Summary!H$9) / (Summary!H$7 - Summary!H$9),0)</f>
        <v>0</v>
      </c>
      <c r="BI182" s="3">
        <f>IF(AND(AB182&gt;0,AB182&lt;=Summary!I$9),12.5 + 12.5 * (AB182 - Summary!I$9) / (Summary!I$7 - Summary!I$9),0)</f>
        <v>0</v>
      </c>
      <c r="BJ182" s="3">
        <f>IF(AND(AC182&gt;0,AC182&lt;=Summary!J$9),12.5 + 12.5 * (AC182 - Summary!J$9) / (Summary!J$7 - Summary!J$9),0)</f>
        <v>0</v>
      </c>
      <c r="BK182" s="3">
        <f>IF(AND(AD182&gt;0,AD182&lt;=Summary!K$9),12.5 + 12.5 * (AD182 - Summary!K$9) / (Summary!K$7 - Summary!K$9),0)</f>
        <v>0</v>
      </c>
      <c r="BL182" s="3"/>
      <c r="BM182" s="3">
        <f>IF(AND(U182&gt;0,U182&gt;Summary!B$9),12.5 - 12.5 * (U182 - Summary!B$9) / (Summary!B$3 - Summary!B$9),0)</f>
        <v>12.246936600958977</v>
      </c>
      <c r="BN182" s="3">
        <f>IF(AND(V182&gt;0,V182&gt;Summary!C$9),12.5 - 12.5 * (V182 - Summary!C$9) / (Summary!C$3 - Summary!C$9),0)</f>
        <v>6.6982992358885873</v>
      </c>
      <c r="BO182" s="3">
        <f>IF(AND(W182&gt;0,W182&gt;Summary!D$9),12.5 - 12.5 * (W182 - Summary!D$9) / (Summary!D$3 - Summary!D$9),0)</f>
        <v>0</v>
      </c>
      <c r="BP182" s="3">
        <f>IF(AND(X182&gt;0,X182&gt;Summary!E$9),12.5 - 12.5 * (X182 - Summary!E$9) / (Summary!E$3 - Summary!E$9),0)</f>
        <v>0</v>
      </c>
      <c r="BQ182" s="3">
        <f>IF(AND(Y182&gt;0,Y182&gt;Summary!F$9),12.5 - 12.5 * (Y182 - Summary!F$9) / (Summary!F$3 - Summary!F$9),0)</f>
        <v>0</v>
      </c>
      <c r="BR182" s="3">
        <f>IF(AND(Z182&gt;0,Z182&gt;Summary!G$9),12.5 - 12.5 * (Z182 - Summary!G$9) / (Summary!G$3 - Summary!G$9),0)</f>
        <v>5.6382029157988693</v>
      </c>
      <c r="BS182" s="3">
        <f>IF(AND(AA182&gt;0,AA182&gt;Summary!H$9),12.5 - 12.5 * (AA182 - Summary!H$9) / (Summary!H$3 - Summary!H$9),0)</f>
        <v>0</v>
      </c>
      <c r="BT182" s="3">
        <f>IF(AND(AB182&gt;0,AB182&gt;Summary!I$9),12.5 - 12.5 * (AB182 - Summary!I$9) / (Summary!I$3 - Summary!I$9),0)</f>
        <v>0</v>
      </c>
      <c r="BU182" s="3">
        <f>IF(AND(AC182&gt;0,AC182&gt;Summary!J$9),12.5 - 12.5 * (AC182 - Summary!J$9) / (Summary!J$3 - Summary!J$9),0)</f>
        <v>0</v>
      </c>
      <c r="BV182" s="3">
        <f>IF(AND(AD182&gt;0,AD182&gt;Summary!K$9),12.5 - 12.5 * (AD182 - Summary!K$9) / (Summary!K$3 - Summary!K$9),0)</f>
        <v>0</v>
      </c>
      <c r="BW182" s="3"/>
      <c r="BX182">
        <v>3742</v>
      </c>
      <c r="BZ182">
        <v>2513</v>
      </c>
      <c r="CA182">
        <v>341418</v>
      </c>
      <c r="CD182">
        <v>1761</v>
      </c>
      <c r="CE182">
        <v>428662</v>
      </c>
      <c r="CF182">
        <v>183713</v>
      </c>
      <c r="CI182" s="3">
        <f t="shared" si="132"/>
        <v>12.496936600958977</v>
      </c>
      <c r="CJ182" s="3">
        <f t="shared" si="133"/>
        <v>6.6982992358885873</v>
      </c>
      <c r="CK182" s="3">
        <f t="shared" si="134"/>
        <v>0</v>
      </c>
      <c r="CL182" s="3">
        <f t="shared" si="135"/>
        <v>0</v>
      </c>
      <c r="CM182" s="3">
        <f t="shared" si="136"/>
        <v>0</v>
      </c>
      <c r="CN182" s="3">
        <f t="shared" si="137"/>
        <v>7.3882029157988693</v>
      </c>
      <c r="CO182" s="3">
        <f t="shared" si="138"/>
        <v>0</v>
      </c>
      <c r="CP182" s="3">
        <f t="shared" si="139"/>
        <v>0</v>
      </c>
      <c r="CQ182" s="3">
        <f t="shared" si="140"/>
        <v>0</v>
      </c>
      <c r="CR182" s="3">
        <f t="shared" si="141"/>
        <v>0</v>
      </c>
      <c r="CT182" s="3">
        <f t="shared" si="142"/>
        <v>0</v>
      </c>
      <c r="CU182" s="3">
        <f t="shared" si="143"/>
        <v>0</v>
      </c>
      <c r="CV182" s="3">
        <f t="shared" si="144"/>
        <v>26.583438752646437</v>
      </c>
      <c r="CW182" s="5">
        <f t="shared" si="145"/>
        <v>300</v>
      </c>
      <c r="CX182" s="3">
        <f t="shared" si="146"/>
        <v>326.58343875264643</v>
      </c>
      <c r="CZ182" s="3">
        <f t="shared" si="147"/>
        <v>334.687089469326</v>
      </c>
      <c r="DA182">
        <f t="shared" si="148"/>
        <v>178</v>
      </c>
    </row>
    <row r="183" spans="1:105" x14ac:dyDescent="0.2">
      <c r="A183">
        <v>179</v>
      </c>
      <c r="B183" t="s">
        <v>392</v>
      </c>
      <c r="C183" t="s">
        <v>393</v>
      </c>
      <c r="D183" t="s">
        <v>394</v>
      </c>
      <c r="E183">
        <v>25.799412075227099</v>
      </c>
      <c r="F183" s="1" t="s">
        <v>683</v>
      </c>
      <c r="G183">
        <v>325.799412075227</v>
      </c>
      <c r="H183">
        <v>138648</v>
      </c>
      <c r="J183">
        <v>2556</v>
      </c>
      <c r="K183">
        <v>2252</v>
      </c>
      <c r="N183">
        <v>17533</v>
      </c>
      <c r="O183">
        <v>4393</v>
      </c>
      <c r="R183">
        <v>24373</v>
      </c>
      <c r="S183">
        <v>87541</v>
      </c>
      <c r="U183" s="5">
        <f>IF(J183&lt;=Summary!B$3,J183,0)</f>
        <v>2556</v>
      </c>
      <c r="V183" s="5">
        <f>IF(K183&lt;=Summary!C$3,K183,0)</f>
        <v>2252</v>
      </c>
      <c r="W183" s="5">
        <f>IF(L183&lt;=Summary!D$3,L183,0)</f>
        <v>0</v>
      </c>
      <c r="X183" s="5">
        <f>IF(M183&lt;=Summary!E$3,M183,0)</f>
        <v>0</v>
      </c>
      <c r="Y183" s="5">
        <f>IF(N183&lt;=Summary!F$3,N183,0)</f>
        <v>0</v>
      </c>
      <c r="Z183" s="5">
        <f>IF(O183&lt;=Summary!G$3,O183,0)</f>
        <v>4393</v>
      </c>
      <c r="AA183" s="5">
        <f>IF(P183&lt;=Summary!H$3,P183,0)</f>
        <v>0</v>
      </c>
      <c r="AB183" s="5">
        <f>IF(Q183&lt;=Summary!I$3,Q183,0)</f>
        <v>0</v>
      </c>
      <c r="AC183" s="5">
        <f>IF(R183&lt;=Summary!J$3,R183,0)</f>
        <v>0</v>
      </c>
      <c r="AD183" s="5">
        <f>IF(S183&lt;=Summary!K$3,S183,0)</f>
        <v>0</v>
      </c>
      <c r="AE183" s="3"/>
      <c r="AF183" s="5">
        <f t="shared" si="122"/>
        <v>158</v>
      </c>
      <c r="AG183" s="5">
        <f t="shared" si="123"/>
        <v>179</v>
      </c>
      <c r="AH183" s="5">
        <f t="shared" si="124"/>
        <v>0</v>
      </c>
      <c r="AI183" s="5">
        <f t="shared" si="125"/>
        <v>0</v>
      </c>
      <c r="AJ183" s="5">
        <f t="shared" si="126"/>
        <v>129</v>
      </c>
      <c r="AK183" s="5">
        <f t="shared" si="127"/>
        <v>109</v>
      </c>
      <c r="AL183" s="5">
        <f t="shared" si="128"/>
        <v>0</v>
      </c>
      <c r="AM183" s="5">
        <f t="shared" si="129"/>
        <v>0</v>
      </c>
      <c r="AN183" s="5">
        <f t="shared" si="130"/>
        <v>134</v>
      </c>
      <c r="AO183" s="5">
        <f t="shared" si="131"/>
        <v>98</v>
      </c>
      <c r="AP183" s="3"/>
      <c r="AQ183" s="3">
        <f>IF(AND(AF183&lt;=Summary!B$6,AF183&gt;0),25*(Summary!B$6+1-AF183)/Summary!B$6,0)</f>
        <v>0</v>
      </c>
      <c r="AR183" s="3">
        <f>IF(AND(AG183&lt;=Summary!C$6,AG183&gt;0),25*(Summary!C$6+1-AG183)/Summary!C$6,0)</f>
        <v>0</v>
      </c>
      <c r="AS183" s="3">
        <f>IF(AND(AH183&lt;=Summary!D$6,AH183&gt;0),25*(Summary!D$6+1-AH183)/Summary!D$6,0)</f>
        <v>0</v>
      </c>
      <c r="AT183" s="3">
        <f>IF(AND(AI183&lt;=Summary!E$6,AI183&gt;0),25*(Summary!E$6+1-AI183)/Summary!E$6,0)</f>
        <v>0</v>
      </c>
      <c r="AU183" s="3">
        <f>IF(AND(AJ183&lt;=Summary!F$6,AJ183&gt;0),25*(Summary!F$6+1-AJ183)/Summary!F$6,0)</f>
        <v>0</v>
      </c>
      <c r="AV183" s="3">
        <f>IF(AND(AK183&lt;=Summary!G$6,AK183&gt;0),25*(Summary!G$6+1-AK183)/Summary!G$6,0)</f>
        <v>0</v>
      </c>
      <c r="AW183" s="3">
        <f>IF(AND(AL183&lt;=Summary!H$6,AL183&gt;0),25*(Summary!H$6+1-AL183)/Summary!H$6,0)</f>
        <v>0</v>
      </c>
      <c r="AX183" s="3">
        <f>IF(AND(AM183&lt;=Summary!I$6,AM183&gt;0),25*(Summary!I$6+1-AM183)/Summary!I$6,0)</f>
        <v>0</v>
      </c>
      <c r="AY183" s="3">
        <f>IF(AND(AN183&lt;=Summary!J$6,AN183&gt;0),25*(Summary!J$6+1-AN183)/Summary!J$6,0)</f>
        <v>0</v>
      </c>
      <c r="AZ183" s="3">
        <f>IF(AND(AO183&lt;=Summary!K$6,AO183&gt;0),25*(Summary!K$6+1-AO183)/Summary!K$6,0)</f>
        <v>0.75</v>
      </c>
      <c r="BA183" s="3"/>
      <c r="BB183" s="3">
        <f>IF(AND(U183&gt;0,U183&lt;=Summary!B$9),12.5 + 12.5 * (U183 - Summary!B$9) / (Summary!B$7 - Summary!B$9),0)</f>
        <v>0</v>
      </c>
      <c r="BC183" s="3">
        <f>IF(AND(V183&gt;0,V183&lt;=Summary!C$9),12.5 + 12.5 * (V183 - Summary!C$9) / (Summary!C$7 - Summary!C$9),0)</f>
        <v>0</v>
      </c>
      <c r="BD183" s="3">
        <f>IF(AND(W183&gt;0,W183&lt;=Summary!D$9),12.5 + 12.5 * (W183 - Summary!D$9) / (Summary!D$7 - Summary!D$9),0)</f>
        <v>0</v>
      </c>
      <c r="BE183" s="3">
        <f>IF(AND(X183&gt;0,X183&lt;=Summary!E$9),12.5 + 12.5 * (X183 - Summary!E$9) / (Summary!E$7 - Summary!E$9),0)</f>
        <v>0</v>
      </c>
      <c r="BF183" s="3">
        <f>IF(AND(Y183&gt;0,Y183&lt;=Summary!F$9),12.5 + 12.5 * (Y183 - Summary!F$9) / (Summary!F$7 - Summary!F$9),0)</f>
        <v>0</v>
      </c>
      <c r="BG183" s="3">
        <f>IF(AND(Z183&gt;0,Z183&lt;=Summary!G$9),12.5 + 12.5 * (Z183 - Summary!G$9) / (Summary!G$7 - Summary!G$9),0)</f>
        <v>0</v>
      </c>
      <c r="BH183" s="3">
        <f>IF(AND(AA183&gt;0,AA183&lt;=Summary!H$9),12.5 + 12.5 * (AA183 - Summary!H$9) / (Summary!H$7 - Summary!H$9),0)</f>
        <v>0</v>
      </c>
      <c r="BI183" s="3">
        <f>IF(AND(AB183&gt;0,AB183&lt;=Summary!I$9),12.5 + 12.5 * (AB183 - Summary!I$9) / (Summary!I$7 - Summary!I$9),0)</f>
        <v>0</v>
      </c>
      <c r="BJ183" s="3">
        <f>IF(AND(AC183&gt;0,AC183&lt;=Summary!J$9),12.5 + 12.5 * (AC183 - Summary!J$9) / (Summary!J$7 - Summary!J$9),0)</f>
        <v>0</v>
      </c>
      <c r="BK183" s="3">
        <f>IF(AND(AD183&gt;0,AD183&lt;=Summary!K$9),12.5 + 12.5 * (AD183 - Summary!K$9) / (Summary!K$7 - Summary!K$9),0)</f>
        <v>0</v>
      </c>
      <c r="BL183" s="3"/>
      <c r="BM183" s="3">
        <f>IF(AND(U183&gt;0,U183&gt;Summary!B$9),12.5 - 12.5 * (U183 - Summary!B$9) / (Summary!B$3 - Summary!B$9),0)</f>
        <v>6.9525839104954716</v>
      </c>
      <c r="BN183" s="3">
        <f>IF(AND(V183&gt;0,V183&gt;Summary!C$9),12.5 - 12.5 * (V183 - Summary!C$9) / (Summary!C$3 - Summary!C$9),0)</f>
        <v>8.3066305151589841</v>
      </c>
      <c r="BO183" s="3">
        <f>IF(AND(W183&gt;0,W183&gt;Summary!D$9),12.5 - 12.5 * (W183 - Summary!D$9) / (Summary!D$3 - Summary!D$9),0)</f>
        <v>0</v>
      </c>
      <c r="BP183" s="3">
        <f>IF(AND(X183&gt;0,X183&gt;Summary!E$9),12.5 - 12.5 * (X183 - Summary!E$9) / (Summary!E$3 - Summary!E$9),0)</f>
        <v>0</v>
      </c>
      <c r="BQ183" s="3">
        <f>IF(AND(Y183&gt;0,Y183&gt;Summary!F$9),12.5 - 12.5 * (Y183 - Summary!F$9) / (Summary!F$3 - Summary!F$9),0)</f>
        <v>0</v>
      </c>
      <c r="BR183" s="3">
        <f>IF(AND(Z183&gt;0,Z183&gt;Summary!G$9),12.5 - 12.5 * (Z183 - Summary!G$9) / (Summary!G$3 - Summary!G$9),0)</f>
        <v>0.79589407914311217</v>
      </c>
      <c r="BS183" s="3">
        <f>IF(AND(AA183&gt;0,AA183&gt;Summary!H$9),12.5 - 12.5 * (AA183 - Summary!H$9) / (Summary!H$3 - Summary!H$9),0)</f>
        <v>0</v>
      </c>
      <c r="BT183" s="3">
        <f>IF(AND(AB183&gt;0,AB183&gt;Summary!I$9),12.5 - 12.5 * (AB183 - Summary!I$9) / (Summary!I$3 - Summary!I$9),0)</f>
        <v>0</v>
      </c>
      <c r="BU183" s="3">
        <f>IF(AND(AC183&gt;0,AC183&gt;Summary!J$9),12.5 - 12.5 * (AC183 - Summary!J$9) / (Summary!J$3 - Summary!J$9),0)</f>
        <v>0</v>
      </c>
      <c r="BV183" s="3">
        <f>IF(AND(AD183&gt;0,AD183&gt;Summary!K$9),12.5 - 12.5 * (AD183 - Summary!K$9) / (Summary!K$3 - Summary!K$9),0)</f>
        <v>0</v>
      </c>
      <c r="BW183" s="3"/>
      <c r="BX183">
        <v>4393</v>
      </c>
      <c r="BZ183">
        <v>2252</v>
      </c>
      <c r="CB183">
        <v>17533</v>
      </c>
      <c r="CD183">
        <v>2556</v>
      </c>
      <c r="CF183">
        <v>24373</v>
      </c>
      <c r="CG183">
        <v>87541</v>
      </c>
      <c r="CI183" s="3">
        <f t="shared" si="132"/>
        <v>6.9525839104954716</v>
      </c>
      <c r="CJ183" s="3">
        <f t="shared" si="133"/>
        <v>8.3066305151589841</v>
      </c>
      <c r="CK183" s="3">
        <f t="shared" si="134"/>
        <v>0</v>
      </c>
      <c r="CL183" s="3">
        <f t="shared" si="135"/>
        <v>0</v>
      </c>
      <c r="CM183" s="3">
        <f t="shared" si="136"/>
        <v>0</v>
      </c>
      <c r="CN183" s="3">
        <f t="shared" si="137"/>
        <v>0.79589407914311217</v>
      </c>
      <c r="CO183" s="3">
        <f t="shared" si="138"/>
        <v>0</v>
      </c>
      <c r="CP183" s="3">
        <f t="shared" si="139"/>
        <v>0</v>
      </c>
      <c r="CQ183" s="3">
        <f t="shared" si="140"/>
        <v>0</v>
      </c>
      <c r="CR183" s="3">
        <f t="shared" si="141"/>
        <v>0.75</v>
      </c>
      <c r="CT183" s="3">
        <f t="shared" si="142"/>
        <v>0</v>
      </c>
      <c r="CU183" s="3">
        <f t="shared" si="143"/>
        <v>0</v>
      </c>
      <c r="CV183" s="3">
        <f t="shared" si="144"/>
        <v>16.805108504797566</v>
      </c>
      <c r="CW183" s="5">
        <f t="shared" si="145"/>
        <v>300</v>
      </c>
      <c r="CX183" s="3">
        <f t="shared" si="146"/>
        <v>316.80510850479754</v>
      </c>
      <c r="CZ183" s="3">
        <f t="shared" si="147"/>
        <v>325.799412075227</v>
      </c>
      <c r="DA183">
        <f t="shared" si="148"/>
        <v>179</v>
      </c>
    </row>
    <row r="184" spans="1:105" x14ac:dyDescent="0.2">
      <c r="A184">
        <v>180</v>
      </c>
      <c r="B184" t="s">
        <v>395</v>
      </c>
      <c r="C184" t="s">
        <v>396</v>
      </c>
      <c r="D184" t="s">
        <v>29</v>
      </c>
      <c r="E184">
        <v>25.554568886120201</v>
      </c>
      <c r="F184" s="1" t="s">
        <v>684</v>
      </c>
      <c r="G184">
        <v>325.55456888612002</v>
      </c>
      <c r="H184">
        <v>286302</v>
      </c>
      <c r="J184">
        <v>3183</v>
      </c>
      <c r="K184">
        <v>1781</v>
      </c>
      <c r="L184">
        <v>209030</v>
      </c>
      <c r="N184">
        <v>39974</v>
      </c>
      <c r="Q184">
        <v>13783</v>
      </c>
      <c r="S184">
        <v>18551</v>
      </c>
      <c r="U184" s="5">
        <f>IF(J184&lt;=Summary!B$3,J184,0)</f>
        <v>3183</v>
      </c>
      <c r="V184" s="5">
        <f>IF(K184&lt;=Summary!C$3,K184,0)</f>
        <v>1781</v>
      </c>
      <c r="W184" s="5">
        <f>IF(L184&lt;=Summary!D$3,L184,0)</f>
        <v>0</v>
      </c>
      <c r="X184" s="5">
        <f>IF(M184&lt;=Summary!E$3,M184,0)</f>
        <v>0</v>
      </c>
      <c r="Y184" s="5">
        <f>IF(N184&lt;=Summary!F$3,N184,0)</f>
        <v>0</v>
      </c>
      <c r="Z184" s="5">
        <f>IF(O184&lt;=Summary!G$3,O184,0)</f>
        <v>0</v>
      </c>
      <c r="AA184" s="5">
        <f>IF(P184&lt;=Summary!H$3,P184,0)</f>
        <v>0</v>
      </c>
      <c r="AB184" s="5">
        <f>IF(Q184&lt;=Summary!I$3,Q184,0)</f>
        <v>0</v>
      </c>
      <c r="AC184" s="5">
        <f>IF(R184&lt;=Summary!J$3,R184,0)</f>
        <v>0</v>
      </c>
      <c r="AD184" s="5">
        <f>IF(S184&lt;=Summary!K$3,S184,0)</f>
        <v>0</v>
      </c>
      <c r="AE184" s="3"/>
      <c r="AF184" s="5">
        <f t="shared" si="122"/>
        <v>178</v>
      </c>
      <c r="AG184" s="5">
        <f t="shared" si="123"/>
        <v>145</v>
      </c>
      <c r="AH184" s="5">
        <f t="shared" si="124"/>
        <v>208</v>
      </c>
      <c r="AI184" s="5">
        <f t="shared" si="125"/>
        <v>0</v>
      </c>
      <c r="AJ184" s="5">
        <f t="shared" si="126"/>
        <v>147</v>
      </c>
      <c r="AK184" s="5">
        <f t="shared" si="127"/>
        <v>0</v>
      </c>
      <c r="AL184" s="5">
        <f t="shared" si="128"/>
        <v>0</v>
      </c>
      <c r="AM184" s="5">
        <f t="shared" si="129"/>
        <v>109</v>
      </c>
      <c r="AN184" s="5">
        <f t="shared" si="130"/>
        <v>0</v>
      </c>
      <c r="AO184" s="5">
        <f t="shared" si="131"/>
        <v>67</v>
      </c>
      <c r="AP184" s="3"/>
      <c r="AQ184" s="3">
        <f>IF(AND(AF184&lt;=Summary!B$6,AF184&gt;0),25*(Summary!B$6+1-AF184)/Summary!B$6,0)</f>
        <v>0</v>
      </c>
      <c r="AR184" s="3">
        <f>IF(AND(AG184&lt;=Summary!C$6,AG184&gt;0),25*(Summary!C$6+1-AG184)/Summary!C$6,0)</f>
        <v>0</v>
      </c>
      <c r="AS184" s="3">
        <f>IF(AND(AH184&lt;=Summary!D$6,AH184&gt;0),25*(Summary!D$6+1-AH184)/Summary!D$6,0)</f>
        <v>0</v>
      </c>
      <c r="AT184" s="3">
        <f>IF(AND(AI184&lt;=Summary!E$6,AI184&gt;0),25*(Summary!E$6+1-AI184)/Summary!E$6,0)</f>
        <v>0</v>
      </c>
      <c r="AU184" s="3">
        <f>IF(AND(AJ184&lt;=Summary!F$6,AJ184&gt;0),25*(Summary!F$6+1-AJ184)/Summary!F$6,0)</f>
        <v>0</v>
      </c>
      <c r="AV184" s="3">
        <f>IF(AND(AK184&lt;=Summary!G$6,AK184&gt;0),25*(Summary!G$6+1-AK184)/Summary!G$6,0)</f>
        <v>0</v>
      </c>
      <c r="AW184" s="3">
        <f>IF(AND(AL184&lt;=Summary!H$6,AL184&gt;0),25*(Summary!H$6+1-AL184)/Summary!H$6,0)</f>
        <v>0</v>
      </c>
      <c r="AX184" s="3">
        <f>IF(AND(AM184&lt;=Summary!I$6,AM184&gt;0),25*(Summary!I$6+1-AM184)/Summary!I$6,0)</f>
        <v>0</v>
      </c>
      <c r="AY184" s="3">
        <f>IF(AND(AN184&lt;=Summary!J$6,AN184&gt;0),25*(Summary!J$6+1-AN184)/Summary!J$6,0)</f>
        <v>0</v>
      </c>
      <c r="AZ184" s="3">
        <f>IF(AND(AO184&lt;=Summary!K$6,AO184&gt;0),25*(Summary!K$6+1-AO184)/Summary!K$6,0)</f>
        <v>8.5</v>
      </c>
      <c r="BA184" s="3"/>
      <c r="BB184" s="3">
        <f>IF(AND(U184&gt;0,U184&lt;=Summary!B$9),12.5 + 12.5 * (U184 - Summary!B$9) / (Summary!B$7 - Summary!B$9),0)</f>
        <v>0</v>
      </c>
      <c r="BC184" s="3">
        <f>IF(AND(V184&gt;0,V184&lt;=Summary!C$9),12.5 + 12.5 * (V184 - Summary!C$9) / (Summary!C$7 - Summary!C$9),0)</f>
        <v>0</v>
      </c>
      <c r="BD184" s="3">
        <f>IF(AND(W184&gt;0,W184&lt;=Summary!D$9),12.5 + 12.5 * (W184 - Summary!D$9) / (Summary!D$7 - Summary!D$9),0)</f>
        <v>0</v>
      </c>
      <c r="BE184" s="3">
        <f>IF(AND(X184&gt;0,X184&lt;=Summary!E$9),12.5 + 12.5 * (X184 - Summary!E$9) / (Summary!E$7 - Summary!E$9),0)</f>
        <v>0</v>
      </c>
      <c r="BF184" s="3">
        <f>IF(AND(Y184&gt;0,Y184&lt;=Summary!F$9),12.5 + 12.5 * (Y184 - Summary!F$9) / (Summary!F$7 - Summary!F$9),0)</f>
        <v>0</v>
      </c>
      <c r="BG184" s="3">
        <f>IF(AND(Z184&gt;0,Z184&lt;=Summary!G$9),12.5 + 12.5 * (Z184 - Summary!G$9) / (Summary!G$7 - Summary!G$9),0)</f>
        <v>0</v>
      </c>
      <c r="BH184" s="3">
        <f>IF(AND(AA184&gt;0,AA184&lt;=Summary!H$9),12.5 + 12.5 * (AA184 - Summary!H$9) / (Summary!H$7 - Summary!H$9),0)</f>
        <v>0</v>
      </c>
      <c r="BI184" s="3">
        <f>IF(AND(AB184&gt;0,AB184&lt;=Summary!I$9),12.5 + 12.5 * (AB184 - Summary!I$9) / (Summary!I$7 - Summary!I$9),0)</f>
        <v>0</v>
      </c>
      <c r="BJ184" s="3">
        <f>IF(AND(AC184&gt;0,AC184&lt;=Summary!J$9),12.5 + 12.5 * (AC184 - Summary!J$9) / (Summary!J$7 - Summary!J$9),0)</f>
        <v>0</v>
      </c>
      <c r="BK184" s="3">
        <f>IF(AND(AD184&gt;0,AD184&lt;=Summary!K$9),12.5 + 12.5 * (AD184 - Summary!K$9) / (Summary!K$7 - Summary!K$9),0)</f>
        <v>0</v>
      </c>
      <c r="BL184" s="3"/>
      <c r="BM184" s="3">
        <f>IF(AND(U184&gt;0,U184&gt;Summary!B$9),12.5 - 12.5 * (U184 - Summary!B$9) / (Summary!B$3 - Summary!B$9),0)</f>
        <v>2.777037826318594</v>
      </c>
      <c r="BN184" s="3">
        <f>IF(AND(V184&gt;0,V184&gt;Summary!C$9),12.5 - 12.5 * (V184 - Summary!C$9) / (Summary!C$3 - Summary!C$9),0)</f>
        <v>11.209021444417058</v>
      </c>
      <c r="BO184" s="3">
        <f>IF(AND(W184&gt;0,W184&gt;Summary!D$9),12.5 - 12.5 * (W184 - Summary!D$9) / (Summary!D$3 - Summary!D$9),0)</f>
        <v>0</v>
      </c>
      <c r="BP184" s="3">
        <f>IF(AND(X184&gt;0,X184&gt;Summary!E$9),12.5 - 12.5 * (X184 - Summary!E$9) / (Summary!E$3 - Summary!E$9),0)</f>
        <v>0</v>
      </c>
      <c r="BQ184" s="3">
        <f>IF(AND(Y184&gt;0,Y184&gt;Summary!F$9),12.5 - 12.5 * (Y184 - Summary!F$9) / (Summary!F$3 - Summary!F$9),0)</f>
        <v>0</v>
      </c>
      <c r="BR184" s="3">
        <f>IF(AND(Z184&gt;0,Z184&gt;Summary!G$9),12.5 - 12.5 * (Z184 - Summary!G$9) / (Summary!G$3 - Summary!G$9),0)</f>
        <v>0</v>
      </c>
      <c r="BS184" s="3">
        <f>IF(AND(AA184&gt;0,AA184&gt;Summary!H$9),12.5 - 12.5 * (AA184 - Summary!H$9) / (Summary!H$3 - Summary!H$9),0)</f>
        <v>0</v>
      </c>
      <c r="BT184" s="3">
        <f>IF(AND(AB184&gt;0,AB184&gt;Summary!I$9),12.5 - 12.5 * (AB184 - Summary!I$9) / (Summary!I$3 - Summary!I$9),0)</f>
        <v>0</v>
      </c>
      <c r="BU184" s="3">
        <f>IF(AND(AC184&gt;0,AC184&gt;Summary!J$9),12.5 - 12.5 * (AC184 - Summary!J$9) / (Summary!J$3 - Summary!J$9),0)</f>
        <v>0</v>
      </c>
      <c r="BV184" s="3">
        <f>IF(AND(AD184&gt;0,AD184&gt;Summary!K$9),12.5 - 12.5 * (AD184 - Summary!K$9) / (Summary!K$3 - Summary!K$9),0)</f>
        <v>0</v>
      </c>
      <c r="BW184" s="3"/>
      <c r="BY184">
        <v>13783</v>
      </c>
      <c r="BZ184">
        <v>1781</v>
      </c>
      <c r="CB184">
        <v>39974</v>
      </c>
      <c r="CD184">
        <v>3183</v>
      </c>
      <c r="CE184">
        <v>209030</v>
      </c>
      <c r="CG184">
        <v>18551</v>
      </c>
      <c r="CI184" s="3">
        <f t="shared" si="132"/>
        <v>2.777037826318594</v>
      </c>
      <c r="CJ184" s="3">
        <f t="shared" si="133"/>
        <v>11.209021444417058</v>
      </c>
      <c r="CK184" s="3">
        <f t="shared" si="134"/>
        <v>0</v>
      </c>
      <c r="CL184" s="3">
        <f t="shared" si="135"/>
        <v>0</v>
      </c>
      <c r="CM184" s="3">
        <f t="shared" si="136"/>
        <v>0</v>
      </c>
      <c r="CN184" s="3">
        <f t="shared" si="137"/>
        <v>0</v>
      </c>
      <c r="CO184" s="3">
        <f t="shared" si="138"/>
        <v>0</v>
      </c>
      <c r="CP184" s="3">
        <f t="shared" si="139"/>
        <v>0</v>
      </c>
      <c r="CQ184" s="3">
        <f t="shared" si="140"/>
        <v>0</v>
      </c>
      <c r="CR184" s="3">
        <f t="shared" si="141"/>
        <v>8.5</v>
      </c>
      <c r="CT184" s="3">
        <f t="shared" si="142"/>
        <v>0</v>
      </c>
      <c r="CU184" s="3">
        <f t="shared" si="143"/>
        <v>0</v>
      </c>
      <c r="CV184" s="3">
        <f t="shared" si="144"/>
        <v>22.486059270735652</v>
      </c>
      <c r="CW184" s="5">
        <f t="shared" si="145"/>
        <v>300</v>
      </c>
      <c r="CX184" s="3">
        <f t="shared" si="146"/>
        <v>322.48605927073567</v>
      </c>
      <c r="CZ184" s="3">
        <f t="shared" si="147"/>
        <v>325.55456888612002</v>
      </c>
      <c r="DA184">
        <f t="shared" si="148"/>
        <v>180</v>
      </c>
    </row>
    <row r="185" spans="1:105" x14ac:dyDescent="0.2">
      <c r="A185">
        <v>181</v>
      </c>
      <c r="B185" t="s">
        <v>397</v>
      </c>
      <c r="C185" t="s">
        <v>398</v>
      </c>
      <c r="D185" t="s">
        <v>10</v>
      </c>
      <c r="E185">
        <v>24.629188971683401</v>
      </c>
      <c r="F185" s="1" t="s">
        <v>685</v>
      </c>
      <c r="G185">
        <v>324.62918897168299</v>
      </c>
      <c r="H185">
        <v>101418</v>
      </c>
      <c r="J185">
        <v>4166</v>
      </c>
      <c r="K185">
        <v>1597</v>
      </c>
      <c r="L185">
        <v>59825</v>
      </c>
      <c r="M185">
        <v>15848</v>
      </c>
      <c r="N185">
        <v>12920</v>
      </c>
      <c r="O185">
        <v>7062</v>
      </c>
      <c r="U185" s="5">
        <f>IF(J185&lt;=Summary!B$3,J185,0)</f>
        <v>0</v>
      </c>
      <c r="V185" s="5">
        <f>IF(K185&lt;=Summary!C$3,K185,0)</f>
        <v>1597</v>
      </c>
      <c r="W185" s="5">
        <f>IF(L185&lt;=Summary!D$3,L185,0)</f>
        <v>0</v>
      </c>
      <c r="X185" s="5">
        <f>IF(M185&lt;=Summary!E$3,M185,0)</f>
        <v>0</v>
      </c>
      <c r="Y185" s="5">
        <f>IF(N185&lt;=Summary!F$3,N185,0)</f>
        <v>0</v>
      </c>
      <c r="Z185" s="5">
        <f>IF(O185&lt;=Summary!G$3,O185,0)</f>
        <v>0</v>
      </c>
      <c r="AA185" s="5">
        <f>IF(P185&lt;=Summary!H$3,P185,0)</f>
        <v>0</v>
      </c>
      <c r="AB185" s="5">
        <f>IF(Q185&lt;=Summary!I$3,Q185,0)</f>
        <v>0</v>
      </c>
      <c r="AC185" s="5">
        <f>IF(R185&lt;=Summary!J$3,R185,0)</f>
        <v>0</v>
      </c>
      <c r="AD185" s="5">
        <f>IF(S185&lt;=Summary!K$3,S185,0)</f>
        <v>0</v>
      </c>
      <c r="AE185" s="3"/>
      <c r="AF185" s="5">
        <f t="shared" si="122"/>
        <v>199</v>
      </c>
      <c r="AG185" s="5">
        <f t="shared" si="123"/>
        <v>120</v>
      </c>
      <c r="AH185" s="5">
        <f t="shared" si="124"/>
        <v>189</v>
      </c>
      <c r="AI185" s="5">
        <f t="shared" si="125"/>
        <v>168</v>
      </c>
      <c r="AJ185" s="5">
        <f t="shared" si="126"/>
        <v>120</v>
      </c>
      <c r="AK185" s="5">
        <f t="shared" si="127"/>
        <v>149</v>
      </c>
      <c r="AL185" s="5">
        <f t="shared" si="128"/>
        <v>0</v>
      </c>
      <c r="AM185" s="5">
        <f t="shared" si="129"/>
        <v>0</v>
      </c>
      <c r="AN185" s="5">
        <f t="shared" si="130"/>
        <v>0</v>
      </c>
      <c r="AO185" s="5">
        <f t="shared" si="131"/>
        <v>0</v>
      </c>
      <c r="AP185" s="3"/>
      <c r="AQ185" s="3">
        <f>IF(AND(AF185&lt;=Summary!B$6,AF185&gt;0),25*(Summary!B$6+1-AF185)/Summary!B$6,0)</f>
        <v>0</v>
      </c>
      <c r="AR185" s="3">
        <f>IF(AND(AG185&lt;=Summary!C$6,AG185&gt;0),25*(Summary!C$6+1-AG185)/Summary!C$6,0)</f>
        <v>0</v>
      </c>
      <c r="AS185" s="3">
        <f>IF(AND(AH185&lt;=Summary!D$6,AH185&gt;0),25*(Summary!D$6+1-AH185)/Summary!D$6,0)</f>
        <v>0</v>
      </c>
      <c r="AT185" s="3">
        <f>IF(AND(AI185&lt;=Summary!E$6,AI185&gt;0),25*(Summary!E$6+1-AI185)/Summary!E$6,0)</f>
        <v>0</v>
      </c>
      <c r="AU185" s="3">
        <f>IF(AND(AJ185&lt;=Summary!F$6,AJ185&gt;0),25*(Summary!F$6+1-AJ185)/Summary!F$6,0)</f>
        <v>0</v>
      </c>
      <c r="AV185" s="3">
        <f>IF(AND(AK185&lt;=Summary!G$6,AK185&gt;0),25*(Summary!G$6+1-AK185)/Summary!G$6,0)</f>
        <v>0</v>
      </c>
      <c r="AW185" s="3">
        <f>IF(AND(AL185&lt;=Summary!H$6,AL185&gt;0),25*(Summary!H$6+1-AL185)/Summary!H$6,0)</f>
        <v>0</v>
      </c>
      <c r="AX185" s="3">
        <f>IF(AND(AM185&lt;=Summary!I$6,AM185&gt;0),25*(Summary!I$6+1-AM185)/Summary!I$6,0)</f>
        <v>0</v>
      </c>
      <c r="AY185" s="3">
        <f>IF(AND(AN185&lt;=Summary!J$6,AN185&gt;0),25*(Summary!J$6+1-AN185)/Summary!J$6,0)</f>
        <v>0</v>
      </c>
      <c r="AZ185" s="3">
        <f>IF(AND(AO185&lt;=Summary!K$6,AO185&gt;0),25*(Summary!K$6+1-AO185)/Summary!K$6,0)</f>
        <v>0</v>
      </c>
      <c r="BA185" s="3"/>
      <c r="BB185" s="3">
        <f>IF(AND(U185&gt;0,U185&lt;=Summary!B$9),12.5 + 12.5 * (U185 - Summary!B$9) / (Summary!B$7 - Summary!B$9),0)</f>
        <v>0</v>
      </c>
      <c r="BC185" s="3">
        <f>IF(AND(V185&gt;0,V185&lt;=Summary!C$9),12.5 + 12.5 * (V185 - Summary!C$9) / (Summary!C$7 - Summary!C$9),0)</f>
        <v>0</v>
      </c>
      <c r="BD185" s="3">
        <f>IF(AND(W185&gt;0,W185&lt;=Summary!D$9),12.5 + 12.5 * (W185 - Summary!D$9) / (Summary!D$7 - Summary!D$9),0)</f>
        <v>0</v>
      </c>
      <c r="BE185" s="3">
        <f>IF(AND(X185&gt;0,X185&lt;=Summary!E$9),12.5 + 12.5 * (X185 - Summary!E$9) / (Summary!E$7 - Summary!E$9),0)</f>
        <v>0</v>
      </c>
      <c r="BF185" s="3">
        <f>IF(AND(Y185&gt;0,Y185&lt;=Summary!F$9),12.5 + 12.5 * (Y185 - Summary!F$9) / (Summary!F$7 - Summary!F$9),0)</f>
        <v>0</v>
      </c>
      <c r="BG185" s="3">
        <f>IF(AND(Z185&gt;0,Z185&lt;=Summary!G$9),12.5 + 12.5 * (Z185 - Summary!G$9) / (Summary!G$7 - Summary!G$9),0)</f>
        <v>0</v>
      </c>
      <c r="BH185" s="3">
        <f>IF(AND(AA185&gt;0,AA185&lt;=Summary!H$9),12.5 + 12.5 * (AA185 - Summary!H$9) / (Summary!H$7 - Summary!H$9),0)</f>
        <v>0</v>
      </c>
      <c r="BI185" s="3">
        <f>IF(AND(AB185&gt;0,AB185&lt;=Summary!I$9),12.5 + 12.5 * (AB185 - Summary!I$9) / (Summary!I$7 - Summary!I$9),0)</f>
        <v>0</v>
      </c>
      <c r="BJ185" s="3">
        <f>IF(AND(AC185&gt;0,AC185&lt;=Summary!J$9),12.5 + 12.5 * (AC185 - Summary!J$9) / (Summary!J$7 - Summary!J$9),0)</f>
        <v>0</v>
      </c>
      <c r="BK185" s="3">
        <f>IF(AND(AD185&gt;0,AD185&lt;=Summary!K$9),12.5 + 12.5 * (AD185 - Summary!K$9) / (Summary!K$7 - Summary!K$9),0)</f>
        <v>0</v>
      </c>
      <c r="BL185" s="3"/>
      <c r="BM185" s="3">
        <f>IF(AND(U185&gt;0,U185&gt;Summary!B$9),12.5 - 12.5 * (U185 - Summary!B$9) / (Summary!B$3 - Summary!B$9),0)</f>
        <v>0</v>
      </c>
      <c r="BN185" s="3">
        <f>IF(AND(V185&gt;0,V185&gt;Summary!C$9),12.5 - 12.5 * (V185 - Summary!C$9) / (Summary!C$3 - Summary!C$9),0)</f>
        <v>12.342864185358639</v>
      </c>
      <c r="BO185" s="3">
        <f>IF(AND(W185&gt;0,W185&gt;Summary!D$9),12.5 - 12.5 * (W185 - Summary!D$9) / (Summary!D$3 - Summary!D$9),0)</f>
        <v>0</v>
      </c>
      <c r="BP185" s="3">
        <f>IF(AND(X185&gt;0,X185&gt;Summary!E$9),12.5 - 12.5 * (X185 - Summary!E$9) / (Summary!E$3 - Summary!E$9),0)</f>
        <v>0</v>
      </c>
      <c r="BQ185" s="3">
        <f>IF(AND(Y185&gt;0,Y185&gt;Summary!F$9),12.5 - 12.5 * (Y185 - Summary!F$9) / (Summary!F$3 - Summary!F$9),0)</f>
        <v>0</v>
      </c>
      <c r="BR185" s="3">
        <f>IF(AND(Z185&gt;0,Z185&gt;Summary!G$9),12.5 - 12.5 * (Z185 - Summary!G$9) / (Summary!G$3 - Summary!G$9),0)</f>
        <v>0</v>
      </c>
      <c r="BS185" s="3">
        <f>IF(AND(AA185&gt;0,AA185&gt;Summary!H$9),12.5 - 12.5 * (AA185 - Summary!H$9) / (Summary!H$3 - Summary!H$9),0)</f>
        <v>0</v>
      </c>
      <c r="BT185" s="3">
        <f>IF(AND(AB185&gt;0,AB185&gt;Summary!I$9),12.5 - 12.5 * (AB185 - Summary!I$9) / (Summary!I$3 - Summary!I$9),0)</f>
        <v>0</v>
      </c>
      <c r="BU185" s="3">
        <f>IF(AND(AC185&gt;0,AC185&gt;Summary!J$9),12.5 - 12.5 * (AC185 - Summary!J$9) / (Summary!J$3 - Summary!J$9),0)</f>
        <v>0</v>
      </c>
      <c r="BV185" s="3">
        <f>IF(AND(AD185&gt;0,AD185&gt;Summary!K$9),12.5 - 12.5 * (AD185 - Summary!K$9) / (Summary!K$3 - Summary!K$9),0)</f>
        <v>0</v>
      </c>
      <c r="BW185" s="3"/>
      <c r="BX185">
        <v>7062</v>
      </c>
      <c r="BZ185">
        <v>1597</v>
      </c>
      <c r="CA185">
        <v>15848</v>
      </c>
      <c r="CB185">
        <v>12920</v>
      </c>
      <c r="CD185">
        <v>4166</v>
      </c>
      <c r="CE185">
        <v>59825</v>
      </c>
      <c r="CI185" s="3">
        <f t="shared" si="132"/>
        <v>0</v>
      </c>
      <c r="CJ185" s="3">
        <f t="shared" si="133"/>
        <v>12.342864185358639</v>
      </c>
      <c r="CK185" s="3">
        <f t="shared" si="134"/>
        <v>0</v>
      </c>
      <c r="CL185" s="3">
        <f t="shared" si="135"/>
        <v>0</v>
      </c>
      <c r="CM185" s="3">
        <f t="shared" si="136"/>
        <v>0</v>
      </c>
      <c r="CN185" s="3">
        <f t="shared" si="137"/>
        <v>0</v>
      </c>
      <c r="CO185" s="3">
        <f t="shared" si="138"/>
        <v>0</v>
      </c>
      <c r="CP185" s="3">
        <f t="shared" si="139"/>
        <v>0</v>
      </c>
      <c r="CQ185" s="3">
        <f t="shared" si="140"/>
        <v>0</v>
      </c>
      <c r="CR185" s="3">
        <f t="shared" si="141"/>
        <v>0</v>
      </c>
      <c r="CT185" s="3">
        <f t="shared" si="142"/>
        <v>0</v>
      </c>
      <c r="CU185" s="3">
        <f t="shared" si="143"/>
        <v>0</v>
      </c>
      <c r="CV185" s="3">
        <f t="shared" si="144"/>
        <v>12.342864185358639</v>
      </c>
      <c r="CW185" s="5">
        <f t="shared" si="145"/>
        <v>300</v>
      </c>
      <c r="CX185" s="3">
        <f t="shared" si="146"/>
        <v>312.34286418535862</v>
      </c>
      <c r="CZ185" s="3">
        <f t="shared" si="147"/>
        <v>324.62918897168299</v>
      </c>
      <c r="DA185">
        <f t="shared" si="148"/>
        <v>181</v>
      </c>
    </row>
    <row r="186" spans="1:105" x14ac:dyDescent="0.2">
      <c r="A186">
        <v>182</v>
      </c>
      <c r="B186" t="s">
        <v>399</v>
      </c>
      <c r="C186" t="s">
        <v>125</v>
      </c>
      <c r="D186" t="s">
        <v>18</v>
      </c>
      <c r="E186">
        <v>19.957045817794299</v>
      </c>
      <c r="F186" s="1" t="s">
        <v>686</v>
      </c>
      <c r="G186">
        <v>319.95704581779398</v>
      </c>
      <c r="H186">
        <v>490052</v>
      </c>
      <c r="J186">
        <v>2011</v>
      </c>
      <c r="K186">
        <v>5079</v>
      </c>
      <c r="L186">
        <v>75474</v>
      </c>
      <c r="M186">
        <v>8813</v>
      </c>
      <c r="N186">
        <v>65796</v>
      </c>
      <c r="R186">
        <v>332879</v>
      </c>
      <c r="U186" s="5">
        <f>IF(J186&lt;=Summary!B$3,J186,0)</f>
        <v>2011</v>
      </c>
      <c r="V186" s="5">
        <f>IF(K186&lt;=Summary!C$3,K186,0)</f>
        <v>0</v>
      </c>
      <c r="W186" s="5">
        <f>IF(L186&lt;=Summary!D$3,L186,0)</f>
        <v>0</v>
      </c>
      <c r="X186" s="5">
        <f>IF(M186&lt;=Summary!E$3,M186,0)</f>
        <v>0</v>
      </c>
      <c r="Y186" s="5">
        <f>IF(N186&lt;=Summary!F$3,N186,0)</f>
        <v>0</v>
      </c>
      <c r="Z186" s="5">
        <f>IF(O186&lt;=Summary!G$3,O186,0)</f>
        <v>0</v>
      </c>
      <c r="AA186" s="5">
        <f>IF(P186&lt;=Summary!H$3,P186,0)</f>
        <v>0</v>
      </c>
      <c r="AB186" s="5">
        <f>IF(Q186&lt;=Summary!I$3,Q186,0)</f>
        <v>0</v>
      </c>
      <c r="AC186" s="5">
        <f>IF(R186&lt;=Summary!J$3,R186,0)</f>
        <v>0</v>
      </c>
      <c r="AD186" s="5">
        <f>IF(S186&lt;=Summary!K$3,S186,0)</f>
        <v>0</v>
      </c>
      <c r="AE186" s="3"/>
      <c r="AF186" s="5">
        <f t="shared" si="122"/>
        <v>121</v>
      </c>
      <c r="AG186" s="5">
        <f t="shared" si="123"/>
        <v>243</v>
      </c>
      <c r="AH186" s="5">
        <f t="shared" si="124"/>
        <v>194</v>
      </c>
      <c r="AI186" s="5">
        <f t="shared" si="125"/>
        <v>143</v>
      </c>
      <c r="AJ186" s="5">
        <f t="shared" si="126"/>
        <v>153</v>
      </c>
      <c r="AK186" s="5">
        <f t="shared" si="127"/>
        <v>0</v>
      </c>
      <c r="AL186" s="5">
        <f t="shared" si="128"/>
        <v>0</v>
      </c>
      <c r="AM186" s="5">
        <f t="shared" si="129"/>
        <v>0</v>
      </c>
      <c r="AN186" s="5">
        <f t="shared" si="130"/>
        <v>171</v>
      </c>
      <c r="AO186" s="5">
        <f t="shared" si="131"/>
        <v>0</v>
      </c>
      <c r="AP186" s="3"/>
      <c r="AQ186" s="3">
        <f>IF(AND(AF186&lt;=Summary!B$6,AF186&gt;0),25*(Summary!B$6+1-AF186)/Summary!B$6,0)</f>
        <v>0</v>
      </c>
      <c r="AR186" s="3">
        <f>IF(AND(AG186&lt;=Summary!C$6,AG186&gt;0),25*(Summary!C$6+1-AG186)/Summary!C$6,0)</f>
        <v>0</v>
      </c>
      <c r="AS186" s="3">
        <f>IF(AND(AH186&lt;=Summary!D$6,AH186&gt;0),25*(Summary!D$6+1-AH186)/Summary!D$6,0)</f>
        <v>0</v>
      </c>
      <c r="AT186" s="3">
        <f>IF(AND(AI186&lt;=Summary!E$6,AI186&gt;0),25*(Summary!E$6+1-AI186)/Summary!E$6,0)</f>
        <v>0</v>
      </c>
      <c r="AU186" s="3">
        <f>IF(AND(AJ186&lt;=Summary!F$6,AJ186&gt;0),25*(Summary!F$6+1-AJ186)/Summary!F$6,0)</f>
        <v>0</v>
      </c>
      <c r="AV186" s="3">
        <f>IF(AND(AK186&lt;=Summary!G$6,AK186&gt;0),25*(Summary!G$6+1-AK186)/Summary!G$6,0)</f>
        <v>0</v>
      </c>
      <c r="AW186" s="3">
        <f>IF(AND(AL186&lt;=Summary!H$6,AL186&gt;0),25*(Summary!H$6+1-AL186)/Summary!H$6,0)</f>
        <v>0</v>
      </c>
      <c r="AX186" s="3">
        <f>IF(AND(AM186&lt;=Summary!I$6,AM186&gt;0),25*(Summary!I$6+1-AM186)/Summary!I$6,0)</f>
        <v>0</v>
      </c>
      <c r="AY186" s="3">
        <f>IF(AND(AN186&lt;=Summary!J$6,AN186&gt;0),25*(Summary!J$6+1-AN186)/Summary!J$6,0)</f>
        <v>0</v>
      </c>
      <c r="AZ186" s="3">
        <f>IF(AND(AO186&lt;=Summary!K$6,AO186&gt;0),25*(Summary!K$6+1-AO186)/Summary!K$6,0)</f>
        <v>0</v>
      </c>
      <c r="BA186" s="3"/>
      <c r="BB186" s="3">
        <f>IF(AND(U186&gt;0,U186&lt;=Summary!B$9),12.5 + 12.5 * (U186 - Summary!B$9) / (Summary!B$7 - Summary!B$9),0)</f>
        <v>0</v>
      </c>
      <c r="BC186" s="3">
        <f>IF(AND(V186&gt;0,V186&lt;=Summary!C$9),12.5 + 12.5 * (V186 - Summary!C$9) / (Summary!C$7 - Summary!C$9),0)</f>
        <v>0</v>
      </c>
      <c r="BD186" s="3">
        <f>IF(AND(W186&gt;0,W186&lt;=Summary!D$9),12.5 + 12.5 * (W186 - Summary!D$9) / (Summary!D$7 - Summary!D$9),0)</f>
        <v>0</v>
      </c>
      <c r="BE186" s="3">
        <f>IF(AND(X186&gt;0,X186&lt;=Summary!E$9),12.5 + 12.5 * (X186 - Summary!E$9) / (Summary!E$7 - Summary!E$9),0)</f>
        <v>0</v>
      </c>
      <c r="BF186" s="3">
        <f>IF(AND(Y186&gt;0,Y186&lt;=Summary!F$9),12.5 + 12.5 * (Y186 - Summary!F$9) / (Summary!F$7 - Summary!F$9),0)</f>
        <v>0</v>
      </c>
      <c r="BG186" s="3">
        <f>IF(AND(Z186&gt;0,Z186&lt;=Summary!G$9),12.5 + 12.5 * (Z186 - Summary!G$9) / (Summary!G$7 - Summary!G$9),0)</f>
        <v>0</v>
      </c>
      <c r="BH186" s="3">
        <f>IF(AND(AA186&gt;0,AA186&lt;=Summary!H$9),12.5 + 12.5 * (AA186 - Summary!H$9) / (Summary!H$7 - Summary!H$9),0)</f>
        <v>0</v>
      </c>
      <c r="BI186" s="3">
        <f>IF(AND(AB186&gt;0,AB186&lt;=Summary!I$9),12.5 + 12.5 * (AB186 - Summary!I$9) / (Summary!I$7 - Summary!I$9),0)</f>
        <v>0</v>
      </c>
      <c r="BJ186" s="3">
        <f>IF(AND(AC186&gt;0,AC186&lt;=Summary!J$9),12.5 + 12.5 * (AC186 - Summary!J$9) / (Summary!J$7 - Summary!J$9),0)</f>
        <v>0</v>
      </c>
      <c r="BK186" s="3">
        <f>IF(AND(AD186&gt;0,AD186&lt;=Summary!K$9),12.5 + 12.5 * (AD186 - Summary!K$9) / (Summary!K$7 - Summary!K$9),0)</f>
        <v>0</v>
      </c>
      <c r="BL186" s="3"/>
      <c r="BM186" s="3">
        <f>IF(AND(U186&gt;0,U186&gt;Summary!B$9),12.5 - 12.5 * (U186 - Summary!B$9) / (Summary!B$3 - Summary!B$9),0)</f>
        <v>10.582045817794352</v>
      </c>
      <c r="BN186" s="3">
        <f>IF(AND(V186&gt;0,V186&gt;Summary!C$9),12.5 - 12.5 * (V186 - Summary!C$9) / (Summary!C$3 - Summary!C$9),0)</f>
        <v>0</v>
      </c>
      <c r="BO186" s="3">
        <f>IF(AND(W186&gt;0,W186&gt;Summary!D$9),12.5 - 12.5 * (W186 - Summary!D$9) / (Summary!D$3 - Summary!D$9),0)</f>
        <v>0</v>
      </c>
      <c r="BP186" s="3">
        <f>IF(AND(X186&gt;0,X186&gt;Summary!E$9),12.5 - 12.5 * (X186 - Summary!E$9) / (Summary!E$3 - Summary!E$9),0)</f>
        <v>0</v>
      </c>
      <c r="BQ186" s="3">
        <f>IF(AND(Y186&gt;0,Y186&gt;Summary!F$9),12.5 - 12.5 * (Y186 - Summary!F$9) / (Summary!F$3 - Summary!F$9),0)</f>
        <v>0</v>
      </c>
      <c r="BR186" s="3">
        <f>IF(AND(Z186&gt;0,Z186&gt;Summary!G$9),12.5 - 12.5 * (Z186 - Summary!G$9) / (Summary!G$3 - Summary!G$9),0)</f>
        <v>0</v>
      </c>
      <c r="BS186" s="3">
        <f>IF(AND(AA186&gt;0,AA186&gt;Summary!H$9),12.5 - 12.5 * (AA186 - Summary!H$9) / (Summary!H$3 - Summary!H$9),0)</f>
        <v>0</v>
      </c>
      <c r="BT186" s="3">
        <f>IF(AND(AB186&gt;0,AB186&gt;Summary!I$9),12.5 - 12.5 * (AB186 - Summary!I$9) / (Summary!I$3 - Summary!I$9),0)</f>
        <v>0</v>
      </c>
      <c r="BU186" s="3">
        <f>IF(AND(AC186&gt;0,AC186&gt;Summary!J$9),12.5 - 12.5 * (AC186 - Summary!J$9) / (Summary!J$3 - Summary!J$9),0)</f>
        <v>0</v>
      </c>
      <c r="BV186" s="3">
        <f>IF(AND(AD186&gt;0,AD186&gt;Summary!K$9),12.5 - 12.5 * (AD186 - Summary!K$9) / (Summary!K$3 - Summary!K$9),0)</f>
        <v>0</v>
      </c>
      <c r="BW186" s="3"/>
      <c r="BZ186">
        <v>5079</v>
      </c>
      <c r="CA186">
        <v>8813</v>
      </c>
      <c r="CB186">
        <v>65796</v>
      </c>
      <c r="CD186">
        <v>2011</v>
      </c>
      <c r="CE186">
        <v>75474</v>
      </c>
      <c r="CF186">
        <v>332879</v>
      </c>
      <c r="CI186" s="3">
        <f t="shared" si="132"/>
        <v>10.582045817794352</v>
      </c>
      <c r="CJ186" s="3">
        <f t="shared" si="133"/>
        <v>0</v>
      </c>
      <c r="CK186" s="3">
        <f t="shared" si="134"/>
        <v>0</v>
      </c>
      <c r="CL186" s="3">
        <f t="shared" si="135"/>
        <v>0</v>
      </c>
      <c r="CM186" s="3">
        <f t="shared" si="136"/>
        <v>0</v>
      </c>
      <c r="CN186" s="3">
        <f t="shared" si="137"/>
        <v>0</v>
      </c>
      <c r="CO186" s="3">
        <f t="shared" si="138"/>
        <v>0</v>
      </c>
      <c r="CP186" s="3">
        <f t="shared" si="139"/>
        <v>0</v>
      </c>
      <c r="CQ186" s="3">
        <f t="shared" si="140"/>
        <v>0</v>
      </c>
      <c r="CR186" s="3">
        <f t="shared" si="141"/>
        <v>0</v>
      </c>
      <c r="CT186" s="3">
        <f t="shared" si="142"/>
        <v>0</v>
      </c>
      <c r="CU186" s="3">
        <f t="shared" si="143"/>
        <v>0</v>
      </c>
      <c r="CV186" s="3">
        <f t="shared" si="144"/>
        <v>10.582045817794352</v>
      </c>
      <c r="CW186" s="5">
        <f t="shared" si="145"/>
        <v>300</v>
      </c>
      <c r="CX186" s="3">
        <f t="shared" si="146"/>
        <v>310.58204581779432</v>
      </c>
      <c r="CZ186" s="3">
        <f t="shared" si="147"/>
        <v>319.95704581779398</v>
      </c>
      <c r="DA186">
        <f t="shared" si="148"/>
        <v>182</v>
      </c>
    </row>
    <row r="187" spans="1:105" x14ac:dyDescent="0.2">
      <c r="A187">
        <v>183</v>
      </c>
      <c r="B187" t="s">
        <v>400</v>
      </c>
      <c r="C187" t="s">
        <v>401</v>
      </c>
      <c r="D187" t="s">
        <v>22</v>
      </c>
      <c r="E187">
        <v>18.694053119120898</v>
      </c>
      <c r="F187" s="1" t="s">
        <v>686</v>
      </c>
      <c r="G187">
        <v>318.69405311911999</v>
      </c>
      <c r="H187">
        <v>135911</v>
      </c>
      <c r="J187">
        <v>26406</v>
      </c>
      <c r="K187">
        <v>1936</v>
      </c>
      <c r="L187">
        <v>5476</v>
      </c>
      <c r="M187">
        <v>3727</v>
      </c>
      <c r="N187">
        <v>84816</v>
      </c>
      <c r="O187">
        <v>13550</v>
      </c>
      <c r="U187" s="5">
        <f>IF(J187&lt;=Summary!B$3,J187,0)</f>
        <v>0</v>
      </c>
      <c r="V187" s="5">
        <f>IF(K187&lt;=Summary!C$3,K187,0)</f>
        <v>1936</v>
      </c>
      <c r="W187" s="5">
        <f>IF(L187&lt;=Summary!D$3,L187,0)</f>
        <v>0</v>
      </c>
      <c r="X187" s="5">
        <f>IF(M187&lt;=Summary!E$3,M187,0)</f>
        <v>3727</v>
      </c>
      <c r="Y187" s="5">
        <f>IF(N187&lt;=Summary!F$3,N187,0)</f>
        <v>0</v>
      </c>
      <c r="Z187" s="5">
        <f>IF(O187&lt;=Summary!G$3,O187,0)</f>
        <v>0</v>
      </c>
      <c r="AA187" s="5">
        <f>IF(P187&lt;=Summary!H$3,P187,0)</f>
        <v>0</v>
      </c>
      <c r="AB187" s="5">
        <f>IF(Q187&lt;=Summary!I$3,Q187,0)</f>
        <v>0</v>
      </c>
      <c r="AC187" s="5">
        <f>IF(R187&lt;=Summary!J$3,R187,0)</f>
        <v>0</v>
      </c>
      <c r="AD187" s="5">
        <f>IF(S187&lt;=Summary!K$3,S187,0)</f>
        <v>0</v>
      </c>
      <c r="AE187" s="3"/>
      <c r="AF187" s="5">
        <f t="shared" si="122"/>
        <v>231</v>
      </c>
      <c r="AG187" s="5">
        <f t="shared" si="123"/>
        <v>156</v>
      </c>
      <c r="AH187" s="5">
        <f t="shared" si="124"/>
        <v>124</v>
      </c>
      <c r="AI187" s="5">
        <f t="shared" si="125"/>
        <v>79</v>
      </c>
      <c r="AJ187" s="5">
        <f t="shared" si="126"/>
        <v>160</v>
      </c>
      <c r="AK187" s="5">
        <f t="shared" si="127"/>
        <v>168</v>
      </c>
      <c r="AL187" s="5">
        <f t="shared" si="128"/>
        <v>0</v>
      </c>
      <c r="AM187" s="5">
        <f t="shared" si="129"/>
        <v>0</v>
      </c>
      <c r="AN187" s="5">
        <f t="shared" si="130"/>
        <v>0</v>
      </c>
      <c r="AO187" s="5">
        <f t="shared" si="131"/>
        <v>0</v>
      </c>
      <c r="AP187" s="3"/>
      <c r="AQ187" s="3">
        <f>IF(AND(AF187&lt;=Summary!B$6,AF187&gt;0),25*(Summary!B$6+1-AF187)/Summary!B$6,0)</f>
        <v>0</v>
      </c>
      <c r="AR187" s="3">
        <f>IF(AND(AG187&lt;=Summary!C$6,AG187&gt;0),25*(Summary!C$6+1-AG187)/Summary!C$6,0)</f>
        <v>0</v>
      </c>
      <c r="AS187" s="3">
        <f>IF(AND(AH187&lt;=Summary!D$6,AH187&gt;0),25*(Summary!D$6+1-AH187)/Summary!D$6,0)</f>
        <v>0</v>
      </c>
      <c r="AT187" s="3">
        <f>IF(AND(AI187&lt;=Summary!E$6,AI187&gt;0),25*(Summary!E$6+1-AI187)/Summary!E$6,0)</f>
        <v>5.5</v>
      </c>
      <c r="AU187" s="3">
        <f>IF(AND(AJ187&lt;=Summary!F$6,AJ187&gt;0),25*(Summary!F$6+1-AJ187)/Summary!F$6,0)</f>
        <v>0</v>
      </c>
      <c r="AV187" s="3">
        <f>IF(AND(AK187&lt;=Summary!G$6,AK187&gt;0),25*(Summary!G$6+1-AK187)/Summary!G$6,0)</f>
        <v>0</v>
      </c>
      <c r="AW187" s="3">
        <f>IF(AND(AL187&lt;=Summary!H$6,AL187&gt;0),25*(Summary!H$6+1-AL187)/Summary!H$6,0)</f>
        <v>0</v>
      </c>
      <c r="AX187" s="3">
        <f>IF(AND(AM187&lt;=Summary!I$6,AM187&gt;0),25*(Summary!I$6+1-AM187)/Summary!I$6,0)</f>
        <v>0</v>
      </c>
      <c r="AY187" s="3">
        <f>IF(AND(AN187&lt;=Summary!J$6,AN187&gt;0),25*(Summary!J$6+1-AN187)/Summary!J$6,0)</f>
        <v>0</v>
      </c>
      <c r="AZ187" s="3">
        <f>IF(AND(AO187&lt;=Summary!K$6,AO187&gt;0),25*(Summary!K$6+1-AO187)/Summary!K$6,0)</f>
        <v>0</v>
      </c>
      <c r="BA187" s="3"/>
      <c r="BB187" s="3">
        <f>IF(AND(U187&gt;0,U187&lt;=Summary!B$9),12.5 + 12.5 * (U187 - Summary!B$9) / (Summary!B$7 - Summary!B$9),0)</f>
        <v>0</v>
      </c>
      <c r="BC187" s="3">
        <f>IF(AND(V187&gt;0,V187&lt;=Summary!C$9),12.5 + 12.5 * (V187 - Summary!C$9) / (Summary!C$7 - Summary!C$9),0)</f>
        <v>0</v>
      </c>
      <c r="BD187" s="3">
        <f>IF(AND(W187&gt;0,W187&lt;=Summary!D$9),12.5 + 12.5 * (W187 - Summary!D$9) / (Summary!D$7 - Summary!D$9),0)</f>
        <v>0</v>
      </c>
      <c r="BE187" s="3">
        <f>IF(AND(X187&gt;0,X187&lt;=Summary!E$9),12.5 + 12.5 * (X187 - Summary!E$9) / (Summary!E$7 - Summary!E$9),0)</f>
        <v>0</v>
      </c>
      <c r="BF187" s="3">
        <f>IF(AND(Y187&gt;0,Y187&lt;=Summary!F$9),12.5 + 12.5 * (Y187 - Summary!F$9) / (Summary!F$7 - Summary!F$9),0)</f>
        <v>0</v>
      </c>
      <c r="BG187" s="3">
        <f>IF(AND(Z187&gt;0,Z187&lt;=Summary!G$9),12.5 + 12.5 * (Z187 - Summary!G$9) / (Summary!G$7 - Summary!G$9),0)</f>
        <v>0</v>
      </c>
      <c r="BH187" s="3">
        <f>IF(AND(AA187&gt;0,AA187&lt;=Summary!H$9),12.5 + 12.5 * (AA187 - Summary!H$9) / (Summary!H$7 - Summary!H$9),0)</f>
        <v>0</v>
      </c>
      <c r="BI187" s="3">
        <f>IF(AND(AB187&gt;0,AB187&lt;=Summary!I$9),12.5 + 12.5 * (AB187 - Summary!I$9) / (Summary!I$7 - Summary!I$9),0)</f>
        <v>0</v>
      </c>
      <c r="BJ187" s="3">
        <f>IF(AND(AC187&gt;0,AC187&lt;=Summary!J$9),12.5 + 12.5 * (AC187 - Summary!J$9) / (Summary!J$7 - Summary!J$9),0)</f>
        <v>0</v>
      </c>
      <c r="BK187" s="3">
        <f>IF(AND(AD187&gt;0,AD187&lt;=Summary!K$9),12.5 + 12.5 * (AD187 - Summary!K$9) / (Summary!K$7 - Summary!K$9),0)</f>
        <v>0</v>
      </c>
      <c r="BL187" s="3"/>
      <c r="BM187" s="3">
        <f>IF(AND(U187&gt;0,U187&gt;Summary!B$9),12.5 - 12.5 * (U187 - Summary!B$9) / (Summary!B$3 - Summary!B$9),0)</f>
        <v>0</v>
      </c>
      <c r="BN187" s="3">
        <f>IF(AND(V187&gt;0,V187&gt;Summary!C$9),12.5 - 12.5 * (V187 - Summary!C$9) / (Summary!C$3 - Summary!C$9),0)</f>
        <v>10.253882178949963</v>
      </c>
      <c r="BO187" s="3">
        <f>IF(AND(W187&gt;0,W187&gt;Summary!D$9),12.5 - 12.5 * (W187 - Summary!D$9) / (Summary!D$3 - Summary!D$9),0)</f>
        <v>0</v>
      </c>
      <c r="BP187" s="3">
        <f>IF(AND(X187&gt;0,X187&gt;Summary!E$9),12.5 - 12.5 * (X187 - Summary!E$9) / (Summary!E$3 - Summary!E$9),0)</f>
        <v>5.9718788627935719</v>
      </c>
      <c r="BQ187" s="3">
        <f>IF(AND(Y187&gt;0,Y187&gt;Summary!F$9),12.5 - 12.5 * (Y187 - Summary!F$9) / (Summary!F$3 - Summary!F$9),0)</f>
        <v>0</v>
      </c>
      <c r="BR187" s="3">
        <f>IF(AND(Z187&gt;0,Z187&gt;Summary!G$9),12.5 - 12.5 * (Z187 - Summary!G$9) / (Summary!G$3 - Summary!G$9),0)</f>
        <v>0</v>
      </c>
      <c r="BS187" s="3">
        <f>IF(AND(AA187&gt;0,AA187&gt;Summary!H$9),12.5 - 12.5 * (AA187 - Summary!H$9) / (Summary!H$3 - Summary!H$9),0)</f>
        <v>0</v>
      </c>
      <c r="BT187" s="3">
        <f>IF(AND(AB187&gt;0,AB187&gt;Summary!I$9),12.5 - 12.5 * (AB187 - Summary!I$9) / (Summary!I$3 - Summary!I$9),0)</f>
        <v>0</v>
      </c>
      <c r="BU187" s="3">
        <f>IF(AND(AC187&gt;0,AC187&gt;Summary!J$9),12.5 - 12.5 * (AC187 - Summary!J$9) / (Summary!J$3 - Summary!J$9),0)</f>
        <v>0</v>
      </c>
      <c r="BV187" s="3">
        <f>IF(AND(AD187&gt;0,AD187&gt;Summary!K$9),12.5 - 12.5 * (AD187 - Summary!K$9) / (Summary!K$3 - Summary!K$9),0)</f>
        <v>0</v>
      </c>
      <c r="BW187" s="3"/>
      <c r="BX187">
        <v>13550</v>
      </c>
      <c r="BZ187">
        <v>1936</v>
      </c>
      <c r="CA187">
        <v>3727</v>
      </c>
      <c r="CB187">
        <v>84816</v>
      </c>
      <c r="CD187">
        <v>26406</v>
      </c>
      <c r="CE187">
        <v>5476</v>
      </c>
      <c r="CI187" s="3">
        <f t="shared" si="132"/>
        <v>0</v>
      </c>
      <c r="CJ187" s="3">
        <f t="shared" si="133"/>
        <v>10.253882178949963</v>
      </c>
      <c r="CK187" s="3">
        <f t="shared" si="134"/>
        <v>0</v>
      </c>
      <c r="CL187" s="3">
        <f t="shared" si="135"/>
        <v>11.471878862793572</v>
      </c>
      <c r="CM187" s="3">
        <f t="shared" si="136"/>
        <v>0</v>
      </c>
      <c r="CN187" s="3">
        <f t="shared" si="137"/>
        <v>0</v>
      </c>
      <c r="CO187" s="3">
        <f t="shared" si="138"/>
        <v>0</v>
      </c>
      <c r="CP187" s="3">
        <f t="shared" si="139"/>
        <v>0</v>
      </c>
      <c r="CQ187" s="3">
        <f t="shared" si="140"/>
        <v>0</v>
      </c>
      <c r="CR187" s="3">
        <f t="shared" si="141"/>
        <v>0</v>
      </c>
      <c r="CT187" s="3">
        <f t="shared" si="142"/>
        <v>0</v>
      </c>
      <c r="CU187" s="3">
        <f t="shared" si="143"/>
        <v>0</v>
      </c>
      <c r="CV187" s="3">
        <f t="shared" si="144"/>
        <v>21.725761041743535</v>
      </c>
      <c r="CW187" s="5">
        <f t="shared" si="145"/>
        <v>300</v>
      </c>
      <c r="CX187" s="3">
        <f t="shared" si="146"/>
        <v>321.72576104174351</v>
      </c>
      <c r="CZ187" s="3">
        <f t="shared" si="147"/>
        <v>318.69405311911999</v>
      </c>
      <c r="DA187">
        <f t="shared" si="148"/>
        <v>183</v>
      </c>
    </row>
    <row r="188" spans="1:105" x14ac:dyDescent="0.2">
      <c r="A188">
        <v>184</v>
      </c>
      <c r="B188" t="s">
        <v>402</v>
      </c>
      <c r="C188" t="s">
        <v>403</v>
      </c>
      <c r="D188" t="s">
        <v>404</v>
      </c>
      <c r="E188">
        <v>66.291555056694406</v>
      </c>
      <c r="F188" s="1" t="s">
        <v>687</v>
      </c>
      <c r="G188">
        <v>316.29155505669399</v>
      </c>
      <c r="H188">
        <v>30953</v>
      </c>
      <c r="J188">
        <v>2629</v>
      </c>
      <c r="K188">
        <v>1172</v>
      </c>
      <c r="L188">
        <v>2649</v>
      </c>
      <c r="M188">
        <v>5528</v>
      </c>
      <c r="O188">
        <v>18975</v>
      </c>
      <c r="U188" s="5">
        <f>IF(J188&lt;=Summary!B$3,J188,0)</f>
        <v>2629</v>
      </c>
      <c r="V188" s="5">
        <f>IF(K188&lt;=Summary!C$3,K188,0)</f>
        <v>1172</v>
      </c>
      <c r="W188" s="5">
        <f>IF(L188&lt;=Summary!D$3,L188,0)</f>
        <v>2649</v>
      </c>
      <c r="X188" s="5">
        <f>IF(M188&lt;=Summary!E$3,M188,0)</f>
        <v>0</v>
      </c>
      <c r="Y188" s="5">
        <f>IF(N188&lt;=Summary!F$3,N188,0)</f>
        <v>0</v>
      </c>
      <c r="Z188" s="5">
        <f>IF(O188&lt;=Summary!G$3,O188,0)</f>
        <v>0</v>
      </c>
      <c r="AA188" s="5">
        <f>IF(P188&lt;=Summary!H$3,P188,0)</f>
        <v>0</v>
      </c>
      <c r="AB188" s="5">
        <f>IF(Q188&lt;=Summary!I$3,Q188,0)</f>
        <v>0</v>
      </c>
      <c r="AC188" s="5">
        <f>IF(R188&lt;=Summary!J$3,R188,0)</f>
        <v>0</v>
      </c>
      <c r="AD188" s="5">
        <f>IF(S188&lt;=Summary!K$3,S188,0)</f>
        <v>0</v>
      </c>
      <c r="AE188" s="3"/>
      <c r="AF188" s="5">
        <f t="shared" si="122"/>
        <v>159</v>
      </c>
      <c r="AG188" s="5">
        <f t="shared" si="123"/>
        <v>56</v>
      </c>
      <c r="AH188" s="5">
        <f t="shared" si="124"/>
        <v>55</v>
      </c>
      <c r="AI188" s="5">
        <f t="shared" si="125"/>
        <v>123</v>
      </c>
      <c r="AJ188" s="5">
        <f t="shared" si="126"/>
        <v>0</v>
      </c>
      <c r="AK188" s="5">
        <f t="shared" si="127"/>
        <v>172</v>
      </c>
      <c r="AL188" s="5">
        <f t="shared" si="128"/>
        <v>0</v>
      </c>
      <c r="AM188" s="5">
        <f t="shared" si="129"/>
        <v>0</v>
      </c>
      <c r="AN188" s="5">
        <f t="shared" si="130"/>
        <v>0</v>
      </c>
      <c r="AO188" s="5">
        <f t="shared" si="131"/>
        <v>0</v>
      </c>
      <c r="AP188" s="3"/>
      <c r="AQ188" s="3">
        <f>IF(AND(AF188&lt;=Summary!B$6,AF188&gt;0),25*(Summary!B$6+1-AF188)/Summary!B$6,0)</f>
        <v>0</v>
      </c>
      <c r="AR188" s="3">
        <f>IF(AND(AG188&lt;=Summary!C$6,AG188&gt;0),25*(Summary!C$6+1-AG188)/Summary!C$6,0)</f>
        <v>11.25</v>
      </c>
      <c r="AS188" s="3">
        <f>IF(AND(AH188&lt;=Summary!D$6,AH188&gt;0),25*(Summary!D$6+1-AH188)/Summary!D$6,0)</f>
        <v>11.5</v>
      </c>
      <c r="AT188" s="3">
        <f>IF(AND(AI188&lt;=Summary!E$6,AI188&gt;0),25*(Summary!E$6+1-AI188)/Summary!E$6,0)</f>
        <v>0</v>
      </c>
      <c r="AU188" s="3">
        <f>IF(AND(AJ188&lt;=Summary!F$6,AJ188&gt;0),25*(Summary!F$6+1-AJ188)/Summary!F$6,0)</f>
        <v>0</v>
      </c>
      <c r="AV188" s="3">
        <f>IF(AND(AK188&lt;=Summary!G$6,AK188&gt;0),25*(Summary!G$6+1-AK188)/Summary!G$6,0)</f>
        <v>0</v>
      </c>
      <c r="AW188" s="3">
        <f>IF(AND(AL188&lt;=Summary!H$6,AL188&gt;0),25*(Summary!H$6+1-AL188)/Summary!H$6,0)</f>
        <v>0</v>
      </c>
      <c r="AX188" s="3">
        <f>IF(AND(AM188&lt;=Summary!I$6,AM188&gt;0),25*(Summary!I$6+1-AM188)/Summary!I$6,0)</f>
        <v>0</v>
      </c>
      <c r="AY188" s="3">
        <f>IF(AND(AN188&lt;=Summary!J$6,AN188&gt;0),25*(Summary!J$6+1-AN188)/Summary!J$6,0)</f>
        <v>0</v>
      </c>
      <c r="AZ188" s="3">
        <f>IF(AND(AO188&lt;=Summary!K$6,AO188&gt;0),25*(Summary!K$6+1-AO188)/Summary!K$6,0)</f>
        <v>0</v>
      </c>
      <c r="BA188" s="3"/>
      <c r="BB188" s="3">
        <f>IF(AND(U188&gt;0,U188&lt;=Summary!B$9),12.5 + 12.5 * (U188 - Summary!B$9) / (Summary!B$7 - Summary!B$9),0)</f>
        <v>0</v>
      </c>
      <c r="BC188" s="3">
        <f>IF(AND(V188&gt;0,V188&lt;=Summary!C$9),12.5 + 12.5 * (V188 - Summary!C$9) / (Summary!C$7 - Summary!C$9),0)</f>
        <v>17.781597038603913</v>
      </c>
      <c r="BD188" s="3">
        <f>IF(AND(W188&gt;0,W188&lt;=Summary!D$9),12.5 + 12.5 * (W188 - Summary!D$9) / (Summary!D$7 - Summary!D$9),0)</f>
        <v>0</v>
      </c>
      <c r="BE188" s="3">
        <f>IF(AND(X188&gt;0,X188&lt;=Summary!E$9),12.5 + 12.5 * (X188 - Summary!E$9) / (Summary!E$7 - Summary!E$9),0)</f>
        <v>0</v>
      </c>
      <c r="BF188" s="3">
        <f>IF(AND(Y188&gt;0,Y188&lt;=Summary!F$9),12.5 + 12.5 * (Y188 - Summary!F$9) / (Summary!F$7 - Summary!F$9),0)</f>
        <v>0</v>
      </c>
      <c r="BG188" s="3">
        <f>IF(AND(Z188&gt;0,Z188&lt;=Summary!G$9),12.5 + 12.5 * (Z188 - Summary!G$9) / (Summary!G$7 - Summary!G$9),0)</f>
        <v>0</v>
      </c>
      <c r="BH188" s="3">
        <f>IF(AND(AA188&gt;0,AA188&lt;=Summary!H$9),12.5 + 12.5 * (AA188 - Summary!H$9) / (Summary!H$7 - Summary!H$9),0)</f>
        <v>0</v>
      </c>
      <c r="BI188" s="3">
        <f>IF(AND(AB188&gt;0,AB188&lt;=Summary!I$9),12.5 + 12.5 * (AB188 - Summary!I$9) / (Summary!I$7 - Summary!I$9),0)</f>
        <v>0</v>
      </c>
      <c r="BJ188" s="3">
        <f>IF(AND(AC188&gt;0,AC188&lt;=Summary!J$9),12.5 + 12.5 * (AC188 - Summary!J$9) / (Summary!J$7 - Summary!J$9),0)</f>
        <v>0</v>
      </c>
      <c r="BK188" s="3">
        <f>IF(AND(AD188&gt;0,AD188&lt;=Summary!K$9),12.5 + 12.5 * (AD188 - Summary!K$9) / (Summary!K$7 - Summary!K$9),0)</f>
        <v>0</v>
      </c>
      <c r="BL188" s="3"/>
      <c r="BM188" s="3">
        <f>IF(AND(U188&gt;0,U188&gt;Summary!B$9),12.5 - 12.5 * (U188 - Summary!B$9) / (Summary!B$3 - Summary!B$9),0)</f>
        <v>6.466435801811401</v>
      </c>
      <c r="BN188" s="3">
        <f>IF(AND(V188&gt;0,V188&gt;Summary!C$9),12.5 - 12.5 * (V188 - Summary!C$9) / (Summary!C$3 - Summary!C$9),0)</f>
        <v>0</v>
      </c>
      <c r="BO188" s="3">
        <f>IF(AND(W188&gt;0,W188&gt;Summary!D$9),12.5 - 12.5 * (W188 - Summary!D$9) / (Summary!D$3 - Summary!D$9),0)</f>
        <v>9.1901816776188632</v>
      </c>
      <c r="BP188" s="3">
        <f>IF(AND(X188&gt;0,X188&gt;Summary!E$9),12.5 - 12.5 * (X188 - Summary!E$9) / (Summary!E$3 - Summary!E$9),0)</f>
        <v>0</v>
      </c>
      <c r="BQ188" s="3">
        <f>IF(AND(Y188&gt;0,Y188&gt;Summary!F$9),12.5 - 12.5 * (Y188 - Summary!F$9) / (Summary!F$3 - Summary!F$9),0)</f>
        <v>0</v>
      </c>
      <c r="BR188" s="3">
        <f>IF(AND(Z188&gt;0,Z188&gt;Summary!G$9),12.5 - 12.5 * (Z188 - Summary!G$9) / (Summary!G$3 - Summary!G$9),0)</f>
        <v>0</v>
      </c>
      <c r="BS188" s="3">
        <f>IF(AND(AA188&gt;0,AA188&gt;Summary!H$9),12.5 - 12.5 * (AA188 - Summary!H$9) / (Summary!H$3 - Summary!H$9),0)</f>
        <v>0</v>
      </c>
      <c r="BT188" s="3">
        <f>IF(AND(AB188&gt;0,AB188&gt;Summary!I$9),12.5 - 12.5 * (AB188 - Summary!I$9) / (Summary!I$3 - Summary!I$9),0)</f>
        <v>0</v>
      </c>
      <c r="BU188" s="3">
        <f>IF(AND(AC188&gt;0,AC188&gt;Summary!J$9),12.5 - 12.5 * (AC188 - Summary!J$9) / (Summary!J$3 - Summary!J$9),0)</f>
        <v>0</v>
      </c>
      <c r="BV188" s="3">
        <f>IF(AND(AD188&gt;0,AD188&gt;Summary!K$9),12.5 - 12.5 * (AD188 - Summary!K$9) / (Summary!K$3 - Summary!K$9),0)</f>
        <v>0</v>
      </c>
      <c r="BW188" s="3"/>
      <c r="BX188">
        <v>18975</v>
      </c>
      <c r="BZ188">
        <v>1172</v>
      </c>
      <c r="CA188">
        <v>5528</v>
      </c>
      <c r="CD188">
        <v>2629</v>
      </c>
      <c r="CE188">
        <v>2649</v>
      </c>
      <c r="CI188" s="3">
        <f t="shared" si="132"/>
        <v>6.466435801811401</v>
      </c>
      <c r="CJ188" s="3">
        <f t="shared" si="133"/>
        <v>29.031597038603913</v>
      </c>
      <c r="CK188" s="3">
        <f t="shared" si="134"/>
        <v>20.690181677618863</v>
      </c>
      <c r="CL188" s="3">
        <f t="shared" si="135"/>
        <v>0</v>
      </c>
      <c r="CM188" s="3">
        <f t="shared" si="136"/>
        <v>0</v>
      </c>
      <c r="CN188" s="3">
        <f t="shared" si="137"/>
        <v>0</v>
      </c>
      <c r="CO188" s="3">
        <f t="shared" si="138"/>
        <v>0</v>
      </c>
      <c r="CP188" s="3">
        <f t="shared" si="139"/>
        <v>0</v>
      </c>
      <c r="CQ188" s="3">
        <f t="shared" si="140"/>
        <v>0</v>
      </c>
      <c r="CR188" s="3">
        <f t="shared" si="141"/>
        <v>0</v>
      </c>
      <c r="CT188" s="3">
        <f t="shared" si="142"/>
        <v>0</v>
      </c>
      <c r="CU188" s="3">
        <f t="shared" si="143"/>
        <v>0</v>
      </c>
      <c r="CV188" s="3">
        <f t="shared" si="144"/>
        <v>56.188214518034172</v>
      </c>
      <c r="CW188" s="5">
        <f t="shared" si="145"/>
        <v>250</v>
      </c>
      <c r="CX188" s="3">
        <f t="shared" si="146"/>
        <v>306.18821451803416</v>
      </c>
      <c r="CZ188" s="3">
        <f t="shared" si="147"/>
        <v>316.29155505669399</v>
      </c>
      <c r="DA188">
        <f t="shared" si="148"/>
        <v>184</v>
      </c>
    </row>
    <row r="189" spans="1:105" x14ac:dyDescent="0.2">
      <c r="A189">
        <v>185</v>
      </c>
      <c r="B189" t="s">
        <v>405</v>
      </c>
      <c r="C189" t="s">
        <v>406</v>
      </c>
      <c r="D189" t="s">
        <v>147</v>
      </c>
      <c r="E189">
        <v>112.81978745143699</v>
      </c>
      <c r="F189" s="1" t="s">
        <v>688</v>
      </c>
      <c r="G189">
        <v>312.81978745143698</v>
      </c>
      <c r="H189">
        <v>8160</v>
      </c>
      <c r="J189">
        <v>1057</v>
      </c>
      <c r="K189">
        <v>1147</v>
      </c>
      <c r="L189">
        <v>2547</v>
      </c>
      <c r="R189">
        <v>3409</v>
      </c>
      <c r="U189" s="5">
        <f>IF(J189&lt;=Summary!B$3,J189,0)</f>
        <v>1057</v>
      </c>
      <c r="V189" s="5">
        <f>IF(K189&lt;=Summary!C$3,K189,0)</f>
        <v>1147</v>
      </c>
      <c r="W189" s="5">
        <f>IF(L189&lt;=Summary!D$3,L189,0)</f>
        <v>2547</v>
      </c>
      <c r="X189" s="5">
        <f>IF(M189&lt;=Summary!E$3,M189,0)</f>
        <v>0</v>
      </c>
      <c r="Y189" s="5">
        <f>IF(N189&lt;=Summary!F$3,N189,0)</f>
        <v>0</v>
      </c>
      <c r="Z189" s="5">
        <f>IF(O189&lt;=Summary!G$3,O189,0)</f>
        <v>0</v>
      </c>
      <c r="AA189" s="5">
        <f>IF(P189&lt;=Summary!H$3,P189,0)</f>
        <v>0</v>
      </c>
      <c r="AB189" s="5">
        <f>IF(Q189&lt;=Summary!I$3,Q189,0)</f>
        <v>0</v>
      </c>
      <c r="AC189" s="5">
        <f>IF(R189&lt;=Summary!J$3,R189,0)</f>
        <v>3409</v>
      </c>
      <c r="AD189" s="5">
        <f>IF(S189&lt;=Summary!K$3,S189,0)</f>
        <v>0</v>
      </c>
      <c r="AE189" s="3"/>
      <c r="AF189" s="5">
        <f t="shared" si="122"/>
        <v>41</v>
      </c>
      <c r="AG189" s="5">
        <f t="shared" si="123"/>
        <v>54</v>
      </c>
      <c r="AH189" s="5">
        <f t="shared" si="124"/>
        <v>52</v>
      </c>
      <c r="AI189" s="5">
        <f t="shared" si="125"/>
        <v>0</v>
      </c>
      <c r="AJ189" s="5">
        <f t="shared" si="126"/>
        <v>0</v>
      </c>
      <c r="AK189" s="5">
        <f t="shared" si="127"/>
        <v>0</v>
      </c>
      <c r="AL189" s="5">
        <f t="shared" si="128"/>
        <v>0</v>
      </c>
      <c r="AM189" s="5">
        <f t="shared" si="129"/>
        <v>0</v>
      </c>
      <c r="AN189" s="5">
        <f t="shared" si="130"/>
        <v>12</v>
      </c>
      <c r="AO189" s="5">
        <f t="shared" si="131"/>
        <v>0</v>
      </c>
      <c r="AP189" s="3"/>
      <c r="AQ189" s="3">
        <f>IF(AND(AF189&lt;=Summary!B$6,AF189&gt;0),25*(Summary!B$6+1-AF189)/Summary!B$6,0)</f>
        <v>15</v>
      </c>
      <c r="AR189" s="3">
        <f>IF(AND(AG189&lt;=Summary!C$6,AG189&gt;0),25*(Summary!C$6+1-AG189)/Summary!C$6,0)</f>
        <v>11.75</v>
      </c>
      <c r="AS189" s="3">
        <f>IF(AND(AH189&lt;=Summary!D$6,AH189&gt;0),25*(Summary!D$6+1-AH189)/Summary!D$6,0)</f>
        <v>12.25</v>
      </c>
      <c r="AT189" s="3">
        <f>IF(AND(AI189&lt;=Summary!E$6,AI189&gt;0),25*(Summary!E$6+1-AI189)/Summary!E$6,0)</f>
        <v>0</v>
      </c>
      <c r="AU189" s="3">
        <f>IF(AND(AJ189&lt;=Summary!F$6,AJ189&gt;0),25*(Summary!F$6+1-AJ189)/Summary!F$6,0)</f>
        <v>0</v>
      </c>
      <c r="AV189" s="3">
        <f>IF(AND(AK189&lt;=Summary!G$6,AK189&gt;0),25*(Summary!G$6+1-AK189)/Summary!G$6,0)</f>
        <v>0</v>
      </c>
      <c r="AW189" s="3">
        <f>IF(AND(AL189&lt;=Summary!H$6,AL189&gt;0),25*(Summary!H$6+1-AL189)/Summary!H$6,0)</f>
        <v>0</v>
      </c>
      <c r="AX189" s="3">
        <f>IF(AND(AM189&lt;=Summary!I$6,AM189&gt;0),25*(Summary!I$6+1-AM189)/Summary!I$6,0)</f>
        <v>0</v>
      </c>
      <c r="AY189" s="3">
        <f>IF(AND(AN189&lt;=Summary!J$6,AN189&gt;0),25*(Summary!J$6+1-AN189)/Summary!J$6,0)</f>
        <v>22.25</v>
      </c>
      <c r="AZ189" s="3">
        <f>IF(AND(AO189&lt;=Summary!K$6,AO189&gt;0),25*(Summary!K$6+1-AO189)/Summary!K$6,0)</f>
        <v>0</v>
      </c>
      <c r="BA189" s="3"/>
      <c r="BB189" s="3">
        <f>IF(AND(U189&gt;0,U189&lt;=Summary!B$9),12.5 + 12.5 * (U189 - Summary!B$9) / (Summary!B$7 - Summary!B$9),0)</f>
        <v>19.181380417335475</v>
      </c>
      <c r="BC189" s="3">
        <f>IF(AND(V189&gt;0,V189&lt;=Summary!C$9),12.5 + 12.5 * (V189 - Summary!C$9) / (Summary!C$7 - Summary!C$9),0)</f>
        <v>18.112109994711794</v>
      </c>
      <c r="BD189" s="3">
        <f>IF(AND(W189&gt;0,W189&lt;=Summary!D$9),12.5 + 12.5 * (W189 - Summary!D$9) / (Summary!D$7 - Summary!D$9),0)</f>
        <v>0</v>
      </c>
      <c r="BE189" s="3">
        <f>IF(AND(X189&gt;0,X189&lt;=Summary!E$9),12.5 + 12.5 * (X189 - Summary!E$9) / (Summary!E$7 - Summary!E$9),0)</f>
        <v>0</v>
      </c>
      <c r="BF189" s="3">
        <f>IF(AND(Y189&gt;0,Y189&lt;=Summary!F$9),12.5 + 12.5 * (Y189 - Summary!F$9) / (Summary!F$7 - Summary!F$9),0)</f>
        <v>0</v>
      </c>
      <c r="BG189" s="3">
        <f>IF(AND(Z189&gt;0,Z189&lt;=Summary!G$9),12.5 + 12.5 * (Z189 - Summary!G$9) / (Summary!G$7 - Summary!G$9),0)</f>
        <v>0</v>
      </c>
      <c r="BH189" s="3">
        <f>IF(AND(AA189&gt;0,AA189&lt;=Summary!H$9),12.5 + 12.5 * (AA189 - Summary!H$9) / (Summary!H$7 - Summary!H$9),0)</f>
        <v>0</v>
      </c>
      <c r="BI189" s="3">
        <f>IF(AND(AB189&gt;0,AB189&lt;=Summary!I$9),12.5 + 12.5 * (AB189 - Summary!I$9) / (Summary!I$7 - Summary!I$9),0)</f>
        <v>0</v>
      </c>
      <c r="BJ189" s="3">
        <f>IF(AND(AC189&gt;0,AC189&lt;=Summary!J$9),12.5 + 12.5 * (AC189 - Summary!J$9) / (Summary!J$7 - Summary!J$9),0)</f>
        <v>17.020419129500269</v>
      </c>
      <c r="BK189" s="3">
        <f>IF(AND(AD189&gt;0,AD189&lt;=Summary!K$9),12.5 + 12.5 * (AD189 - Summary!K$9) / (Summary!K$7 - Summary!K$9),0)</f>
        <v>0</v>
      </c>
      <c r="BL189" s="3"/>
      <c r="BM189" s="3">
        <f>IF(AND(U189&gt;0,U189&gt;Summary!B$9),12.5 - 12.5 * (U189 - Summary!B$9) / (Summary!B$3 - Summary!B$9),0)</f>
        <v>0</v>
      </c>
      <c r="BN189" s="3">
        <f>IF(AND(V189&gt;0,V189&gt;Summary!C$9),12.5 - 12.5 * (V189 - Summary!C$9) / (Summary!C$3 - Summary!C$9),0)</f>
        <v>0</v>
      </c>
      <c r="BO189" s="3">
        <f>IF(AND(W189&gt;0,W189&gt;Summary!D$9),12.5 - 12.5 * (W189 - Summary!D$9) / (Summary!D$3 - Summary!D$9),0)</f>
        <v>10.175879396984925</v>
      </c>
      <c r="BP189" s="3">
        <f>IF(AND(X189&gt;0,X189&gt;Summary!E$9),12.5 - 12.5 * (X189 - Summary!E$9) / (Summary!E$3 - Summary!E$9),0)</f>
        <v>0</v>
      </c>
      <c r="BQ189" s="3">
        <f>IF(AND(Y189&gt;0,Y189&gt;Summary!F$9),12.5 - 12.5 * (Y189 - Summary!F$9) / (Summary!F$3 - Summary!F$9),0)</f>
        <v>0</v>
      </c>
      <c r="BR189" s="3">
        <f>IF(AND(Z189&gt;0,Z189&gt;Summary!G$9),12.5 - 12.5 * (Z189 - Summary!G$9) / (Summary!G$3 - Summary!G$9),0)</f>
        <v>0</v>
      </c>
      <c r="BS189" s="3">
        <f>IF(AND(AA189&gt;0,AA189&gt;Summary!H$9),12.5 - 12.5 * (AA189 - Summary!H$9) / (Summary!H$3 - Summary!H$9),0)</f>
        <v>0</v>
      </c>
      <c r="BT189" s="3">
        <f>IF(AND(AB189&gt;0,AB189&gt;Summary!I$9),12.5 - 12.5 * (AB189 - Summary!I$9) / (Summary!I$3 - Summary!I$9),0)</f>
        <v>0</v>
      </c>
      <c r="BU189" s="3">
        <f>IF(AND(AC189&gt;0,AC189&gt;Summary!J$9),12.5 - 12.5 * (AC189 - Summary!J$9) / (Summary!J$3 - Summary!J$9),0)</f>
        <v>0</v>
      </c>
      <c r="BV189" s="3">
        <f>IF(AND(AD189&gt;0,AD189&gt;Summary!K$9),12.5 - 12.5 * (AD189 - Summary!K$9) / (Summary!K$3 - Summary!K$9),0)</f>
        <v>0</v>
      </c>
      <c r="BW189" s="3"/>
      <c r="BZ189">
        <v>1147</v>
      </c>
      <c r="CD189">
        <v>1057</v>
      </c>
      <c r="CE189">
        <v>2547</v>
      </c>
      <c r="CF189">
        <v>3409</v>
      </c>
      <c r="CI189" s="3">
        <f t="shared" si="132"/>
        <v>34.181380417335475</v>
      </c>
      <c r="CJ189" s="3">
        <f t="shared" si="133"/>
        <v>29.862109994711794</v>
      </c>
      <c r="CK189" s="3">
        <f t="shared" si="134"/>
        <v>22.425879396984925</v>
      </c>
      <c r="CL189" s="3">
        <f t="shared" si="135"/>
        <v>0</v>
      </c>
      <c r="CM189" s="3">
        <f t="shared" si="136"/>
        <v>0</v>
      </c>
      <c r="CN189" s="3">
        <f t="shared" si="137"/>
        <v>0</v>
      </c>
      <c r="CO189" s="3">
        <f t="shared" si="138"/>
        <v>0</v>
      </c>
      <c r="CP189" s="3">
        <f t="shared" si="139"/>
        <v>0</v>
      </c>
      <c r="CQ189" s="3">
        <f t="shared" si="140"/>
        <v>39.270419129500269</v>
      </c>
      <c r="CR189" s="3">
        <f t="shared" si="141"/>
        <v>0</v>
      </c>
      <c r="CT189" s="3">
        <f t="shared" si="142"/>
        <v>0</v>
      </c>
      <c r="CU189" s="3">
        <f t="shared" si="143"/>
        <v>0</v>
      </c>
      <c r="CV189" s="3">
        <f t="shared" si="144"/>
        <v>125.73978893853247</v>
      </c>
      <c r="CW189" s="5">
        <f t="shared" si="145"/>
        <v>200</v>
      </c>
      <c r="CX189" s="3">
        <f t="shared" si="146"/>
        <v>325.73978893853246</v>
      </c>
      <c r="CZ189" s="3">
        <f t="shared" si="147"/>
        <v>312.81978745143698</v>
      </c>
      <c r="DA189">
        <f t="shared" si="148"/>
        <v>185</v>
      </c>
    </row>
    <row r="190" spans="1:105" x14ac:dyDescent="0.2">
      <c r="A190">
        <v>186</v>
      </c>
      <c r="B190" t="s">
        <v>407</v>
      </c>
      <c r="C190" t="s">
        <v>408</v>
      </c>
      <c r="D190" t="s">
        <v>409</v>
      </c>
      <c r="E190">
        <v>112.033721063831</v>
      </c>
      <c r="F190" s="1" t="s">
        <v>689</v>
      </c>
      <c r="G190">
        <v>312.03372106383102</v>
      </c>
      <c r="H190">
        <v>7662</v>
      </c>
      <c r="J190">
        <v>1097</v>
      </c>
      <c r="K190">
        <v>1528</v>
      </c>
      <c r="L190">
        <v>2721</v>
      </c>
      <c r="O190">
        <v>2316</v>
      </c>
      <c r="U190" s="5">
        <f>IF(J190&lt;=Summary!B$3,J190,0)</f>
        <v>1097</v>
      </c>
      <c r="V190" s="5">
        <f>IF(K190&lt;=Summary!C$3,K190,0)</f>
        <v>1528</v>
      </c>
      <c r="W190" s="5">
        <f>IF(L190&lt;=Summary!D$3,L190,0)</f>
        <v>2721</v>
      </c>
      <c r="X190" s="5">
        <f>IF(M190&lt;=Summary!E$3,M190,0)</f>
        <v>0</v>
      </c>
      <c r="Y190" s="5">
        <f>IF(N190&lt;=Summary!F$3,N190,0)</f>
        <v>0</v>
      </c>
      <c r="Z190" s="5">
        <f>IF(O190&lt;=Summary!G$3,O190,0)</f>
        <v>2316</v>
      </c>
      <c r="AA190" s="5">
        <f>IF(P190&lt;=Summary!H$3,P190,0)</f>
        <v>0</v>
      </c>
      <c r="AB190" s="5">
        <f>IF(Q190&lt;=Summary!I$3,Q190,0)</f>
        <v>0</v>
      </c>
      <c r="AC190" s="5">
        <f>IF(R190&lt;=Summary!J$3,R190,0)</f>
        <v>0</v>
      </c>
      <c r="AD190" s="5">
        <f>IF(S190&lt;=Summary!K$3,S190,0)</f>
        <v>0</v>
      </c>
      <c r="AE190" s="3"/>
      <c r="AF190" s="5">
        <f t="shared" si="122"/>
        <v>44</v>
      </c>
      <c r="AG190" s="5">
        <f t="shared" si="123"/>
        <v>110</v>
      </c>
      <c r="AH190" s="5">
        <f t="shared" si="124"/>
        <v>59</v>
      </c>
      <c r="AI190" s="5">
        <f t="shared" si="125"/>
        <v>0</v>
      </c>
      <c r="AJ190" s="5">
        <f t="shared" si="126"/>
        <v>0</v>
      </c>
      <c r="AK190" s="5">
        <f t="shared" si="127"/>
        <v>32</v>
      </c>
      <c r="AL190" s="5">
        <f t="shared" si="128"/>
        <v>0</v>
      </c>
      <c r="AM190" s="5">
        <f t="shared" si="129"/>
        <v>0</v>
      </c>
      <c r="AN190" s="5">
        <f t="shared" si="130"/>
        <v>0</v>
      </c>
      <c r="AO190" s="5">
        <f t="shared" si="131"/>
        <v>0</v>
      </c>
      <c r="AP190" s="3"/>
      <c r="AQ190" s="3">
        <f>IF(AND(AF190&lt;=Summary!B$6,AF190&gt;0),25*(Summary!B$6+1-AF190)/Summary!B$6,0)</f>
        <v>14.25</v>
      </c>
      <c r="AR190" s="3">
        <f>IF(AND(AG190&lt;=Summary!C$6,AG190&gt;0),25*(Summary!C$6+1-AG190)/Summary!C$6,0)</f>
        <v>0</v>
      </c>
      <c r="AS190" s="3">
        <f>IF(AND(AH190&lt;=Summary!D$6,AH190&gt;0),25*(Summary!D$6+1-AH190)/Summary!D$6,0)</f>
        <v>10.5</v>
      </c>
      <c r="AT190" s="3">
        <f>IF(AND(AI190&lt;=Summary!E$6,AI190&gt;0),25*(Summary!E$6+1-AI190)/Summary!E$6,0)</f>
        <v>0</v>
      </c>
      <c r="AU190" s="3">
        <f>IF(AND(AJ190&lt;=Summary!F$6,AJ190&gt;0),25*(Summary!F$6+1-AJ190)/Summary!F$6,0)</f>
        <v>0</v>
      </c>
      <c r="AV190" s="3">
        <f>IF(AND(AK190&lt;=Summary!G$6,AK190&gt;0),25*(Summary!G$6+1-AK190)/Summary!G$6,0)</f>
        <v>17.25</v>
      </c>
      <c r="AW190" s="3">
        <f>IF(AND(AL190&lt;=Summary!H$6,AL190&gt;0),25*(Summary!H$6+1-AL190)/Summary!H$6,0)</f>
        <v>0</v>
      </c>
      <c r="AX190" s="3">
        <f>IF(AND(AM190&lt;=Summary!I$6,AM190&gt;0),25*(Summary!I$6+1-AM190)/Summary!I$6,0)</f>
        <v>0</v>
      </c>
      <c r="AY190" s="3">
        <f>IF(AND(AN190&lt;=Summary!J$6,AN190&gt;0),25*(Summary!J$6+1-AN190)/Summary!J$6,0)</f>
        <v>0</v>
      </c>
      <c r="AZ190" s="3">
        <f>IF(AND(AO190&lt;=Summary!K$6,AO190&gt;0),25*(Summary!K$6+1-AO190)/Summary!K$6,0)</f>
        <v>0</v>
      </c>
      <c r="BA190" s="3"/>
      <c r="BB190" s="3">
        <f>IF(AND(U190&gt;0,U190&lt;=Summary!B$9),12.5 + 12.5 * (U190 - Summary!B$9) / (Summary!B$7 - Summary!B$9),0)</f>
        <v>18.780096308186195</v>
      </c>
      <c r="BC190" s="3">
        <f>IF(AND(V190&gt;0,V190&lt;=Summary!C$9),12.5 + 12.5 * (V190 - Summary!C$9) / (Summary!C$7 - Summary!C$9),0)</f>
        <v>13.07509254362771</v>
      </c>
      <c r="BD190" s="3">
        <f>IF(AND(W190&gt;0,W190&lt;=Summary!D$9),12.5 + 12.5 * (W190 - Summary!D$9) / (Summary!D$7 - Summary!D$9),0)</f>
        <v>0</v>
      </c>
      <c r="BE190" s="3">
        <f>IF(AND(X190&gt;0,X190&lt;=Summary!E$9),12.5 + 12.5 * (X190 - Summary!E$9) / (Summary!E$7 - Summary!E$9),0)</f>
        <v>0</v>
      </c>
      <c r="BF190" s="3">
        <f>IF(AND(Y190&gt;0,Y190&lt;=Summary!F$9),12.5 + 12.5 * (Y190 - Summary!F$9) / (Summary!F$7 - Summary!F$9),0)</f>
        <v>0</v>
      </c>
      <c r="BG190" s="3">
        <f>IF(AND(Z190&gt;0,Z190&lt;=Summary!G$9),12.5 + 12.5 * (Z190 - Summary!G$9) / (Summary!G$7 - Summary!G$9),0)</f>
        <v>16.207658321060382</v>
      </c>
      <c r="BH190" s="3">
        <f>IF(AND(AA190&gt;0,AA190&lt;=Summary!H$9),12.5 + 12.5 * (AA190 - Summary!H$9) / (Summary!H$7 - Summary!H$9),0)</f>
        <v>0</v>
      </c>
      <c r="BI190" s="3">
        <f>IF(AND(AB190&gt;0,AB190&lt;=Summary!I$9),12.5 + 12.5 * (AB190 - Summary!I$9) / (Summary!I$7 - Summary!I$9),0)</f>
        <v>0</v>
      </c>
      <c r="BJ190" s="3">
        <f>IF(AND(AC190&gt;0,AC190&lt;=Summary!J$9),12.5 + 12.5 * (AC190 - Summary!J$9) / (Summary!J$7 - Summary!J$9),0)</f>
        <v>0</v>
      </c>
      <c r="BK190" s="3">
        <f>IF(AND(AD190&gt;0,AD190&lt;=Summary!K$9),12.5 + 12.5 * (AD190 - Summary!K$9) / (Summary!K$7 - Summary!K$9),0)</f>
        <v>0</v>
      </c>
      <c r="BL190" s="3"/>
      <c r="BM190" s="3">
        <f>IF(AND(U190&gt;0,U190&gt;Summary!B$9),12.5 - 12.5 * (U190 - Summary!B$9) / (Summary!B$3 - Summary!B$9),0)</f>
        <v>0</v>
      </c>
      <c r="BN190" s="3">
        <f>IF(AND(V190&gt;0,V190&gt;Summary!C$9),12.5 - 12.5 * (V190 - Summary!C$9) / (Summary!C$3 - Summary!C$9),0)</f>
        <v>0</v>
      </c>
      <c r="BO190" s="3">
        <f>IF(AND(W190&gt;0,W190&gt;Summary!D$9),12.5 - 12.5 * (W190 - Summary!D$9) / (Summary!D$3 - Summary!D$9),0)</f>
        <v>8.4943950521839966</v>
      </c>
      <c r="BP190" s="3">
        <f>IF(AND(X190&gt;0,X190&gt;Summary!E$9),12.5 - 12.5 * (X190 - Summary!E$9) / (Summary!E$3 - Summary!E$9),0)</f>
        <v>0</v>
      </c>
      <c r="BQ190" s="3">
        <f>IF(AND(Y190&gt;0,Y190&gt;Summary!F$9),12.5 - 12.5 * (Y190 - Summary!F$9) / (Summary!F$3 - Summary!F$9),0)</f>
        <v>0</v>
      </c>
      <c r="BR190" s="3">
        <f>IF(AND(Z190&gt;0,Z190&gt;Summary!G$9),12.5 - 12.5 * (Z190 - Summary!G$9) / (Summary!G$3 - Summary!G$9),0)</f>
        <v>0</v>
      </c>
      <c r="BS190" s="3">
        <f>IF(AND(AA190&gt;0,AA190&gt;Summary!H$9),12.5 - 12.5 * (AA190 - Summary!H$9) / (Summary!H$3 - Summary!H$9),0)</f>
        <v>0</v>
      </c>
      <c r="BT190" s="3">
        <f>IF(AND(AB190&gt;0,AB190&gt;Summary!I$9),12.5 - 12.5 * (AB190 - Summary!I$9) / (Summary!I$3 - Summary!I$9),0)</f>
        <v>0</v>
      </c>
      <c r="BU190" s="3">
        <f>IF(AND(AC190&gt;0,AC190&gt;Summary!J$9),12.5 - 12.5 * (AC190 - Summary!J$9) / (Summary!J$3 - Summary!J$9),0)</f>
        <v>0</v>
      </c>
      <c r="BV190" s="3">
        <f>IF(AND(AD190&gt;0,AD190&gt;Summary!K$9),12.5 - 12.5 * (AD190 - Summary!K$9) / (Summary!K$3 - Summary!K$9),0)</f>
        <v>0</v>
      </c>
      <c r="BW190" s="3"/>
      <c r="BX190">
        <v>2316</v>
      </c>
      <c r="BZ190">
        <v>1528</v>
      </c>
      <c r="CD190">
        <v>1097</v>
      </c>
      <c r="CE190">
        <v>2721</v>
      </c>
      <c r="CI190" s="3">
        <f t="shared" si="132"/>
        <v>33.030096308186195</v>
      </c>
      <c r="CJ190" s="3">
        <f t="shared" si="133"/>
        <v>13.07509254362771</v>
      </c>
      <c r="CK190" s="3">
        <f t="shared" si="134"/>
        <v>18.994395052183997</v>
      </c>
      <c r="CL190" s="3">
        <f t="shared" si="135"/>
        <v>0</v>
      </c>
      <c r="CM190" s="3">
        <f t="shared" si="136"/>
        <v>0</v>
      </c>
      <c r="CN190" s="3">
        <f t="shared" si="137"/>
        <v>33.457658321060379</v>
      </c>
      <c r="CO190" s="3">
        <f t="shared" si="138"/>
        <v>0</v>
      </c>
      <c r="CP190" s="3">
        <f t="shared" si="139"/>
        <v>0</v>
      </c>
      <c r="CQ190" s="3">
        <f t="shared" si="140"/>
        <v>0</v>
      </c>
      <c r="CR190" s="3">
        <f t="shared" si="141"/>
        <v>0</v>
      </c>
      <c r="CT190" s="3">
        <f t="shared" si="142"/>
        <v>0</v>
      </c>
      <c r="CU190" s="3">
        <f t="shared" si="143"/>
        <v>0</v>
      </c>
      <c r="CV190" s="3">
        <f t="shared" si="144"/>
        <v>98.557242225058289</v>
      </c>
      <c r="CW190" s="5">
        <f t="shared" si="145"/>
        <v>200</v>
      </c>
      <c r="CX190" s="3">
        <f t="shared" si="146"/>
        <v>298.5572422250583</v>
      </c>
      <c r="CZ190" s="3">
        <f t="shared" si="147"/>
        <v>312.03372106383102</v>
      </c>
      <c r="DA190">
        <f t="shared" si="148"/>
        <v>186</v>
      </c>
    </row>
    <row r="191" spans="1:105" x14ac:dyDescent="0.2">
      <c r="A191">
        <v>187</v>
      </c>
      <c r="B191" t="s">
        <v>410</v>
      </c>
      <c r="C191" t="s">
        <v>411</v>
      </c>
      <c r="D191" t="s">
        <v>22</v>
      </c>
      <c r="E191">
        <v>11.7602663539007</v>
      </c>
      <c r="F191" s="1" t="s">
        <v>677</v>
      </c>
      <c r="G191">
        <v>311.76026635390002</v>
      </c>
      <c r="H191">
        <v>40446</v>
      </c>
      <c r="J191">
        <v>4102</v>
      </c>
      <c r="K191">
        <v>2874</v>
      </c>
      <c r="L191">
        <v>3531</v>
      </c>
      <c r="N191">
        <v>5264</v>
      </c>
      <c r="O191">
        <v>3413</v>
      </c>
      <c r="S191">
        <v>21262</v>
      </c>
      <c r="U191" s="5">
        <f>IF(J191&lt;=Summary!B$3,J191,0)</f>
        <v>0</v>
      </c>
      <c r="V191" s="5">
        <f>IF(K191&lt;=Summary!C$3,K191,0)</f>
        <v>2874</v>
      </c>
      <c r="W191" s="5">
        <f>IF(L191&lt;=Summary!D$3,L191,0)</f>
        <v>3531</v>
      </c>
      <c r="X191" s="5">
        <f>IF(M191&lt;=Summary!E$3,M191,0)</f>
        <v>0</v>
      </c>
      <c r="Y191" s="5">
        <f>IF(N191&lt;=Summary!F$3,N191,0)</f>
        <v>0</v>
      </c>
      <c r="Z191" s="5">
        <f>IF(O191&lt;=Summary!G$3,O191,0)</f>
        <v>3413</v>
      </c>
      <c r="AA191" s="5">
        <f>IF(P191&lt;=Summary!H$3,P191,0)</f>
        <v>0</v>
      </c>
      <c r="AB191" s="5">
        <f>IF(Q191&lt;=Summary!I$3,Q191,0)</f>
        <v>0</v>
      </c>
      <c r="AC191" s="5">
        <f>IF(R191&lt;=Summary!J$3,R191,0)</f>
        <v>0</v>
      </c>
      <c r="AD191" s="5">
        <f>IF(S191&lt;=Summary!K$3,S191,0)</f>
        <v>0</v>
      </c>
      <c r="AE191" s="3"/>
      <c r="AF191" s="5">
        <f t="shared" si="122"/>
        <v>198</v>
      </c>
      <c r="AG191" s="5">
        <f t="shared" si="123"/>
        <v>218</v>
      </c>
      <c r="AH191" s="5">
        <f t="shared" si="124"/>
        <v>86</v>
      </c>
      <c r="AI191" s="5">
        <f t="shared" si="125"/>
        <v>0</v>
      </c>
      <c r="AJ191" s="5">
        <f t="shared" si="126"/>
        <v>67</v>
      </c>
      <c r="AK191" s="5">
        <f t="shared" si="127"/>
        <v>81</v>
      </c>
      <c r="AL191" s="5">
        <f t="shared" si="128"/>
        <v>0</v>
      </c>
      <c r="AM191" s="5">
        <f t="shared" si="129"/>
        <v>0</v>
      </c>
      <c r="AN191" s="5">
        <f t="shared" si="130"/>
        <v>0</v>
      </c>
      <c r="AO191" s="5">
        <f t="shared" si="131"/>
        <v>71</v>
      </c>
      <c r="AP191" s="3"/>
      <c r="AQ191" s="3">
        <f>IF(AND(AF191&lt;=Summary!B$6,AF191&gt;0),25*(Summary!B$6+1-AF191)/Summary!B$6,0)</f>
        <v>0</v>
      </c>
      <c r="AR191" s="3">
        <f>IF(AND(AG191&lt;=Summary!C$6,AG191&gt;0),25*(Summary!C$6+1-AG191)/Summary!C$6,0)</f>
        <v>0</v>
      </c>
      <c r="AS191" s="3">
        <f>IF(AND(AH191&lt;=Summary!D$6,AH191&gt;0),25*(Summary!D$6+1-AH191)/Summary!D$6,0)</f>
        <v>3.75</v>
      </c>
      <c r="AT191" s="3">
        <f>IF(AND(AI191&lt;=Summary!E$6,AI191&gt;0),25*(Summary!E$6+1-AI191)/Summary!E$6,0)</f>
        <v>0</v>
      </c>
      <c r="AU191" s="3">
        <f>IF(AND(AJ191&lt;=Summary!F$6,AJ191&gt;0),25*(Summary!F$6+1-AJ191)/Summary!F$6,0)</f>
        <v>8.5</v>
      </c>
      <c r="AV191" s="3">
        <f>IF(AND(AK191&lt;=Summary!G$6,AK191&gt;0),25*(Summary!G$6+1-AK191)/Summary!G$6,0)</f>
        <v>5</v>
      </c>
      <c r="AW191" s="3">
        <f>IF(AND(AL191&lt;=Summary!H$6,AL191&gt;0),25*(Summary!H$6+1-AL191)/Summary!H$6,0)</f>
        <v>0</v>
      </c>
      <c r="AX191" s="3">
        <f>IF(AND(AM191&lt;=Summary!I$6,AM191&gt;0),25*(Summary!I$6+1-AM191)/Summary!I$6,0)</f>
        <v>0</v>
      </c>
      <c r="AY191" s="3">
        <f>IF(AND(AN191&lt;=Summary!J$6,AN191&gt;0),25*(Summary!J$6+1-AN191)/Summary!J$6,0)</f>
        <v>0</v>
      </c>
      <c r="AZ191" s="3">
        <f>IF(AND(AO191&lt;=Summary!K$6,AO191&gt;0),25*(Summary!K$6+1-AO191)/Summary!K$6,0)</f>
        <v>7.5</v>
      </c>
      <c r="BA191" s="3"/>
      <c r="BB191" s="3">
        <f>IF(AND(U191&gt;0,U191&lt;=Summary!B$9),12.5 + 12.5 * (U191 - Summary!B$9) / (Summary!B$7 - Summary!B$9),0)</f>
        <v>0</v>
      </c>
      <c r="BC191" s="3">
        <f>IF(AND(V191&gt;0,V191&lt;=Summary!C$9),12.5 + 12.5 * (V191 - Summary!C$9) / (Summary!C$7 - Summary!C$9),0)</f>
        <v>0</v>
      </c>
      <c r="BD191" s="3">
        <f>IF(AND(W191&gt;0,W191&lt;=Summary!D$9),12.5 + 12.5 * (W191 - Summary!D$9) / (Summary!D$7 - Summary!D$9),0)</f>
        <v>0</v>
      </c>
      <c r="BE191" s="3">
        <f>IF(AND(X191&gt;0,X191&lt;=Summary!E$9),12.5 + 12.5 * (X191 - Summary!E$9) / (Summary!E$7 - Summary!E$9),0)</f>
        <v>0</v>
      </c>
      <c r="BF191" s="3">
        <f>IF(AND(Y191&gt;0,Y191&lt;=Summary!F$9),12.5 + 12.5 * (Y191 - Summary!F$9) / (Summary!F$7 - Summary!F$9),0)</f>
        <v>0</v>
      </c>
      <c r="BG191" s="3">
        <f>IF(AND(Z191&gt;0,Z191&lt;=Summary!G$9),12.5 + 12.5 * (Z191 - Summary!G$9) / (Summary!G$7 - Summary!G$9),0)</f>
        <v>0</v>
      </c>
      <c r="BH191" s="3">
        <f>IF(AND(AA191&gt;0,AA191&lt;=Summary!H$9),12.5 + 12.5 * (AA191 - Summary!H$9) / (Summary!H$7 - Summary!H$9),0)</f>
        <v>0</v>
      </c>
      <c r="BI191" s="3">
        <f>IF(AND(AB191&gt;0,AB191&lt;=Summary!I$9),12.5 + 12.5 * (AB191 - Summary!I$9) / (Summary!I$7 - Summary!I$9),0)</f>
        <v>0</v>
      </c>
      <c r="BJ191" s="3">
        <f>IF(AND(AC191&gt;0,AC191&lt;=Summary!J$9),12.5 + 12.5 * (AC191 - Summary!J$9) / (Summary!J$7 - Summary!J$9),0)</f>
        <v>0</v>
      </c>
      <c r="BK191" s="3">
        <f>IF(AND(AD191&gt;0,AD191&lt;=Summary!K$9),12.5 + 12.5 * (AD191 - Summary!K$9) / (Summary!K$7 - Summary!K$9),0)</f>
        <v>0</v>
      </c>
      <c r="BL191" s="3"/>
      <c r="BM191" s="3">
        <f>IF(AND(U191&gt;0,U191&gt;Summary!B$9),12.5 - 12.5 * (U191 - Summary!B$9) / (Summary!B$3 - Summary!B$9),0)</f>
        <v>0</v>
      </c>
      <c r="BN191" s="3">
        <f>IF(AND(V191&gt;0,V191&gt;Summary!C$9),12.5 - 12.5 * (V191 - Summary!C$9) / (Summary!C$3 - Summary!C$9),0)</f>
        <v>4.4737490756716785</v>
      </c>
      <c r="BO191" s="3">
        <f>IF(AND(W191&gt;0,W191&gt;Summary!D$9),12.5 - 12.5 * (W191 - Summary!D$9) / (Summary!D$3 - Summary!D$9),0)</f>
        <v>0.66679551604174669</v>
      </c>
      <c r="BP191" s="3">
        <f>IF(AND(X191&gt;0,X191&gt;Summary!E$9),12.5 - 12.5 * (X191 - Summary!E$9) / (Summary!E$3 - Summary!E$9),0)</f>
        <v>0</v>
      </c>
      <c r="BQ191" s="3">
        <f>IF(AND(Y191&gt;0,Y191&gt;Summary!F$9),12.5 - 12.5 * (Y191 - Summary!F$9) / (Summary!F$3 - Summary!F$9),0)</f>
        <v>0</v>
      </c>
      <c r="BR191" s="3">
        <f>IF(AND(Z191&gt;0,Z191&gt;Summary!G$9),12.5 - 12.5 * (Z191 - Summary!G$9) / (Summary!G$3 - Summary!G$9),0)</f>
        <v>8.085391252603392</v>
      </c>
      <c r="BS191" s="3">
        <f>IF(AND(AA191&gt;0,AA191&gt;Summary!H$9),12.5 - 12.5 * (AA191 - Summary!H$9) / (Summary!H$3 - Summary!H$9),0)</f>
        <v>0</v>
      </c>
      <c r="BT191" s="3">
        <f>IF(AND(AB191&gt;0,AB191&gt;Summary!I$9),12.5 - 12.5 * (AB191 - Summary!I$9) / (Summary!I$3 - Summary!I$9),0)</f>
        <v>0</v>
      </c>
      <c r="BU191" s="3">
        <f>IF(AND(AC191&gt;0,AC191&gt;Summary!J$9),12.5 - 12.5 * (AC191 - Summary!J$9) / (Summary!J$3 - Summary!J$9),0)</f>
        <v>0</v>
      </c>
      <c r="BV191" s="3">
        <f>IF(AND(AD191&gt;0,AD191&gt;Summary!K$9),12.5 - 12.5 * (AD191 - Summary!K$9) / (Summary!K$3 - Summary!K$9),0)</f>
        <v>0</v>
      </c>
      <c r="BW191" s="3"/>
      <c r="BX191">
        <v>3413</v>
      </c>
      <c r="BZ191">
        <v>2874</v>
      </c>
      <c r="CB191">
        <v>5264</v>
      </c>
      <c r="CD191">
        <v>4102</v>
      </c>
      <c r="CE191">
        <v>3531</v>
      </c>
      <c r="CG191">
        <v>21262</v>
      </c>
      <c r="CI191" s="3">
        <f t="shared" si="132"/>
        <v>0</v>
      </c>
      <c r="CJ191" s="3">
        <f t="shared" si="133"/>
        <v>4.4737490756716785</v>
      </c>
      <c r="CK191" s="3">
        <f t="shared" si="134"/>
        <v>4.4167955160417467</v>
      </c>
      <c r="CL191" s="3">
        <f t="shared" si="135"/>
        <v>0</v>
      </c>
      <c r="CM191" s="3">
        <f t="shared" si="136"/>
        <v>8.5</v>
      </c>
      <c r="CN191" s="3">
        <f t="shared" si="137"/>
        <v>13.085391252603392</v>
      </c>
      <c r="CO191" s="3">
        <f t="shared" si="138"/>
        <v>0</v>
      </c>
      <c r="CP191" s="3">
        <f t="shared" si="139"/>
        <v>0</v>
      </c>
      <c r="CQ191" s="3">
        <f t="shared" si="140"/>
        <v>0</v>
      </c>
      <c r="CR191" s="3">
        <f t="shared" si="141"/>
        <v>7.5</v>
      </c>
      <c r="CT191" s="3">
        <f t="shared" si="142"/>
        <v>0</v>
      </c>
      <c r="CU191" s="3">
        <f t="shared" si="143"/>
        <v>0</v>
      </c>
      <c r="CV191" s="3">
        <f t="shared" si="144"/>
        <v>37.975935844316815</v>
      </c>
      <c r="CW191" s="5">
        <f t="shared" si="145"/>
        <v>300</v>
      </c>
      <c r="CX191" s="3">
        <f t="shared" si="146"/>
        <v>337.97593584431684</v>
      </c>
      <c r="CZ191" s="3">
        <f t="shared" si="147"/>
        <v>311.76026635390002</v>
      </c>
      <c r="DA191">
        <f t="shared" si="148"/>
        <v>187</v>
      </c>
    </row>
    <row r="192" spans="1:105" x14ac:dyDescent="0.2">
      <c r="A192">
        <v>188</v>
      </c>
      <c r="B192" t="s">
        <v>412</v>
      </c>
      <c r="C192" t="s">
        <v>413</v>
      </c>
      <c r="D192" t="s">
        <v>29</v>
      </c>
      <c r="E192">
        <v>59.963867587211297</v>
      </c>
      <c r="F192" s="1" t="s">
        <v>690</v>
      </c>
      <c r="G192">
        <v>309.96386758721098</v>
      </c>
      <c r="H192">
        <v>18554</v>
      </c>
      <c r="J192">
        <v>1003</v>
      </c>
      <c r="K192">
        <v>1882</v>
      </c>
      <c r="L192">
        <v>5317</v>
      </c>
      <c r="M192">
        <v>6517</v>
      </c>
      <c r="O192">
        <v>3835</v>
      </c>
      <c r="U192" s="5">
        <f>IF(J192&lt;=Summary!B$3,J192,0)</f>
        <v>1003</v>
      </c>
      <c r="V192" s="5">
        <f>IF(K192&lt;=Summary!C$3,K192,0)</f>
        <v>1882</v>
      </c>
      <c r="W192" s="5">
        <f>IF(L192&lt;=Summary!D$3,L192,0)</f>
        <v>0</v>
      </c>
      <c r="X192" s="5">
        <f>IF(M192&lt;=Summary!E$3,M192,0)</f>
        <v>0</v>
      </c>
      <c r="Y192" s="5">
        <f>IF(N192&lt;=Summary!F$3,N192,0)</f>
        <v>0</v>
      </c>
      <c r="Z192" s="5">
        <f>IF(O192&lt;=Summary!G$3,O192,0)</f>
        <v>3835</v>
      </c>
      <c r="AA192" s="5">
        <f>IF(P192&lt;=Summary!H$3,P192,0)</f>
        <v>0</v>
      </c>
      <c r="AB192" s="5">
        <f>IF(Q192&lt;=Summary!I$3,Q192,0)</f>
        <v>0</v>
      </c>
      <c r="AC192" s="5">
        <f>IF(R192&lt;=Summary!J$3,R192,0)</f>
        <v>0</v>
      </c>
      <c r="AD192" s="5">
        <f>IF(S192&lt;=Summary!K$3,S192,0)</f>
        <v>0</v>
      </c>
      <c r="AE192" s="3"/>
      <c r="AF192" s="5">
        <f t="shared" si="122"/>
        <v>35</v>
      </c>
      <c r="AG192" s="5">
        <f t="shared" si="123"/>
        <v>150</v>
      </c>
      <c r="AH192" s="5">
        <f t="shared" si="124"/>
        <v>120</v>
      </c>
      <c r="AI192" s="5">
        <f t="shared" si="125"/>
        <v>128</v>
      </c>
      <c r="AJ192" s="5">
        <f t="shared" si="126"/>
        <v>0</v>
      </c>
      <c r="AK192" s="5">
        <f t="shared" si="127"/>
        <v>97</v>
      </c>
      <c r="AL192" s="5">
        <f t="shared" si="128"/>
        <v>0</v>
      </c>
      <c r="AM192" s="5">
        <f t="shared" si="129"/>
        <v>0</v>
      </c>
      <c r="AN192" s="5">
        <f t="shared" si="130"/>
        <v>0</v>
      </c>
      <c r="AO192" s="5">
        <f t="shared" si="131"/>
        <v>0</v>
      </c>
      <c r="AP192" s="3"/>
      <c r="AQ192" s="3">
        <f>IF(AND(AF192&lt;=Summary!B$6,AF192&gt;0),25*(Summary!B$6+1-AF192)/Summary!B$6,0)</f>
        <v>16.5</v>
      </c>
      <c r="AR192" s="3">
        <f>IF(AND(AG192&lt;=Summary!C$6,AG192&gt;0),25*(Summary!C$6+1-AG192)/Summary!C$6,0)</f>
        <v>0</v>
      </c>
      <c r="AS192" s="3">
        <f>IF(AND(AH192&lt;=Summary!D$6,AH192&gt;0),25*(Summary!D$6+1-AH192)/Summary!D$6,0)</f>
        <v>0</v>
      </c>
      <c r="AT192" s="3">
        <f>IF(AND(AI192&lt;=Summary!E$6,AI192&gt;0),25*(Summary!E$6+1-AI192)/Summary!E$6,0)</f>
        <v>0</v>
      </c>
      <c r="AU192" s="3">
        <f>IF(AND(AJ192&lt;=Summary!F$6,AJ192&gt;0),25*(Summary!F$6+1-AJ192)/Summary!F$6,0)</f>
        <v>0</v>
      </c>
      <c r="AV192" s="3">
        <f>IF(AND(AK192&lt;=Summary!G$6,AK192&gt;0),25*(Summary!G$6+1-AK192)/Summary!G$6,0)</f>
        <v>1</v>
      </c>
      <c r="AW192" s="3">
        <f>IF(AND(AL192&lt;=Summary!H$6,AL192&gt;0),25*(Summary!H$6+1-AL192)/Summary!H$6,0)</f>
        <v>0</v>
      </c>
      <c r="AX192" s="3">
        <f>IF(AND(AM192&lt;=Summary!I$6,AM192&gt;0),25*(Summary!I$6+1-AM192)/Summary!I$6,0)</f>
        <v>0</v>
      </c>
      <c r="AY192" s="3">
        <f>IF(AND(AN192&lt;=Summary!J$6,AN192&gt;0),25*(Summary!J$6+1-AN192)/Summary!J$6,0)</f>
        <v>0</v>
      </c>
      <c r="AZ192" s="3">
        <f>IF(AND(AO192&lt;=Summary!K$6,AO192&gt;0),25*(Summary!K$6+1-AO192)/Summary!K$6,0)</f>
        <v>0</v>
      </c>
      <c r="BA192" s="3"/>
      <c r="BB192" s="3">
        <f>IF(AND(U192&gt;0,U192&lt;=Summary!B$9),12.5 + 12.5 * (U192 - Summary!B$9) / (Summary!B$7 - Summary!B$9),0)</f>
        <v>19.723113964686998</v>
      </c>
      <c r="BC192" s="3">
        <f>IF(AND(V192&gt;0,V192&lt;=Summary!C$9),12.5 + 12.5 * (V192 - Summary!C$9) / (Summary!C$7 - Summary!C$9),0)</f>
        <v>0</v>
      </c>
      <c r="BD192" s="3">
        <f>IF(AND(W192&gt;0,W192&lt;=Summary!D$9),12.5 + 12.5 * (W192 - Summary!D$9) / (Summary!D$7 - Summary!D$9),0)</f>
        <v>0</v>
      </c>
      <c r="BE192" s="3">
        <f>IF(AND(X192&gt;0,X192&lt;=Summary!E$9),12.5 + 12.5 * (X192 - Summary!E$9) / (Summary!E$7 - Summary!E$9),0)</f>
        <v>0</v>
      </c>
      <c r="BF192" s="3">
        <f>IF(AND(Y192&gt;0,Y192&lt;=Summary!F$9),12.5 + 12.5 * (Y192 - Summary!F$9) / (Summary!F$7 - Summary!F$9),0)</f>
        <v>0</v>
      </c>
      <c r="BG192" s="3">
        <f>IF(AND(Z192&gt;0,Z192&lt;=Summary!G$9),12.5 + 12.5 * (Z192 - Summary!G$9) / (Summary!G$7 - Summary!G$9),0)</f>
        <v>0</v>
      </c>
      <c r="BH192" s="3">
        <f>IF(AND(AA192&gt;0,AA192&lt;=Summary!H$9),12.5 + 12.5 * (AA192 - Summary!H$9) / (Summary!H$7 - Summary!H$9),0)</f>
        <v>0</v>
      </c>
      <c r="BI192" s="3">
        <f>IF(AND(AB192&gt;0,AB192&lt;=Summary!I$9),12.5 + 12.5 * (AB192 - Summary!I$9) / (Summary!I$7 - Summary!I$9),0)</f>
        <v>0</v>
      </c>
      <c r="BJ192" s="3">
        <f>IF(AND(AC192&gt;0,AC192&lt;=Summary!J$9),12.5 + 12.5 * (AC192 - Summary!J$9) / (Summary!J$7 - Summary!J$9),0)</f>
        <v>0</v>
      </c>
      <c r="BK192" s="3">
        <f>IF(AND(AD192&gt;0,AD192&lt;=Summary!K$9),12.5 + 12.5 * (AD192 - Summary!K$9) / (Summary!K$7 - Summary!K$9),0)</f>
        <v>0</v>
      </c>
      <c r="BL192" s="3"/>
      <c r="BM192" s="3">
        <f>IF(AND(U192&gt;0,U192&gt;Summary!B$9),12.5 - 12.5 * (U192 - Summary!B$9) / (Summary!B$3 - Summary!B$9),0)</f>
        <v>0</v>
      </c>
      <c r="BN192" s="3">
        <f>IF(AND(V192&gt;0,V192&gt;Summary!C$9),12.5 - 12.5 * (V192 - Summary!C$9) / (Summary!C$3 - Summary!C$9),0)</f>
        <v>10.58664037466108</v>
      </c>
      <c r="BO192" s="3">
        <f>IF(AND(W192&gt;0,W192&gt;Summary!D$9),12.5 - 12.5 * (W192 - Summary!D$9) / (Summary!D$3 - Summary!D$9),0)</f>
        <v>0</v>
      </c>
      <c r="BP192" s="3">
        <f>IF(AND(X192&gt;0,X192&gt;Summary!E$9),12.5 - 12.5 * (X192 - Summary!E$9) / (Summary!E$3 - Summary!E$9),0)</f>
        <v>0</v>
      </c>
      <c r="BQ192" s="3">
        <f>IF(AND(Y192&gt;0,Y192&gt;Summary!F$9),12.5 - 12.5 * (Y192 - Summary!F$9) / (Summary!F$3 - Summary!F$9),0)</f>
        <v>0</v>
      </c>
      <c r="BR192" s="3">
        <f>IF(AND(Z192&gt;0,Z192&gt;Summary!G$9),12.5 - 12.5 * (Z192 - Summary!G$9) / (Summary!G$3 - Summary!G$9),0)</f>
        <v>4.9464445105623325</v>
      </c>
      <c r="BS192" s="3">
        <f>IF(AND(AA192&gt;0,AA192&gt;Summary!H$9),12.5 - 12.5 * (AA192 - Summary!H$9) / (Summary!H$3 - Summary!H$9),0)</f>
        <v>0</v>
      </c>
      <c r="BT192" s="3">
        <f>IF(AND(AB192&gt;0,AB192&gt;Summary!I$9),12.5 - 12.5 * (AB192 - Summary!I$9) / (Summary!I$3 - Summary!I$9),0)</f>
        <v>0</v>
      </c>
      <c r="BU192" s="3">
        <f>IF(AND(AC192&gt;0,AC192&gt;Summary!J$9),12.5 - 12.5 * (AC192 - Summary!J$9) / (Summary!J$3 - Summary!J$9),0)</f>
        <v>0</v>
      </c>
      <c r="BV192" s="3">
        <f>IF(AND(AD192&gt;0,AD192&gt;Summary!K$9),12.5 - 12.5 * (AD192 - Summary!K$9) / (Summary!K$3 - Summary!K$9),0)</f>
        <v>0</v>
      </c>
      <c r="BW192" s="3"/>
      <c r="BX192">
        <v>3835</v>
      </c>
      <c r="BZ192">
        <v>1882</v>
      </c>
      <c r="CA192">
        <v>6517</v>
      </c>
      <c r="CD192">
        <v>1003</v>
      </c>
      <c r="CE192">
        <v>5317</v>
      </c>
      <c r="CI192" s="3">
        <f t="shared" si="132"/>
        <v>36.223113964687002</v>
      </c>
      <c r="CJ192" s="3">
        <f t="shared" si="133"/>
        <v>10.58664037466108</v>
      </c>
      <c r="CK192" s="3">
        <f t="shared" si="134"/>
        <v>0</v>
      </c>
      <c r="CL192" s="3">
        <f t="shared" si="135"/>
        <v>0</v>
      </c>
      <c r="CM192" s="3">
        <f t="shared" si="136"/>
        <v>0</v>
      </c>
      <c r="CN192" s="3">
        <f t="shared" si="137"/>
        <v>5.9464445105623325</v>
      </c>
      <c r="CO192" s="3">
        <f t="shared" si="138"/>
        <v>0</v>
      </c>
      <c r="CP192" s="3">
        <f t="shared" si="139"/>
        <v>0</v>
      </c>
      <c r="CQ192" s="3">
        <f t="shared" si="140"/>
        <v>0</v>
      </c>
      <c r="CR192" s="3">
        <f t="shared" si="141"/>
        <v>0</v>
      </c>
      <c r="CT192" s="3">
        <f t="shared" si="142"/>
        <v>0</v>
      </c>
      <c r="CU192" s="3">
        <f t="shared" si="143"/>
        <v>0</v>
      </c>
      <c r="CV192" s="3">
        <f t="shared" si="144"/>
        <v>52.756198849910412</v>
      </c>
      <c r="CW192" s="5">
        <f t="shared" si="145"/>
        <v>250</v>
      </c>
      <c r="CX192" s="3">
        <f t="shared" si="146"/>
        <v>302.75619884991039</v>
      </c>
      <c r="CZ192" s="3">
        <f t="shared" si="147"/>
        <v>309.96386758721098</v>
      </c>
      <c r="DA192">
        <f t="shared" si="148"/>
        <v>188</v>
      </c>
    </row>
    <row r="193" spans="1:105" x14ac:dyDescent="0.2">
      <c r="A193">
        <v>189</v>
      </c>
      <c r="B193" t="s">
        <v>414</v>
      </c>
      <c r="C193" t="s">
        <v>415</v>
      </c>
      <c r="D193" t="s">
        <v>128</v>
      </c>
      <c r="E193">
        <v>108.838023472091</v>
      </c>
      <c r="F193" s="1" t="s">
        <v>691</v>
      </c>
      <c r="G193">
        <v>308.83802347209098</v>
      </c>
      <c r="H193">
        <v>7897</v>
      </c>
      <c r="J193">
        <v>1675</v>
      </c>
      <c r="K193">
        <v>1183</v>
      </c>
      <c r="M193">
        <v>2191</v>
      </c>
      <c r="O193">
        <v>2848</v>
      </c>
      <c r="U193" s="5">
        <f>IF(J193&lt;=Summary!B$3,J193,0)</f>
        <v>1675</v>
      </c>
      <c r="V193" s="5">
        <f>IF(K193&lt;=Summary!C$3,K193,0)</f>
        <v>1183</v>
      </c>
      <c r="W193" s="5">
        <f>IF(L193&lt;=Summary!D$3,L193,0)</f>
        <v>0</v>
      </c>
      <c r="X193" s="5">
        <f>IF(M193&lt;=Summary!E$3,M193,0)</f>
        <v>2191</v>
      </c>
      <c r="Y193" s="5">
        <f>IF(N193&lt;=Summary!F$3,N193,0)</f>
        <v>0</v>
      </c>
      <c r="Z193" s="5">
        <f>IF(O193&lt;=Summary!G$3,O193,0)</f>
        <v>2848</v>
      </c>
      <c r="AA193" s="5">
        <f>IF(P193&lt;=Summary!H$3,P193,0)</f>
        <v>0</v>
      </c>
      <c r="AB193" s="5">
        <f>IF(Q193&lt;=Summary!I$3,Q193,0)</f>
        <v>0</v>
      </c>
      <c r="AC193" s="5">
        <f>IF(R193&lt;=Summary!J$3,R193,0)</f>
        <v>0</v>
      </c>
      <c r="AD193" s="5">
        <f>IF(S193&lt;=Summary!K$3,S193,0)</f>
        <v>0</v>
      </c>
      <c r="AE193" s="3"/>
      <c r="AF193" s="5">
        <f t="shared" si="122"/>
        <v>92</v>
      </c>
      <c r="AG193" s="5">
        <f t="shared" si="123"/>
        <v>63</v>
      </c>
      <c r="AH193" s="5">
        <f t="shared" si="124"/>
        <v>0</v>
      </c>
      <c r="AI193" s="5">
        <f t="shared" si="125"/>
        <v>28</v>
      </c>
      <c r="AJ193" s="5">
        <f t="shared" si="126"/>
        <v>0</v>
      </c>
      <c r="AK193" s="5">
        <f t="shared" si="127"/>
        <v>63</v>
      </c>
      <c r="AL193" s="5">
        <f t="shared" si="128"/>
        <v>0</v>
      </c>
      <c r="AM193" s="5">
        <f t="shared" si="129"/>
        <v>0</v>
      </c>
      <c r="AN193" s="5">
        <f t="shared" si="130"/>
        <v>0</v>
      </c>
      <c r="AO193" s="5">
        <f t="shared" si="131"/>
        <v>0</v>
      </c>
      <c r="AP193" s="3"/>
      <c r="AQ193" s="3">
        <f>IF(AND(AF193&lt;=Summary!B$6,AF193&gt;0),25*(Summary!B$6+1-AF193)/Summary!B$6,0)</f>
        <v>2.25</v>
      </c>
      <c r="AR193" s="3">
        <f>IF(AND(AG193&lt;=Summary!C$6,AG193&gt;0),25*(Summary!C$6+1-AG193)/Summary!C$6,0)</f>
        <v>9.5</v>
      </c>
      <c r="AS193" s="3">
        <f>IF(AND(AH193&lt;=Summary!D$6,AH193&gt;0),25*(Summary!D$6+1-AH193)/Summary!D$6,0)</f>
        <v>0</v>
      </c>
      <c r="AT193" s="3">
        <f>IF(AND(AI193&lt;=Summary!E$6,AI193&gt;0),25*(Summary!E$6+1-AI193)/Summary!E$6,0)</f>
        <v>18.25</v>
      </c>
      <c r="AU193" s="3">
        <f>IF(AND(AJ193&lt;=Summary!F$6,AJ193&gt;0),25*(Summary!F$6+1-AJ193)/Summary!F$6,0)</f>
        <v>0</v>
      </c>
      <c r="AV193" s="3">
        <f>IF(AND(AK193&lt;=Summary!G$6,AK193&gt;0),25*(Summary!G$6+1-AK193)/Summary!G$6,0)</f>
        <v>9.5</v>
      </c>
      <c r="AW193" s="3">
        <f>IF(AND(AL193&lt;=Summary!H$6,AL193&gt;0),25*(Summary!H$6+1-AL193)/Summary!H$6,0)</f>
        <v>0</v>
      </c>
      <c r="AX193" s="3">
        <f>IF(AND(AM193&lt;=Summary!I$6,AM193&gt;0),25*(Summary!I$6+1-AM193)/Summary!I$6,0)</f>
        <v>0</v>
      </c>
      <c r="AY193" s="3">
        <f>IF(AND(AN193&lt;=Summary!J$6,AN193&gt;0),25*(Summary!J$6+1-AN193)/Summary!J$6,0)</f>
        <v>0</v>
      </c>
      <c r="AZ193" s="3">
        <f>IF(AND(AO193&lt;=Summary!K$6,AO193&gt;0),25*(Summary!K$6+1-AO193)/Summary!K$6,0)</f>
        <v>0</v>
      </c>
      <c r="BA193" s="3"/>
      <c r="BB193" s="3">
        <f>IF(AND(U193&gt;0,U193&lt;=Summary!B$9),12.5 + 12.5 * (U193 - Summary!B$9) / (Summary!B$7 - Summary!B$9),0)</f>
        <v>12.981540930979133</v>
      </c>
      <c r="BC193" s="3">
        <f>IF(AND(V193&gt;0,V193&lt;=Summary!C$9),12.5 + 12.5 * (V193 - Summary!C$9) / (Summary!C$7 - Summary!C$9),0)</f>
        <v>17.636171337916444</v>
      </c>
      <c r="BD193" s="3">
        <f>IF(AND(W193&gt;0,W193&lt;=Summary!D$9),12.5 + 12.5 * (W193 - Summary!D$9) / (Summary!D$7 - Summary!D$9),0)</f>
        <v>0</v>
      </c>
      <c r="BE193" s="3">
        <f>IF(AND(X193&gt;0,X193&lt;=Summary!E$9),12.5 + 12.5 * (X193 - Summary!E$9) / (Summary!E$7 - Summary!E$9),0)</f>
        <v>17.121455323702513</v>
      </c>
      <c r="BF193" s="3">
        <f>IF(AND(Y193&gt;0,Y193&lt;=Summary!F$9),12.5 + 12.5 * (Y193 - Summary!F$9) / (Summary!F$7 - Summary!F$9),0)</f>
        <v>0</v>
      </c>
      <c r="BG193" s="3">
        <f>IF(AND(Z193&gt;0,Z193&lt;=Summary!G$9),12.5 + 12.5 * (Z193 - Summary!G$9) / (Summary!G$7 - Summary!G$9),0)</f>
        <v>0</v>
      </c>
      <c r="BH193" s="3">
        <f>IF(AND(AA193&gt;0,AA193&lt;=Summary!H$9),12.5 + 12.5 * (AA193 - Summary!H$9) / (Summary!H$7 - Summary!H$9),0)</f>
        <v>0</v>
      </c>
      <c r="BI193" s="3">
        <f>IF(AND(AB193&gt;0,AB193&lt;=Summary!I$9),12.5 + 12.5 * (AB193 - Summary!I$9) / (Summary!I$7 - Summary!I$9),0)</f>
        <v>0</v>
      </c>
      <c r="BJ193" s="3">
        <f>IF(AND(AC193&gt;0,AC193&lt;=Summary!J$9),12.5 + 12.5 * (AC193 - Summary!J$9) / (Summary!J$7 - Summary!J$9),0)</f>
        <v>0</v>
      </c>
      <c r="BK193" s="3">
        <f>IF(AND(AD193&gt;0,AD193&lt;=Summary!K$9),12.5 + 12.5 * (AD193 - Summary!K$9) / (Summary!K$7 - Summary!K$9),0)</f>
        <v>0</v>
      </c>
      <c r="BL193" s="3"/>
      <c r="BM193" s="3">
        <f>IF(AND(U193&gt;0,U193&gt;Summary!B$9),12.5 - 12.5 * (U193 - Summary!B$9) / (Summary!B$3 - Summary!B$9),0)</f>
        <v>0</v>
      </c>
      <c r="BN193" s="3">
        <f>IF(AND(V193&gt;0,V193&gt;Summary!C$9),12.5 - 12.5 * (V193 - Summary!C$9) / (Summary!C$3 - Summary!C$9),0)</f>
        <v>0</v>
      </c>
      <c r="BO193" s="3">
        <f>IF(AND(W193&gt;0,W193&gt;Summary!D$9),12.5 - 12.5 * (W193 - Summary!D$9) / (Summary!D$3 - Summary!D$9),0)</f>
        <v>0</v>
      </c>
      <c r="BP193" s="3">
        <f>IF(AND(X193&gt;0,X193&gt;Summary!E$9),12.5 - 12.5 * (X193 - Summary!E$9) / (Summary!E$3 - Summary!E$9),0)</f>
        <v>0</v>
      </c>
      <c r="BQ193" s="3">
        <f>IF(AND(Y193&gt;0,Y193&gt;Summary!F$9),12.5 - 12.5 * (Y193 - Summary!F$9) / (Summary!F$3 - Summary!F$9),0)</f>
        <v>0</v>
      </c>
      <c r="BR193" s="3">
        <f>IF(AND(Z193&gt;0,Z193&gt;Summary!G$9),12.5 - 12.5 * (Z193 - Summary!G$9) / (Summary!G$3 - Summary!G$9),0)</f>
        <v>12.288009520975899</v>
      </c>
      <c r="BS193" s="3">
        <f>IF(AND(AA193&gt;0,AA193&gt;Summary!H$9),12.5 - 12.5 * (AA193 - Summary!H$9) / (Summary!H$3 - Summary!H$9),0)</f>
        <v>0</v>
      </c>
      <c r="BT193" s="3">
        <f>IF(AND(AB193&gt;0,AB193&gt;Summary!I$9),12.5 - 12.5 * (AB193 - Summary!I$9) / (Summary!I$3 - Summary!I$9),0)</f>
        <v>0</v>
      </c>
      <c r="BU193" s="3">
        <f>IF(AND(AC193&gt;0,AC193&gt;Summary!J$9),12.5 - 12.5 * (AC193 - Summary!J$9) / (Summary!J$3 - Summary!J$9),0)</f>
        <v>0</v>
      </c>
      <c r="BV193" s="3">
        <f>IF(AND(AD193&gt;0,AD193&gt;Summary!K$9),12.5 - 12.5 * (AD193 - Summary!K$9) / (Summary!K$3 - Summary!K$9),0)</f>
        <v>0</v>
      </c>
      <c r="BW193" s="3"/>
      <c r="BX193">
        <v>2848</v>
      </c>
      <c r="BZ193">
        <v>1183</v>
      </c>
      <c r="CA193">
        <v>2191</v>
      </c>
      <c r="CD193">
        <v>1675</v>
      </c>
      <c r="CI193" s="3">
        <f t="shared" si="132"/>
        <v>15.231540930979133</v>
      </c>
      <c r="CJ193" s="3">
        <f t="shared" si="133"/>
        <v>27.136171337916444</v>
      </c>
      <c r="CK193" s="3">
        <f t="shared" si="134"/>
        <v>0</v>
      </c>
      <c r="CL193" s="3">
        <f t="shared" si="135"/>
        <v>35.371455323702513</v>
      </c>
      <c r="CM193" s="3">
        <f t="shared" si="136"/>
        <v>0</v>
      </c>
      <c r="CN193" s="3">
        <f t="shared" si="137"/>
        <v>21.788009520975898</v>
      </c>
      <c r="CO193" s="3">
        <f t="shared" si="138"/>
        <v>0</v>
      </c>
      <c r="CP193" s="3">
        <f t="shared" si="139"/>
        <v>0</v>
      </c>
      <c r="CQ193" s="3">
        <f t="shared" si="140"/>
        <v>0</v>
      </c>
      <c r="CR193" s="3">
        <f t="shared" si="141"/>
        <v>0</v>
      </c>
      <c r="CT193" s="3">
        <f t="shared" si="142"/>
        <v>0</v>
      </c>
      <c r="CU193" s="3">
        <f t="shared" si="143"/>
        <v>0</v>
      </c>
      <c r="CV193" s="3">
        <f t="shared" si="144"/>
        <v>99.52717711357397</v>
      </c>
      <c r="CW193" s="5">
        <f t="shared" si="145"/>
        <v>200</v>
      </c>
      <c r="CX193" s="3">
        <f t="shared" si="146"/>
        <v>299.527177113574</v>
      </c>
      <c r="CZ193" s="3">
        <f t="shared" si="147"/>
        <v>308.83802347209098</v>
      </c>
      <c r="DA193">
        <f t="shared" si="148"/>
        <v>189</v>
      </c>
    </row>
    <row r="194" spans="1:105" x14ac:dyDescent="0.2">
      <c r="A194">
        <v>190</v>
      </c>
      <c r="B194" t="s">
        <v>416</v>
      </c>
      <c r="C194" t="s">
        <v>416</v>
      </c>
      <c r="D194" t="s">
        <v>45</v>
      </c>
      <c r="E194">
        <v>5.00401332296821</v>
      </c>
      <c r="F194" s="1" t="s">
        <v>692</v>
      </c>
      <c r="G194">
        <v>305.00401332296798</v>
      </c>
      <c r="H194">
        <v>296229</v>
      </c>
      <c r="J194">
        <v>78972</v>
      </c>
      <c r="K194">
        <v>2996</v>
      </c>
      <c r="L194">
        <v>4152</v>
      </c>
      <c r="M194">
        <v>111425</v>
      </c>
      <c r="N194">
        <v>84992</v>
      </c>
      <c r="O194">
        <v>13692</v>
      </c>
      <c r="U194" s="5">
        <f>IF(J194&lt;=Summary!B$3,J194,0)</f>
        <v>0</v>
      </c>
      <c r="V194" s="5">
        <f>IF(K194&lt;=Summary!C$3,K194,0)</f>
        <v>2996</v>
      </c>
      <c r="W194" s="5">
        <f>IF(L194&lt;=Summary!D$3,L194,0)</f>
        <v>0</v>
      </c>
      <c r="X194" s="5">
        <f>IF(M194&lt;=Summary!E$3,M194,0)</f>
        <v>0</v>
      </c>
      <c r="Y194" s="5">
        <f>IF(N194&lt;=Summary!F$3,N194,0)</f>
        <v>0</v>
      </c>
      <c r="Z194" s="5">
        <f>IF(O194&lt;=Summary!G$3,O194,0)</f>
        <v>0</v>
      </c>
      <c r="AA194" s="5">
        <f>IF(P194&lt;=Summary!H$3,P194,0)</f>
        <v>0</v>
      </c>
      <c r="AB194" s="5">
        <f>IF(Q194&lt;=Summary!I$3,Q194,0)</f>
        <v>0</v>
      </c>
      <c r="AC194" s="5">
        <f>IF(R194&lt;=Summary!J$3,R194,0)</f>
        <v>0</v>
      </c>
      <c r="AD194" s="5">
        <f>IF(S194&lt;=Summary!K$3,S194,0)</f>
        <v>0</v>
      </c>
      <c r="AE194" s="3"/>
      <c r="AF194" s="5">
        <f t="shared" si="122"/>
        <v>244</v>
      </c>
      <c r="AG194" s="5">
        <f t="shared" si="123"/>
        <v>223</v>
      </c>
      <c r="AH194" s="5">
        <f t="shared" si="124"/>
        <v>97</v>
      </c>
      <c r="AI194" s="5">
        <f t="shared" si="125"/>
        <v>204</v>
      </c>
      <c r="AJ194" s="5">
        <f t="shared" si="126"/>
        <v>161</v>
      </c>
      <c r="AK194" s="5">
        <f t="shared" si="127"/>
        <v>169</v>
      </c>
      <c r="AL194" s="5">
        <f t="shared" si="128"/>
        <v>0</v>
      </c>
      <c r="AM194" s="5">
        <f t="shared" si="129"/>
        <v>0</v>
      </c>
      <c r="AN194" s="5">
        <f t="shared" si="130"/>
        <v>0</v>
      </c>
      <c r="AO194" s="5">
        <f t="shared" si="131"/>
        <v>0</v>
      </c>
      <c r="AP194" s="3"/>
      <c r="AQ194" s="3">
        <f>IF(AND(AF194&lt;=Summary!B$6,AF194&gt;0),25*(Summary!B$6+1-AF194)/Summary!B$6,0)</f>
        <v>0</v>
      </c>
      <c r="AR194" s="3">
        <f>IF(AND(AG194&lt;=Summary!C$6,AG194&gt;0),25*(Summary!C$6+1-AG194)/Summary!C$6,0)</f>
        <v>0</v>
      </c>
      <c r="AS194" s="3">
        <f>IF(AND(AH194&lt;=Summary!D$6,AH194&gt;0),25*(Summary!D$6+1-AH194)/Summary!D$6,0)</f>
        <v>1</v>
      </c>
      <c r="AT194" s="3">
        <f>IF(AND(AI194&lt;=Summary!E$6,AI194&gt;0),25*(Summary!E$6+1-AI194)/Summary!E$6,0)</f>
        <v>0</v>
      </c>
      <c r="AU194" s="3">
        <f>IF(AND(AJ194&lt;=Summary!F$6,AJ194&gt;0),25*(Summary!F$6+1-AJ194)/Summary!F$6,0)</f>
        <v>0</v>
      </c>
      <c r="AV194" s="3">
        <f>IF(AND(AK194&lt;=Summary!G$6,AK194&gt;0),25*(Summary!G$6+1-AK194)/Summary!G$6,0)</f>
        <v>0</v>
      </c>
      <c r="AW194" s="3">
        <f>IF(AND(AL194&lt;=Summary!H$6,AL194&gt;0),25*(Summary!H$6+1-AL194)/Summary!H$6,0)</f>
        <v>0</v>
      </c>
      <c r="AX194" s="3">
        <f>IF(AND(AM194&lt;=Summary!I$6,AM194&gt;0),25*(Summary!I$6+1-AM194)/Summary!I$6,0)</f>
        <v>0</v>
      </c>
      <c r="AY194" s="3">
        <f>IF(AND(AN194&lt;=Summary!J$6,AN194&gt;0),25*(Summary!J$6+1-AN194)/Summary!J$6,0)</f>
        <v>0</v>
      </c>
      <c r="AZ194" s="3">
        <f>IF(AND(AO194&lt;=Summary!K$6,AO194&gt;0),25*(Summary!K$6+1-AO194)/Summary!K$6,0)</f>
        <v>0</v>
      </c>
      <c r="BA194" s="3"/>
      <c r="BB194" s="3">
        <f>IF(AND(U194&gt;0,U194&lt;=Summary!B$9),12.5 + 12.5 * (U194 - Summary!B$9) / (Summary!B$7 - Summary!B$9),0)</f>
        <v>0</v>
      </c>
      <c r="BC194" s="3">
        <f>IF(AND(V194&gt;0,V194&lt;=Summary!C$9),12.5 + 12.5 * (V194 - Summary!C$9) / (Summary!C$7 - Summary!C$9),0)</f>
        <v>0</v>
      </c>
      <c r="BD194" s="3">
        <f>IF(AND(W194&gt;0,W194&lt;=Summary!D$9),12.5 + 12.5 * (W194 - Summary!D$9) / (Summary!D$7 - Summary!D$9),0)</f>
        <v>0</v>
      </c>
      <c r="BE194" s="3">
        <f>IF(AND(X194&gt;0,X194&lt;=Summary!E$9),12.5 + 12.5 * (X194 - Summary!E$9) / (Summary!E$7 - Summary!E$9),0)</f>
        <v>0</v>
      </c>
      <c r="BF194" s="3">
        <f>IF(AND(Y194&gt;0,Y194&lt;=Summary!F$9),12.5 + 12.5 * (Y194 - Summary!F$9) / (Summary!F$7 - Summary!F$9),0)</f>
        <v>0</v>
      </c>
      <c r="BG194" s="3">
        <f>IF(AND(Z194&gt;0,Z194&lt;=Summary!G$9),12.5 + 12.5 * (Z194 - Summary!G$9) / (Summary!G$7 - Summary!G$9),0)</f>
        <v>0</v>
      </c>
      <c r="BH194" s="3">
        <f>IF(AND(AA194&gt;0,AA194&lt;=Summary!H$9),12.5 + 12.5 * (AA194 - Summary!H$9) / (Summary!H$7 - Summary!H$9),0)</f>
        <v>0</v>
      </c>
      <c r="BI194" s="3">
        <f>IF(AND(AB194&gt;0,AB194&lt;=Summary!I$9),12.5 + 12.5 * (AB194 - Summary!I$9) / (Summary!I$7 - Summary!I$9),0)</f>
        <v>0</v>
      </c>
      <c r="BJ194" s="3">
        <f>IF(AND(AC194&gt;0,AC194&lt;=Summary!J$9),12.5 + 12.5 * (AC194 - Summary!J$9) / (Summary!J$7 - Summary!J$9),0)</f>
        <v>0</v>
      </c>
      <c r="BK194" s="3">
        <f>IF(AND(AD194&gt;0,AD194&lt;=Summary!K$9),12.5 + 12.5 * (AD194 - Summary!K$9) / (Summary!K$7 - Summary!K$9),0)</f>
        <v>0</v>
      </c>
      <c r="BL194" s="3"/>
      <c r="BM194" s="3">
        <f>IF(AND(U194&gt;0,U194&gt;Summary!B$9),12.5 - 12.5 * (U194 - Summary!B$9) / (Summary!B$3 - Summary!B$9),0)</f>
        <v>0</v>
      </c>
      <c r="BN194" s="3">
        <f>IF(AND(V194&gt;0,V194&gt;Summary!C$9),12.5 - 12.5 * (V194 - Summary!C$9) / (Summary!C$3 - Summary!C$9),0)</f>
        <v>3.7219620409169334</v>
      </c>
      <c r="BO194" s="3">
        <f>IF(AND(W194&gt;0,W194&gt;Summary!D$9),12.5 - 12.5 * (W194 - Summary!D$9) / (Summary!D$3 - Summary!D$9),0)</f>
        <v>0</v>
      </c>
      <c r="BP194" s="3">
        <f>IF(AND(X194&gt;0,X194&gt;Summary!E$9),12.5 - 12.5 * (X194 - Summary!E$9) / (Summary!E$3 - Summary!E$9),0)</f>
        <v>0</v>
      </c>
      <c r="BQ194" s="3">
        <f>IF(AND(Y194&gt;0,Y194&gt;Summary!F$9),12.5 - 12.5 * (Y194 - Summary!F$9) / (Summary!F$3 - Summary!F$9),0)</f>
        <v>0</v>
      </c>
      <c r="BR194" s="3">
        <f>IF(AND(Z194&gt;0,Z194&gt;Summary!G$9),12.5 - 12.5 * (Z194 - Summary!G$9) / (Summary!G$3 - Summary!G$9),0)</f>
        <v>0</v>
      </c>
      <c r="BS194" s="3">
        <f>IF(AND(AA194&gt;0,AA194&gt;Summary!H$9),12.5 - 12.5 * (AA194 - Summary!H$9) / (Summary!H$3 - Summary!H$9),0)</f>
        <v>0</v>
      </c>
      <c r="BT194" s="3">
        <f>IF(AND(AB194&gt;0,AB194&gt;Summary!I$9),12.5 - 12.5 * (AB194 - Summary!I$9) / (Summary!I$3 - Summary!I$9),0)</f>
        <v>0</v>
      </c>
      <c r="BU194" s="3">
        <f>IF(AND(AC194&gt;0,AC194&gt;Summary!J$9),12.5 - 12.5 * (AC194 - Summary!J$9) / (Summary!J$3 - Summary!J$9),0)</f>
        <v>0</v>
      </c>
      <c r="BV194" s="3">
        <f>IF(AND(AD194&gt;0,AD194&gt;Summary!K$9),12.5 - 12.5 * (AD194 - Summary!K$9) / (Summary!K$3 - Summary!K$9),0)</f>
        <v>0</v>
      </c>
      <c r="BW194" s="3"/>
      <c r="BX194">
        <v>13692</v>
      </c>
      <c r="BZ194">
        <v>2996</v>
      </c>
      <c r="CA194">
        <v>111425</v>
      </c>
      <c r="CB194">
        <v>84992</v>
      </c>
      <c r="CD194">
        <v>78972</v>
      </c>
      <c r="CE194">
        <v>4152</v>
      </c>
      <c r="CI194" s="3">
        <f t="shared" si="132"/>
        <v>0</v>
      </c>
      <c r="CJ194" s="3">
        <f t="shared" si="133"/>
        <v>3.7219620409169334</v>
      </c>
      <c r="CK194" s="3">
        <f t="shared" si="134"/>
        <v>1</v>
      </c>
      <c r="CL194" s="3">
        <f t="shared" si="135"/>
        <v>0</v>
      </c>
      <c r="CM194" s="3">
        <f t="shared" si="136"/>
        <v>0</v>
      </c>
      <c r="CN194" s="3">
        <f t="shared" si="137"/>
        <v>0</v>
      </c>
      <c r="CO194" s="3">
        <f t="shared" si="138"/>
        <v>0</v>
      </c>
      <c r="CP194" s="3">
        <f t="shared" si="139"/>
        <v>0</v>
      </c>
      <c r="CQ194" s="3">
        <f t="shared" si="140"/>
        <v>0</v>
      </c>
      <c r="CR194" s="3">
        <f t="shared" si="141"/>
        <v>0</v>
      </c>
      <c r="CT194" s="3">
        <f t="shared" si="142"/>
        <v>0</v>
      </c>
      <c r="CU194" s="3">
        <f t="shared" si="143"/>
        <v>0</v>
      </c>
      <c r="CV194" s="3">
        <f t="shared" si="144"/>
        <v>4.7219620409169334</v>
      </c>
      <c r="CW194" s="5">
        <f t="shared" si="145"/>
        <v>300</v>
      </c>
      <c r="CX194" s="3">
        <f t="shared" si="146"/>
        <v>304.72196204091694</v>
      </c>
      <c r="CZ194" s="3">
        <f t="shared" si="147"/>
        <v>305.00401332296798</v>
      </c>
      <c r="DA194">
        <f t="shared" si="148"/>
        <v>190</v>
      </c>
    </row>
    <row r="195" spans="1:105" x14ac:dyDescent="0.2">
      <c r="A195">
        <v>191</v>
      </c>
      <c r="B195" t="s">
        <v>417</v>
      </c>
      <c r="C195" t="s">
        <v>418</v>
      </c>
      <c r="D195" t="s">
        <v>18</v>
      </c>
      <c r="E195">
        <v>54.7291205505622</v>
      </c>
      <c r="F195" s="1" t="s">
        <v>693</v>
      </c>
      <c r="G195">
        <v>304.72912055056202</v>
      </c>
      <c r="H195">
        <v>20690</v>
      </c>
      <c r="J195">
        <v>1595</v>
      </c>
      <c r="K195">
        <v>1518</v>
      </c>
      <c r="L195">
        <v>5247</v>
      </c>
      <c r="M195">
        <v>5153</v>
      </c>
      <c r="O195">
        <v>7177</v>
      </c>
      <c r="U195" s="5">
        <f>IF(J195&lt;=Summary!B$3,J195,0)</f>
        <v>1595</v>
      </c>
      <c r="V195" s="5">
        <f>IF(K195&lt;=Summary!C$3,K195,0)</f>
        <v>1518</v>
      </c>
      <c r="W195" s="5">
        <f>IF(L195&lt;=Summary!D$3,L195,0)</f>
        <v>0</v>
      </c>
      <c r="X195" s="5">
        <f>IF(M195&lt;=Summary!E$3,M195,0)</f>
        <v>0</v>
      </c>
      <c r="Y195" s="5">
        <f>IF(N195&lt;=Summary!F$3,N195,0)</f>
        <v>0</v>
      </c>
      <c r="Z195" s="5">
        <f>IF(O195&lt;=Summary!G$3,O195,0)</f>
        <v>0</v>
      </c>
      <c r="AA195" s="5">
        <f>IF(P195&lt;=Summary!H$3,P195,0)</f>
        <v>0</v>
      </c>
      <c r="AB195" s="5">
        <f>IF(Q195&lt;=Summary!I$3,Q195,0)</f>
        <v>0</v>
      </c>
      <c r="AC195" s="5">
        <f>IF(R195&lt;=Summary!J$3,R195,0)</f>
        <v>0</v>
      </c>
      <c r="AD195" s="5">
        <f>IF(S195&lt;=Summary!K$3,S195,0)</f>
        <v>0</v>
      </c>
      <c r="AE195" s="3"/>
      <c r="AF195" s="5">
        <f t="shared" si="122"/>
        <v>85</v>
      </c>
      <c r="AG195" s="5">
        <f t="shared" si="123"/>
        <v>107</v>
      </c>
      <c r="AH195" s="5">
        <f t="shared" si="124"/>
        <v>117</v>
      </c>
      <c r="AI195" s="5">
        <f t="shared" si="125"/>
        <v>116</v>
      </c>
      <c r="AJ195" s="5">
        <f t="shared" si="126"/>
        <v>0</v>
      </c>
      <c r="AK195" s="5">
        <f t="shared" si="127"/>
        <v>150</v>
      </c>
      <c r="AL195" s="5">
        <f t="shared" si="128"/>
        <v>0</v>
      </c>
      <c r="AM195" s="5">
        <f t="shared" si="129"/>
        <v>0</v>
      </c>
      <c r="AN195" s="5">
        <f t="shared" si="130"/>
        <v>0</v>
      </c>
      <c r="AO195" s="5">
        <f t="shared" si="131"/>
        <v>0</v>
      </c>
      <c r="AP195" s="3"/>
      <c r="AQ195" s="3">
        <f>IF(AND(AF195&lt;=Summary!B$6,AF195&gt;0),25*(Summary!B$6+1-AF195)/Summary!B$6,0)</f>
        <v>4</v>
      </c>
      <c r="AR195" s="3">
        <f>IF(AND(AG195&lt;=Summary!C$6,AG195&gt;0),25*(Summary!C$6+1-AG195)/Summary!C$6,0)</f>
        <v>0</v>
      </c>
      <c r="AS195" s="3">
        <f>IF(AND(AH195&lt;=Summary!D$6,AH195&gt;0),25*(Summary!D$6+1-AH195)/Summary!D$6,0)</f>
        <v>0</v>
      </c>
      <c r="AT195" s="3">
        <f>IF(AND(AI195&lt;=Summary!E$6,AI195&gt;0),25*(Summary!E$6+1-AI195)/Summary!E$6,0)</f>
        <v>0</v>
      </c>
      <c r="AU195" s="3">
        <f>IF(AND(AJ195&lt;=Summary!F$6,AJ195&gt;0),25*(Summary!F$6+1-AJ195)/Summary!F$6,0)</f>
        <v>0</v>
      </c>
      <c r="AV195" s="3">
        <f>IF(AND(AK195&lt;=Summary!G$6,AK195&gt;0),25*(Summary!G$6+1-AK195)/Summary!G$6,0)</f>
        <v>0</v>
      </c>
      <c r="AW195" s="3">
        <f>IF(AND(AL195&lt;=Summary!H$6,AL195&gt;0),25*(Summary!H$6+1-AL195)/Summary!H$6,0)</f>
        <v>0</v>
      </c>
      <c r="AX195" s="3">
        <f>IF(AND(AM195&lt;=Summary!I$6,AM195&gt;0),25*(Summary!I$6+1-AM195)/Summary!I$6,0)</f>
        <v>0</v>
      </c>
      <c r="AY195" s="3">
        <f>IF(AND(AN195&lt;=Summary!J$6,AN195&gt;0),25*(Summary!J$6+1-AN195)/Summary!J$6,0)</f>
        <v>0</v>
      </c>
      <c r="AZ195" s="3">
        <f>IF(AND(AO195&lt;=Summary!K$6,AO195&gt;0),25*(Summary!K$6+1-AO195)/Summary!K$6,0)</f>
        <v>0</v>
      </c>
      <c r="BA195" s="3"/>
      <c r="BB195" s="3">
        <f>IF(AND(U195&gt;0,U195&lt;=Summary!B$9),12.5 + 12.5 * (U195 - Summary!B$9) / (Summary!B$7 - Summary!B$9),0)</f>
        <v>13.784109149277688</v>
      </c>
      <c r="BC195" s="3">
        <f>IF(AND(V195&gt;0,V195&lt;=Summary!C$9),12.5 + 12.5 * (V195 - Summary!C$9) / (Summary!C$7 - Summary!C$9),0)</f>
        <v>13.207297726070863</v>
      </c>
      <c r="BD195" s="3">
        <f>IF(AND(W195&gt;0,W195&lt;=Summary!D$9),12.5 + 12.5 * (W195 - Summary!D$9) / (Summary!D$7 - Summary!D$9),0)</f>
        <v>0</v>
      </c>
      <c r="BE195" s="3">
        <f>IF(AND(X195&gt;0,X195&lt;=Summary!E$9),12.5 + 12.5 * (X195 - Summary!E$9) / (Summary!E$7 - Summary!E$9),0)</f>
        <v>0</v>
      </c>
      <c r="BF195" s="3">
        <f>IF(AND(Y195&gt;0,Y195&lt;=Summary!F$9),12.5 + 12.5 * (Y195 - Summary!F$9) / (Summary!F$7 - Summary!F$9),0)</f>
        <v>0</v>
      </c>
      <c r="BG195" s="3">
        <f>IF(AND(Z195&gt;0,Z195&lt;=Summary!G$9),12.5 + 12.5 * (Z195 - Summary!G$9) / (Summary!G$7 - Summary!G$9),0)</f>
        <v>0</v>
      </c>
      <c r="BH195" s="3">
        <f>IF(AND(AA195&gt;0,AA195&lt;=Summary!H$9),12.5 + 12.5 * (AA195 - Summary!H$9) / (Summary!H$7 - Summary!H$9),0)</f>
        <v>0</v>
      </c>
      <c r="BI195" s="3">
        <f>IF(AND(AB195&gt;0,AB195&lt;=Summary!I$9),12.5 + 12.5 * (AB195 - Summary!I$9) / (Summary!I$7 - Summary!I$9),0)</f>
        <v>0</v>
      </c>
      <c r="BJ195" s="3">
        <f>IF(AND(AC195&gt;0,AC195&lt;=Summary!J$9),12.5 + 12.5 * (AC195 - Summary!J$9) / (Summary!J$7 - Summary!J$9),0)</f>
        <v>0</v>
      </c>
      <c r="BK195" s="3">
        <f>IF(AND(AD195&gt;0,AD195&lt;=Summary!K$9),12.5 + 12.5 * (AD195 - Summary!K$9) / (Summary!K$7 - Summary!K$9),0)</f>
        <v>0</v>
      </c>
      <c r="BL195" s="3"/>
      <c r="BM195" s="3">
        <f>IF(AND(U195&gt;0,U195&gt;Summary!B$9),12.5 - 12.5 * (U195 - Summary!B$9) / (Summary!B$3 - Summary!B$9),0)</f>
        <v>0</v>
      </c>
      <c r="BN195" s="3">
        <f>IF(AND(V195&gt;0,V195&gt;Summary!C$9),12.5 - 12.5 * (V195 - Summary!C$9) / (Summary!C$3 - Summary!C$9),0)</f>
        <v>0</v>
      </c>
      <c r="BO195" s="3">
        <f>IF(AND(W195&gt;0,W195&gt;Summary!D$9),12.5 - 12.5 * (W195 - Summary!D$9) / (Summary!D$3 - Summary!D$9),0)</f>
        <v>0</v>
      </c>
      <c r="BP195" s="3">
        <f>IF(AND(X195&gt;0,X195&gt;Summary!E$9),12.5 - 12.5 * (X195 - Summary!E$9) / (Summary!E$3 - Summary!E$9),0)</f>
        <v>0</v>
      </c>
      <c r="BQ195" s="3">
        <f>IF(AND(Y195&gt;0,Y195&gt;Summary!F$9),12.5 - 12.5 * (Y195 - Summary!F$9) / (Summary!F$3 - Summary!F$9),0)</f>
        <v>0</v>
      </c>
      <c r="BR195" s="3">
        <f>IF(AND(Z195&gt;0,Z195&gt;Summary!G$9),12.5 - 12.5 * (Z195 - Summary!G$9) / (Summary!G$3 - Summary!G$9),0)</f>
        <v>0</v>
      </c>
      <c r="BS195" s="3">
        <f>IF(AND(AA195&gt;0,AA195&gt;Summary!H$9),12.5 - 12.5 * (AA195 - Summary!H$9) / (Summary!H$3 - Summary!H$9),0)</f>
        <v>0</v>
      </c>
      <c r="BT195" s="3">
        <f>IF(AND(AB195&gt;0,AB195&gt;Summary!I$9),12.5 - 12.5 * (AB195 - Summary!I$9) / (Summary!I$3 - Summary!I$9),0)</f>
        <v>0</v>
      </c>
      <c r="BU195" s="3">
        <f>IF(AND(AC195&gt;0,AC195&gt;Summary!J$9),12.5 - 12.5 * (AC195 - Summary!J$9) / (Summary!J$3 - Summary!J$9),0)</f>
        <v>0</v>
      </c>
      <c r="BV195" s="3">
        <f>IF(AND(AD195&gt;0,AD195&gt;Summary!K$9),12.5 - 12.5 * (AD195 - Summary!K$9) / (Summary!K$3 - Summary!K$9),0)</f>
        <v>0</v>
      </c>
      <c r="BW195" s="3"/>
      <c r="BX195">
        <v>7177</v>
      </c>
      <c r="BZ195">
        <v>1518</v>
      </c>
      <c r="CA195">
        <v>5153</v>
      </c>
      <c r="CD195">
        <v>1595</v>
      </c>
      <c r="CE195">
        <v>5247</v>
      </c>
      <c r="CI195" s="3">
        <f t="shared" si="132"/>
        <v>17.78410914927769</v>
      </c>
      <c r="CJ195" s="3">
        <f t="shared" si="133"/>
        <v>13.207297726070863</v>
      </c>
      <c r="CK195" s="3">
        <f t="shared" si="134"/>
        <v>0</v>
      </c>
      <c r="CL195" s="3">
        <f t="shared" si="135"/>
        <v>0</v>
      </c>
      <c r="CM195" s="3">
        <f t="shared" si="136"/>
        <v>0</v>
      </c>
      <c r="CN195" s="3">
        <f t="shared" si="137"/>
        <v>0</v>
      </c>
      <c r="CO195" s="3">
        <f t="shared" si="138"/>
        <v>0</v>
      </c>
      <c r="CP195" s="3">
        <f t="shared" si="139"/>
        <v>0</v>
      </c>
      <c r="CQ195" s="3">
        <f t="shared" si="140"/>
        <v>0</v>
      </c>
      <c r="CR195" s="3">
        <f t="shared" si="141"/>
        <v>0</v>
      </c>
      <c r="CT195" s="3">
        <f t="shared" si="142"/>
        <v>0</v>
      </c>
      <c r="CU195" s="3">
        <f t="shared" si="143"/>
        <v>0</v>
      </c>
      <c r="CV195" s="3">
        <f t="shared" si="144"/>
        <v>30.991406875348552</v>
      </c>
      <c r="CW195" s="5">
        <f t="shared" si="145"/>
        <v>250</v>
      </c>
      <c r="CX195" s="3">
        <f t="shared" si="146"/>
        <v>280.99140687534856</v>
      </c>
      <c r="CZ195" s="3">
        <f t="shared" si="147"/>
        <v>304.72912055056202</v>
      </c>
      <c r="DA195">
        <f t="shared" si="148"/>
        <v>191</v>
      </c>
    </row>
    <row r="196" spans="1:105" x14ac:dyDescent="0.2">
      <c r="A196">
        <v>192</v>
      </c>
      <c r="B196" t="s">
        <v>419</v>
      </c>
      <c r="C196" t="s">
        <v>420</v>
      </c>
      <c r="D196" t="s">
        <v>64</v>
      </c>
      <c r="E196">
        <v>102.560231138487</v>
      </c>
      <c r="F196" s="1" t="s">
        <v>688</v>
      </c>
      <c r="G196">
        <v>302.56023113848698</v>
      </c>
      <c r="H196">
        <v>7986</v>
      </c>
      <c r="J196">
        <v>1755</v>
      </c>
      <c r="K196">
        <v>1280</v>
      </c>
      <c r="L196">
        <v>2419</v>
      </c>
      <c r="M196">
        <v>2532</v>
      </c>
      <c r="U196" s="5">
        <f>IF(J196&lt;=Summary!B$3,J196,0)</f>
        <v>1755</v>
      </c>
      <c r="V196" s="5">
        <f>IF(K196&lt;=Summary!C$3,K196,0)</f>
        <v>1280</v>
      </c>
      <c r="W196" s="5">
        <f>IF(L196&lt;=Summary!D$3,L196,0)</f>
        <v>2419</v>
      </c>
      <c r="X196" s="5">
        <f>IF(M196&lt;=Summary!E$3,M196,0)</f>
        <v>2532</v>
      </c>
      <c r="Y196" s="5">
        <f>IF(N196&lt;=Summary!F$3,N196,0)</f>
        <v>0</v>
      </c>
      <c r="Z196" s="5">
        <f>IF(O196&lt;=Summary!G$3,O196,0)</f>
        <v>0</v>
      </c>
      <c r="AA196" s="5">
        <f>IF(P196&lt;=Summary!H$3,P196,0)</f>
        <v>0</v>
      </c>
      <c r="AB196" s="5">
        <f>IF(Q196&lt;=Summary!I$3,Q196,0)</f>
        <v>0</v>
      </c>
      <c r="AC196" s="5">
        <f>IF(R196&lt;=Summary!J$3,R196,0)</f>
        <v>0</v>
      </c>
      <c r="AD196" s="5">
        <f>IF(S196&lt;=Summary!K$3,S196,0)</f>
        <v>0</v>
      </c>
      <c r="AE196" s="3"/>
      <c r="AF196" s="5">
        <f t="shared" si="122"/>
        <v>99</v>
      </c>
      <c r="AG196" s="5">
        <f t="shared" si="123"/>
        <v>83</v>
      </c>
      <c r="AH196" s="5">
        <f t="shared" si="124"/>
        <v>48</v>
      </c>
      <c r="AI196" s="5">
        <f t="shared" si="125"/>
        <v>41</v>
      </c>
      <c r="AJ196" s="5">
        <f t="shared" si="126"/>
        <v>0</v>
      </c>
      <c r="AK196" s="5">
        <f t="shared" si="127"/>
        <v>0</v>
      </c>
      <c r="AL196" s="5">
        <f t="shared" si="128"/>
        <v>0</v>
      </c>
      <c r="AM196" s="5">
        <f t="shared" si="129"/>
        <v>0</v>
      </c>
      <c r="AN196" s="5">
        <f t="shared" si="130"/>
        <v>0</v>
      </c>
      <c r="AO196" s="5">
        <f t="shared" si="131"/>
        <v>0</v>
      </c>
      <c r="AP196" s="3"/>
      <c r="AQ196" s="3">
        <f>IF(AND(AF196&lt;=Summary!B$6,AF196&gt;0),25*(Summary!B$6+1-AF196)/Summary!B$6,0)</f>
        <v>0.5</v>
      </c>
      <c r="AR196" s="3">
        <f>IF(AND(AG196&lt;=Summary!C$6,AG196&gt;0),25*(Summary!C$6+1-AG196)/Summary!C$6,0)</f>
        <v>4.5</v>
      </c>
      <c r="AS196" s="3">
        <f>IF(AND(AH196&lt;=Summary!D$6,AH196&gt;0),25*(Summary!D$6+1-AH196)/Summary!D$6,0)</f>
        <v>13.25</v>
      </c>
      <c r="AT196" s="3">
        <f>IF(AND(AI196&lt;=Summary!E$6,AI196&gt;0),25*(Summary!E$6+1-AI196)/Summary!E$6,0)</f>
        <v>15</v>
      </c>
      <c r="AU196" s="3">
        <f>IF(AND(AJ196&lt;=Summary!F$6,AJ196&gt;0),25*(Summary!F$6+1-AJ196)/Summary!F$6,0)</f>
        <v>0</v>
      </c>
      <c r="AV196" s="3">
        <f>IF(AND(AK196&lt;=Summary!G$6,AK196&gt;0),25*(Summary!G$6+1-AK196)/Summary!G$6,0)</f>
        <v>0</v>
      </c>
      <c r="AW196" s="3">
        <f>IF(AND(AL196&lt;=Summary!H$6,AL196&gt;0),25*(Summary!H$6+1-AL196)/Summary!H$6,0)</f>
        <v>0</v>
      </c>
      <c r="AX196" s="3">
        <f>IF(AND(AM196&lt;=Summary!I$6,AM196&gt;0),25*(Summary!I$6+1-AM196)/Summary!I$6,0)</f>
        <v>0</v>
      </c>
      <c r="AY196" s="3">
        <f>IF(AND(AN196&lt;=Summary!J$6,AN196&gt;0),25*(Summary!J$6+1-AN196)/Summary!J$6,0)</f>
        <v>0</v>
      </c>
      <c r="AZ196" s="3">
        <f>IF(AND(AO196&lt;=Summary!K$6,AO196&gt;0),25*(Summary!K$6+1-AO196)/Summary!K$6,0)</f>
        <v>0</v>
      </c>
      <c r="BA196" s="3"/>
      <c r="BB196" s="3">
        <f>IF(AND(U196&gt;0,U196&lt;=Summary!B$9),12.5 + 12.5 * (U196 - Summary!B$9) / (Summary!B$7 - Summary!B$9),0)</f>
        <v>0</v>
      </c>
      <c r="BC196" s="3">
        <f>IF(AND(V196&gt;0,V196&lt;=Summary!C$9),12.5 + 12.5 * (V196 - Summary!C$9) / (Summary!C$7 - Summary!C$9),0)</f>
        <v>16.353781068217874</v>
      </c>
      <c r="BD196" s="3">
        <f>IF(AND(W196&gt;0,W196&lt;=Summary!D$9),12.5 + 12.5 * (W196 - Summary!D$9) / (Summary!D$7 - Summary!D$9),0)</f>
        <v>0</v>
      </c>
      <c r="BE196" s="3">
        <f>IF(AND(X196&gt;0,X196&lt;=Summary!E$9),12.5 + 12.5 * (X196 - Summary!E$9) / (Summary!E$7 - Summary!E$9),0)</f>
        <v>14.840823970037453</v>
      </c>
      <c r="BF196" s="3">
        <f>IF(AND(Y196&gt;0,Y196&lt;=Summary!F$9),12.5 + 12.5 * (Y196 - Summary!F$9) / (Summary!F$7 - Summary!F$9),0)</f>
        <v>0</v>
      </c>
      <c r="BG196" s="3">
        <f>IF(AND(Z196&gt;0,Z196&lt;=Summary!G$9),12.5 + 12.5 * (Z196 - Summary!G$9) / (Summary!G$7 - Summary!G$9),0)</f>
        <v>0</v>
      </c>
      <c r="BH196" s="3">
        <f>IF(AND(AA196&gt;0,AA196&lt;=Summary!H$9),12.5 + 12.5 * (AA196 - Summary!H$9) / (Summary!H$7 - Summary!H$9),0)</f>
        <v>0</v>
      </c>
      <c r="BI196" s="3">
        <f>IF(AND(AB196&gt;0,AB196&lt;=Summary!I$9),12.5 + 12.5 * (AB196 - Summary!I$9) / (Summary!I$7 - Summary!I$9),0)</f>
        <v>0</v>
      </c>
      <c r="BJ196" s="3">
        <f>IF(AND(AC196&gt;0,AC196&lt;=Summary!J$9),12.5 + 12.5 * (AC196 - Summary!J$9) / (Summary!J$7 - Summary!J$9),0)</f>
        <v>0</v>
      </c>
      <c r="BK196" s="3">
        <f>IF(AND(AD196&gt;0,AD196&lt;=Summary!K$9),12.5 + 12.5 * (AD196 - Summary!K$9) / (Summary!K$7 - Summary!K$9),0)</f>
        <v>0</v>
      </c>
      <c r="BL196" s="3"/>
      <c r="BM196" s="3">
        <f>IF(AND(U196&gt;0,U196&gt;Summary!B$9),12.5 - 12.5 * (U196 - Summary!B$9) / (Summary!B$3 - Summary!B$9),0)</f>
        <v>12.286893979754929</v>
      </c>
      <c r="BN196" s="3">
        <f>IF(AND(V196&gt;0,V196&gt;Summary!C$9),12.5 - 12.5 * (V196 - Summary!C$9) / (Summary!C$3 - Summary!C$9),0)</f>
        <v>0</v>
      </c>
      <c r="BO196" s="3">
        <f>IF(AND(W196&gt;0,W196&gt;Summary!D$9),12.5 - 12.5 * (W196 - Summary!D$9) / (Summary!D$3 - Summary!D$9),0)</f>
        <v>11.412833397758021</v>
      </c>
      <c r="BP196" s="3">
        <f>IF(AND(X196&gt;0,X196&gt;Summary!E$9),12.5 - 12.5 * (X196 - Summary!E$9) / (Summary!E$3 - Summary!E$9),0)</f>
        <v>0</v>
      </c>
      <c r="BQ196" s="3">
        <f>IF(AND(Y196&gt;0,Y196&gt;Summary!F$9),12.5 - 12.5 * (Y196 - Summary!F$9) / (Summary!F$3 - Summary!F$9),0)</f>
        <v>0</v>
      </c>
      <c r="BR196" s="3">
        <f>IF(AND(Z196&gt;0,Z196&gt;Summary!G$9),12.5 - 12.5 * (Z196 - Summary!G$9) / (Summary!G$3 - Summary!G$9),0)</f>
        <v>0</v>
      </c>
      <c r="BS196" s="3">
        <f>IF(AND(AA196&gt;0,AA196&gt;Summary!H$9),12.5 - 12.5 * (AA196 - Summary!H$9) / (Summary!H$3 - Summary!H$9),0)</f>
        <v>0</v>
      </c>
      <c r="BT196" s="3">
        <f>IF(AND(AB196&gt;0,AB196&gt;Summary!I$9),12.5 - 12.5 * (AB196 - Summary!I$9) / (Summary!I$3 - Summary!I$9),0)</f>
        <v>0</v>
      </c>
      <c r="BU196" s="3">
        <f>IF(AND(AC196&gt;0,AC196&gt;Summary!J$9),12.5 - 12.5 * (AC196 - Summary!J$9) / (Summary!J$3 - Summary!J$9),0)</f>
        <v>0</v>
      </c>
      <c r="BV196" s="3">
        <f>IF(AND(AD196&gt;0,AD196&gt;Summary!K$9),12.5 - 12.5 * (AD196 - Summary!K$9) / (Summary!K$3 - Summary!K$9),0)</f>
        <v>0</v>
      </c>
      <c r="BW196" s="3"/>
      <c r="BZ196">
        <v>1280</v>
      </c>
      <c r="CA196">
        <v>2532</v>
      </c>
      <c r="CD196">
        <v>1755</v>
      </c>
      <c r="CE196">
        <v>2419</v>
      </c>
      <c r="CI196" s="3">
        <f t="shared" si="132"/>
        <v>12.786893979754929</v>
      </c>
      <c r="CJ196" s="3">
        <f t="shared" si="133"/>
        <v>20.853781068217874</v>
      </c>
      <c r="CK196" s="3">
        <f t="shared" si="134"/>
        <v>24.662833397758021</v>
      </c>
      <c r="CL196" s="3">
        <f t="shared" si="135"/>
        <v>29.840823970037455</v>
      </c>
      <c r="CM196" s="3">
        <f t="shared" si="136"/>
        <v>0</v>
      </c>
      <c r="CN196" s="3">
        <f t="shared" si="137"/>
        <v>0</v>
      </c>
      <c r="CO196" s="3">
        <f t="shared" si="138"/>
        <v>0</v>
      </c>
      <c r="CP196" s="3">
        <f t="shared" si="139"/>
        <v>0</v>
      </c>
      <c r="CQ196" s="3">
        <f t="shared" si="140"/>
        <v>0</v>
      </c>
      <c r="CR196" s="3">
        <f t="shared" si="141"/>
        <v>0</v>
      </c>
      <c r="CT196" s="3">
        <f t="shared" si="142"/>
        <v>0</v>
      </c>
      <c r="CU196" s="3">
        <f t="shared" si="143"/>
        <v>0</v>
      </c>
      <c r="CV196" s="3">
        <f t="shared" si="144"/>
        <v>88.144332415768275</v>
      </c>
      <c r="CW196" s="5">
        <f t="shared" si="145"/>
        <v>200</v>
      </c>
      <c r="CX196" s="3">
        <f t="shared" si="146"/>
        <v>288.1443324157683</v>
      </c>
      <c r="CZ196" s="3">
        <f t="shared" si="147"/>
        <v>302.56023113848698</v>
      </c>
      <c r="DA196">
        <f t="shared" si="148"/>
        <v>192</v>
      </c>
    </row>
    <row r="197" spans="1:105" x14ac:dyDescent="0.2">
      <c r="A197">
        <v>193</v>
      </c>
      <c r="B197" t="s">
        <v>421</v>
      </c>
      <c r="C197" t="s">
        <v>422</v>
      </c>
      <c r="D197" t="s">
        <v>15</v>
      </c>
      <c r="E197">
        <v>0</v>
      </c>
      <c r="F197" s="1" t="s">
        <v>423</v>
      </c>
      <c r="G197">
        <v>300</v>
      </c>
      <c r="H197">
        <v>177976</v>
      </c>
      <c r="J197">
        <v>14988</v>
      </c>
      <c r="K197">
        <v>4800</v>
      </c>
      <c r="L197">
        <v>9448</v>
      </c>
      <c r="M197">
        <v>9621</v>
      </c>
      <c r="O197">
        <v>28564</v>
      </c>
      <c r="R197">
        <v>110555</v>
      </c>
      <c r="U197" s="5">
        <f>IF(J197&lt;=Summary!B$3,J197,0)</f>
        <v>0</v>
      </c>
      <c r="V197" s="5">
        <f>IF(K197&lt;=Summary!C$3,K197,0)</f>
        <v>0</v>
      </c>
      <c r="W197" s="5">
        <f>IF(L197&lt;=Summary!D$3,L197,0)</f>
        <v>0</v>
      </c>
      <c r="X197" s="5">
        <f>IF(M197&lt;=Summary!E$3,M197,0)</f>
        <v>0</v>
      </c>
      <c r="Y197" s="5">
        <f>IF(N197&lt;=Summary!F$3,N197,0)</f>
        <v>0</v>
      </c>
      <c r="Z197" s="5">
        <f>IF(O197&lt;=Summary!G$3,O197,0)</f>
        <v>0</v>
      </c>
      <c r="AA197" s="5">
        <f>IF(P197&lt;=Summary!H$3,P197,0)</f>
        <v>0</v>
      </c>
      <c r="AB197" s="5">
        <f>IF(Q197&lt;=Summary!I$3,Q197,0)</f>
        <v>0</v>
      </c>
      <c r="AC197" s="5">
        <f>IF(R197&lt;=Summary!J$3,R197,0)</f>
        <v>0</v>
      </c>
      <c r="AD197" s="5">
        <f>IF(S197&lt;=Summary!K$3,S197,0)</f>
        <v>0</v>
      </c>
      <c r="AE197" s="3"/>
      <c r="AF197" s="5">
        <f t="shared" si="122"/>
        <v>230</v>
      </c>
      <c r="AG197" s="5">
        <f t="shared" si="123"/>
        <v>241</v>
      </c>
      <c r="AH197" s="5">
        <f t="shared" si="124"/>
        <v>159</v>
      </c>
      <c r="AI197" s="5">
        <f t="shared" si="125"/>
        <v>152</v>
      </c>
      <c r="AJ197" s="5">
        <f t="shared" si="126"/>
        <v>0</v>
      </c>
      <c r="AK197" s="5">
        <f t="shared" si="127"/>
        <v>178</v>
      </c>
      <c r="AL197" s="5">
        <f t="shared" si="128"/>
        <v>0</v>
      </c>
      <c r="AM197" s="5">
        <f t="shared" si="129"/>
        <v>0</v>
      </c>
      <c r="AN197" s="5">
        <f t="shared" si="130"/>
        <v>157</v>
      </c>
      <c r="AO197" s="5">
        <f t="shared" si="131"/>
        <v>0</v>
      </c>
      <c r="AP197" s="3"/>
      <c r="AQ197" s="3">
        <f>IF(AND(AF197&lt;=Summary!B$6,AF197&gt;0),25*(Summary!B$6+1-AF197)/Summary!B$6,0)</f>
        <v>0</v>
      </c>
      <c r="AR197" s="3">
        <f>IF(AND(AG197&lt;=Summary!C$6,AG197&gt;0),25*(Summary!C$6+1-AG197)/Summary!C$6,0)</f>
        <v>0</v>
      </c>
      <c r="AS197" s="3">
        <f>IF(AND(AH197&lt;=Summary!D$6,AH197&gt;0),25*(Summary!D$6+1-AH197)/Summary!D$6,0)</f>
        <v>0</v>
      </c>
      <c r="AT197" s="3">
        <f>IF(AND(AI197&lt;=Summary!E$6,AI197&gt;0),25*(Summary!E$6+1-AI197)/Summary!E$6,0)</f>
        <v>0</v>
      </c>
      <c r="AU197" s="3">
        <f>IF(AND(AJ197&lt;=Summary!F$6,AJ197&gt;0),25*(Summary!F$6+1-AJ197)/Summary!F$6,0)</f>
        <v>0</v>
      </c>
      <c r="AV197" s="3">
        <f>IF(AND(AK197&lt;=Summary!G$6,AK197&gt;0),25*(Summary!G$6+1-AK197)/Summary!G$6,0)</f>
        <v>0</v>
      </c>
      <c r="AW197" s="3">
        <f>IF(AND(AL197&lt;=Summary!H$6,AL197&gt;0),25*(Summary!H$6+1-AL197)/Summary!H$6,0)</f>
        <v>0</v>
      </c>
      <c r="AX197" s="3">
        <f>IF(AND(AM197&lt;=Summary!I$6,AM197&gt;0),25*(Summary!I$6+1-AM197)/Summary!I$6,0)</f>
        <v>0</v>
      </c>
      <c r="AY197" s="3">
        <f>IF(AND(AN197&lt;=Summary!J$6,AN197&gt;0),25*(Summary!J$6+1-AN197)/Summary!J$6,0)</f>
        <v>0</v>
      </c>
      <c r="AZ197" s="3">
        <f>IF(AND(AO197&lt;=Summary!K$6,AO197&gt;0),25*(Summary!K$6+1-AO197)/Summary!K$6,0)</f>
        <v>0</v>
      </c>
      <c r="BA197" s="3"/>
      <c r="BB197" s="3">
        <f>IF(AND(U197&gt;0,U197&lt;=Summary!B$9),12.5 + 12.5 * (U197 - Summary!B$9) / (Summary!B$7 - Summary!B$9),0)</f>
        <v>0</v>
      </c>
      <c r="BC197" s="3">
        <f>IF(AND(V197&gt;0,V197&lt;=Summary!C$9),12.5 + 12.5 * (V197 - Summary!C$9) / (Summary!C$7 - Summary!C$9),0)</f>
        <v>0</v>
      </c>
      <c r="BD197" s="3">
        <f>IF(AND(W197&gt;0,W197&lt;=Summary!D$9),12.5 + 12.5 * (W197 - Summary!D$9) / (Summary!D$7 - Summary!D$9),0)</f>
        <v>0</v>
      </c>
      <c r="BE197" s="3">
        <f>IF(AND(X197&gt;0,X197&lt;=Summary!E$9),12.5 + 12.5 * (X197 - Summary!E$9) / (Summary!E$7 - Summary!E$9),0)</f>
        <v>0</v>
      </c>
      <c r="BF197" s="3">
        <f>IF(AND(Y197&gt;0,Y197&lt;=Summary!F$9),12.5 + 12.5 * (Y197 - Summary!F$9) / (Summary!F$7 - Summary!F$9),0)</f>
        <v>0</v>
      </c>
      <c r="BG197" s="3">
        <f>IF(AND(Z197&gt;0,Z197&lt;=Summary!G$9),12.5 + 12.5 * (Z197 - Summary!G$9) / (Summary!G$7 - Summary!G$9),0)</f>
        <v>0</v>
      </c>
      <c r="BH197" s="3">
        <f>IF(AND(AA197&gt;0,AA197&lt;=Summary!H$9),12.5 + 12.5 * (AA197 - Summary!H$9) / (Summary!H$7 - Summary!H$9),0)</f>
        <v>0</v>
      </c>
      <c r="BI197" s="3">
        <f>IF(AND(AB197&gt;0,AB197&lt;=Summary!I$9),12.5 + 12.5 * (AB197 - Summary!I$9) / (Summary!I$7 - Summary!I$9),0)</f>
        <v>0</v>
      </c>
      <c r="BJ197" s="3">
        <f>IF(AND(AC197&gt;0,AC197&lt;=Summary!J$9),12.5 + 12.5 * (AC197 - Summary!J$9) / (Summary!J$7 - Summary!J$9),0)</f>
        <v>0</v>
      </c>
      <c r="BK197" s="3">
        <f>IF(AND(AD197&gt;0,AD197&lt;=Summary!K$9),12.5 + 12.5 * (AD197 - Summary!K$9) / (Summary!K$7 - Summary!K$9),0)</f>
        <v>0</v>
      </c>
      <c r="BL197" s="3"/>
      <c r="BM197" s="3">
        <f>IF(AND(U197&gt;0,U197&gt;Summary!B$9),12.5 - 12.5 * (U197 - Summary!B$9) / (Summary!B$3 - Summary!B$9),0)</f>
        <v>0</v>
      </c>
      <c r="BN197" s="3">
        <f>IF(AND(V197&gt;0,V197&gt;Summary!C$9),12.5 - 12.5 * (V197 - Summary!C$9) / (Summary!C$3 - Summary!C$9),0)</f>
        <v>0</v>
      </c>
      <c r="BO197" s="3">
        <f>IF(AND(W197&gt;0,W197&gt;Summary!D$9),12.5 - 12.5 * (W197 - Summary!D$9) / (Summary!D$3 - Summary!D$9),0)</f>
        <v>0</v>
      </c>
      <c r="BP197" s="3">
        <f>IF(AND(X197&gt;0,X197&gt;Summary!E$9),12.5 - 12.5 * (X197 - Summary!E$9) / (Summary!E$3 - Summary!E$9),0)</f>
        <v>0</v>
      </c>
      <c r="BQ197" s="3">
        <f>IF(AND(Y197&gt;0,Y197&gt;Summary!F$9),12.5 - 12.5 * (Y197 - Summary!F$9) / (Summary!F$3 - Summary!F$9),0)</f>
        <v>0</v>
      </c>
      <c r="BR197" s="3">
        <f>IF(AND(Z197&gt;0,Z197&gt;Summary!G$9),12.5 - 12.5 * (Z197 - Summary!G$9) / (Summary!G$3 - Summary!G$9),0)</f>
        <v>0</v>
      </c>
      <c r="BS197" s="3">
        <f>IF(AND(AA197&gt;0,AA197&gt;Summary!H$9),12.5 - 12.5 * (AA197 - Summary!H$9) / (Summary!H$3 - Summary!H$9),0)</f>
        <v>0</v>
      </c>
      <c r="BT197" s="3">
        <f>IF(AND(AB197&gt;0,AB197&gt;Summary!I$9),12.5 - 12.5 * (AB197 - Summary!I$9) / (Summary!I$3 - Summary!I$9),0)</f>
        <v>0</v>
      </c>
      <c r="BU197" s="3">
        <f>IF(AND(AC197&gt;0,AC197&gt;Summary!J$9),12.5 - 12.5 * (AC197 - Summary!J$9) / (Summary!J$3 - Summary!J$9),0)</f>
        <v>0</v>
      </c>
      <c r="BV197" s="3">
        <f>IF(AND(AD197&gt;0,AD197&gt;Summary!K$9),12.5 - 12.5 * (AD197 - Summary!K$9) / (Summary!K$3 - Summary!K$9),0)</f>
        <v>0</v>
      </c>
      <c r="BW197" s="3"/>
      <c r="BX197">
        <v>28564</v>
      </c>
      <c r="BZ197">
        <v>4800</v>
      </c>
      <c r="CA197">
        <v>9621</v>
      </c>
      <c r="CD197">
        <v>14988</v>
      </c>
      <c r="CE197">
        <v>9448</v>
      </c>
      <c r="CF197">
        <v>110555</v>
      </c>
      <c r="CI197" s="3">
        <f t="shared" si="132"/>
        <v>0</v>
      </c>
      <c r="CJ197" s="3">
        <f t="shared" si="133"/>
        <v>0</v>
      </c>
      <c r="CK197" s="3">
        <f t="shared" si="134"/>
        <v>0</v>
      </c>
      <c r="CL197" s="3">
        <f t="shared" si="135"/>
        <v>0</v>
      </c>
      <c r="CM197" s="3">
        <f t="shared" si="136"/>
        <v>0</v>
      </c>
      <c r="CN197" s="3">
        <f t="shared" si="137"/>
        <v>0</v>
      </c>
      <c r="CO197" s="3">
        <f t="shared" si="138"/>
        <v>0</v>
      </c>
      <c r="CP197" s="3">
        <f t="shared" si="139"/>
        <v>0</v>
      </c>
      <c r="CQ197" s="3">
        <f t="shared" si="140"/>
        <v>0</v>
      </c>
      <c r="CR197" s="3">
        <f t="shared" si="141"/>
        <v>0</v>
      </c>
      <c r="CT197" s="3">
        <f t="shared" si="142"/>
        <v>0</v>
      </c>
      <c r="CU197" s="3">
        <f t="shared" si="143"/>
        <v>0</v>
      </c>
      <c r="CV197" s="3">
        <f t="shared" si="144"/>
        <v>0</v>
      </c>
      <c r="CW197" s="5">
        <f t="shared" si="145"/>
        <v>300</v>
      </c>
      <c r="CX197" s="3">
        <f t="shared" si="146"/>
        <v>300</v>
      </c>
      <c r="CZ197" s="3">
        <f t="shared" si="147"/>
        <v>300</v>
      </c>
      <c r="DA197">
        <f t="shared" si="148"/>
        <v>193</v>
      </c>
    </row>
    <row r="198" spans="1:105" x14ac:dyDescent="0.2">
      <c r="A198">
        <v>194</v>
      </c>
      <c r="B198" t="s">
        <v>424</v>
      </c>
      <c r="C198" t="s">
        <v>425</v>
      </c>
      <c r="D198" t="s">
        <v>79</v>
      </c>
      <c r="E198">
        <v>95.391730323540997</v>
      </c>
      <c r="F198" s="1" t="s">
        <v>694</v>
      </c>
      <c r="G198">
        <v>295.39173032354103</v>
      </c>
      <c r="H198">
        <v>10151</v>
      </c>
      <c r="J198">
        <v>1002</v>
      </c>
      <c r="K198">
        <v>1356</v>
      </c>
      <c r="L198">
        <v>2368</v>
      </c>
      <c r="M198">
        <v>5425</v>
      </c>
      <c r="U198" s="5">
        <f>IF(J198&lt;=Summary!B$3,J198,0)</f>
        <v>1002</v>
      </c>
      <c r="V198" s="5">
        <f>IF(K198&lt;=Summary!C$3,K198,0)</f>
        <v>1356</v>
      </c>
      <c r="W198" s="5">
        <f>IF(L198&lt;=Summary!D$3,L198,0)</f>
        <v>2368</v>
      </c>
      <c r="X198" s="5">
        <f>IF(M198&lt;=Summary!E$3,M198,0)</f>
        <v>0</v>
      </c>
      <c r="Y198" s="5">
        <f>IF(N198&lt;=Summary!F$3,N198,0)</f>
        <v>0</v>
      </c>
      <c r="Z198" s="5">
        <f>IF(O198&lt;=Summary!G$3,O198,0)</f>
        <v>0</v>
      </c>
      <c r="AA198" s="5">
        <f>IF(P198&lt;=Summary!H$3,P198,0)</f>
        <v>0</v>
      </c>
      <c r="AB198" s="5">
        <f>IF(Q198&lt;=Summary!I$3,Q198,0)</f>
        <v>0</v>
      </c>
      <c r="AC198" s="5">
        <f>IF(R198&lt;=Summary!J$3,R198,0)</f>
        <v>0</v>
      </c>
      <c r="AD198" s="5">
        <f>IF(S198&lt;=Summary!K$3,S198,0)</f>
        <v>0</v>
      </c>
      <c r="AE198" s="3"/>
      <c r="AF198" s="5">
        <f t="shared" ref="AF198:AF261" si="149">IF(J198&gt;0,RANK(J198,J:J,1),0)</f>
        <v>34</v>
      </c>
      <c r="AG198" s="5">
        <f t="shared" ref="AG198:AG261" si="150">IF(K198&gt;0,RANK(K198,K:K,1),0)</f>
        <v>90</v>
      </c>
      <c r="AH198" s="5">
        <f t="shared" ref="AH198:AH261" si="151">IF(L198&gt;0,RANK(L198,L:L,1),0)</f>
        <v>45</v>
      </c>
      <c r="AI198" s="5">
        <f t="shared" ref="AI198:AI261" si="152">IF(M198&gt;0,RANK(M198,M:M,1),0)</f>
        <v>120</v>
      </c>
      <c r="AJ198" s="5">
        <f t="shared" ref="AJ198:AJ261" si="153">IF(N198&gt;0,RANK(N198,N:N,1),0)</f>
        <v>0</v>
      </c>
      <c r="AK198" s="5">
        <f t="shared" ref="AK198:AK261" si="154">IF(O198&gt;0,RANK(O198,O:O,1),0)</f>
        <v>0</v>
      </c>
      <c r="AL198" s="5">
        <f t="shared" ref="AL198:AL261" si="155">IF(P198&gt;0,RANK(P198,P:P,1),0)</f>
        <v>0</v>
      </c>
      <c r="AM198" s="5">
        <f t="shared" ref="AM198:AM261" si="156">IF(Q198&gt;0,RANK(Q198,Q:Q,1),0)</f>
        <v>0</v>
      </c>
      <c r="AN198" s="5">
        <f t="shared" ref="AN198:AN261" si="157">IF(R198&gt;0,RANK(R198,R:R,1),0)</f>
        <v>0</v>
      </c>
      <c r="AO198" s="5">
        <f t="shared" ref="AO198:AO261" si="158">IF(S198&gt;0,RANK(S198,S:S,1),0)</f>
        <v>0</v>
      </c>
      <c r="AP198" s="3"/>
      <c r="AQ198" s="3">
        <f>IF(AND(AF198&lt;=Summary!B$6,AF198&gt;0),25*(Summary!B$6+1-AF198)/Summary!B$6,0)</f>
        <v>16.75</v>
      </c>
      <c r="AR198" s="3">
        <f>IF(AND(AG198&lt;=Summary!C$6,AG198&gt;0),25*(Summary!C$6+1-AG198)/Summary!C$6,0)</f>
        <v>2.75</v>
      </c>
      <c r="AS198" s="3">
        <f>IF(AND(AH198&lt;=Summary!D$6,AH198&gt;0),25*(Summary!D$6+1-AH198)/Summary!D$6,0)</f>
        <v>14</v>
      </c>
      <c r="AT198" s="3">
        <f>IF(AND(AI198&lt;=Summary!E$6,AI198&gt;0),25*(Summary!E$6+1-AI198)/Summary!E$6,0)</f>
        <v>0</v>
      </c>
      <c r="AU198" s="3">
        <f>IF(AND(AJ198&lt;=Summary!F$6,AJ198&gt;0),25*(Summary!F$6+1-AJ198)/Summary!F$6,0)</f>
        <v>0</v>
      </c>
      <c r="AV198" s="3">
        <f>IF(AND(AK198&lt;=Summary!G$6,AK198&gt;0),25*(Summary!G$6+1-AK198)/Summary!G$6,0)</f>
        <v>0</v>
      </c>
      <c r="AW198" s="3">
        <f>IF(AND(AL198&lt;=Summary!H$6,AL198&gt;0),25*(Summary!H$6+1-AL198)/Summary!H$6,0)</f>
        <v>0</v>
      </c>
      <c r="AX198" s="3">
        <f>IF(AND(AM198&lt;=Summary!I$6,AM198&gt;0),25*(Summary!I$6+1-AM198)/Summary!I$6,0)</f>
        <v>0</v>
      </c>
      <c r="AY198" s="3">
        <f>IF(AND(AN198&lt;=Summary!J$6,AN198&gt;0),25*(Summary!J$6+1-AN198)/Summary!J$6,0)</f>
        <v>0</v>
      </c>
      <c r="AZ198" s="3">
        <f>IF(AND(AO198&lt;=Summary!K$6,AO198&gt;0),25*(Summary!K$6+1-AO198)/Summary!K$6,0)</f>
        <v>0</v>
      </c>
      <c r="BA198" s="3"/>
      <c r="BB198" s="3">
        <f>IF(AND(U198&gt;0,U198&lt;=Summary!B$9),12.5 + 12.5 * (U198 - Summary!B$9) / (Summary!B$7 - Summary!B$9),0)</f>
        <v>19.733146067415731</v>
      </c>
      <c r="BC198" s="3">
        <f>IF(AND(V198&gt;0,V198&lt;=Summary!C$9),12.5 + 12.5 * (V198 - Summary!C$9) / (Summary!C$7 - Summary!C$9),0)</f>
        <v>15.349021681649921</v>
      </c>
      <c r="BD198" s="3">
        <f>IF(AND(W198&gt;0,W198&lt;=Summary!D$9),12.5 + 12.5 * (W198 - Summary!D$9) / (Summary!D$7 - Summary!D$9),0)</f>
        <v>0</v>
      </c>
      <c r="BE198" s="3">
        <f>IF(AND(X198&gt;0,X198&lt;=Summary!E$9),12.5 + 12.5 * (X198 - Summary!E$9) / (Summary!E$7 - Summary!E$9),0)</f>
        <v>0</v>
      </c>
      <c r="BF198" s="3">
        <f>IF(AND(Y198&gt;0,Y198&lt;=Summary!F$9),12.5 + 12.5 * (Y198 - Summary!F$9) / (Summary!F$7 - Summary!F$9),0)</f>
        <v>0</v>
      </c>
      <c r="BG198" s="3">
        <f>IF(AND(Z198&gt;0,Z198&lt;=Summary!G$9),12.5 + 12.5 * (Z198 - Summary!G$9) / (Summary!G$7 - Summary!G$9),0)</f>
        <v>0</v>
      </c>
      <c r="BH198" s="3">
        <f>IF(AND(AA198&gt;0,AA198&lt;=Summary!H$9),12.5 + 12.5 * (AA198 - Summary!H$9) / (Summary!H$7 - Summary!H$9),0)</f>
        <v>0</v>
      </c>
      <c r="BI198" s="3">
        <f>IF(AND(AB198&gt;0,AB198&lt;=Summary!I$9),12.5 + 12.5 * (AB198 - Summary!I$9) / (Summary!I$7 - Summary!I$9),0)</f>
        <v>0</v>
      </c>
      <c r="BJ198" s="3">
        <f>IF(AND(AC198&gt;0,AC198&lt;=Summary!J$9),12.5 + 12.5 * (AC198 - Summary!J$9) / (Summary!J$7 - Summary!J$9),0)</f>
        <v>0</v>
      </c>
      <c r="BK198" s="3">
        <f>IF(AND(AD198&gt;0,AD198&lt;=Summary!K$9),12.5 + 12.5 * (AD198 - Summary!K$9) / (Summary!K$7 - Summary!K$9),0)</f>
        <v>0</v>
      </c>
      <c r="BL198" s="3"/>
      <c r="BM198" s="3">
        <f>IF(AND(U198&gt;0,U198&gt;Summary!B$9),12.5 - 12.5 * (U198 - Summary!B$9) / (Summary!B$3 - Summary!B$9),0)</f>
        <v>0</v>
      </c>
      <c r="BN198" s="3">
        <f>IF(AND(V198&gt;0,V198&gt;Summary!C$9),12.5 - 12.5 * (V198 - Summary!C$9) / (Summary!C$3 - Summary!C$9),0)</f>
        <v>0</v>
      </c>
      <c r="BO198" s="3">
        <f>IF(AND(W198&gt;0,W198&gt;Summary!D$9),12.5 - 12.5 * (W198 - Summary!D$9) / (Summary!D$3 - Summary!D$9),0)</f>
        <v>11.905682257441052</v>
      </c>
      <c r="BP198" s="3">
        <f>IF(AND(X198&gt;0,X198&gt;Summary!E$9),12.5 - 12.5 * (X198 - Summary!E$9) / (Summary!E$3 - Summary!E$9),0)</f>
        <v>0</v>
      </c>
      <c r="BQ198" s="3">
        <f>IF(AND(Y198&gt;0,Y198&gt;Summary!F$9),12.5 - 12.5 * (Y198 - Summary!F$9) / (Summary!F$3 - Summary!F$9),0)</f>
        <v>0</v>
      </c>
      <c r="BR198" s="3">
        <f>IF(AND(Z198&gt;0,Z198&gt;Summary!G$9),12.5 - 12.5 * (Z198 - Summary!G$9) / (Summary!G$3 - Summary!G$9),0)</f>
        <v>0</v>
      </c>
      <c r="BS198" s="3">
        <f>IF(AND(AA198&gt;0,AA198&gt;Summary!H$9),12.5 - 12.5 * (AA198 - Summary!H$9) / (Summary!H$3 - Summary!H$9),0)</f>
        <v>0</v>
      </c>
      <c r="BT198" s="3">
        <f>IF(AND(AB198&gt;0,AB198&gt;Summary!I$9),12.5 - 12.5 * (AB198 - Summary!I$9) / (Summary!I$3 - Summary!I$9),0)</f>
        <v>0</v>
      </c>
      <c r="BU198" s="3">
        <f>IF(AND(AC198&gt;0,AC198&gt;Summary!J$9),12.5 - 12.5 * (AC198 - Summary!J$9) / (Summary!J$3 - Summary!J$9),0)</f>
        <v>0</v>
      </c>
      <c r="BV198" s="3">
        <f>IF(AND(AD198&gt;0,AD198&gt;Summary!K$9),12.5 - 12.5 * (AD198 - Summary!K$9) / (Summary!K$3 - Summary!K$9),0)</f>
        <v>0</v>
      </c>
      <c r="BW198" s="3"/>
      <c r="BZ198">
        <v>1356</v>
      </c>
      <c r="CA198">
        <v>5425</v>
      </c>
      <c r="CD198">
        <v>1002</v>
      </c>
      <c r="CE198">
        <v>2368</v>
      </c>
      <c r="CI198" s="3">
        <f t="shared" ref="CI198:CI261" si="159">AQ198+BB198+BM198</f>
        <v>36.483146067415731</v>
      </c>
      <c r="CJ198" s="3">
        <f t="shared" ref="CJ198:CJ261" si="160">AR198+BC198+BN198</f>
        <v>18.099021681649923</v>
      </c>
      <c r="CK198" s="3">
        <f t="shared" ref="CK198:CK261" si="161">AS198+BD198+BO198</f>
        <v>25.90568225744105</v>
      </c>
      <c r="CL198" s="3">
        <f t="shared" ref="CL198:CL261" si="162">AT198+BE198+BP198</f>
        <v>0</v>
      </c>
      <c r="CM198" s="3">
        <f t="shared" ref="CM198:CM261" si="163">AU198+BF198+BQ198</f>
        <v>0</v>
      </c>
      <c r="CN198" s="3">
        <f t="shared" ref="CN198:CN261" si="164">AV198+BG198+BR198</f>
        <v>0</v>
      </c>
      <c r="CO198" s="3">
        <f t="shared" ref="CO198:CO261" si="165">AW198+BH198+BS198</f>
        <v>0</v>
      </c>
      <c r="CP198" s="3">
        <f t="shared" ref="CP198:CP261" si="166">AX198+BI198+BT198</f>
        <v>0</v>
      </c>
      <c r="CQ198" s="3">
        <f t="shared" ref="CQ198:CQ261" si="167">AY198+BJ198+BU198</f>
        <v>0</v>
      </c>
      <c r="CR198" s="3">
        <f t="shared" ref="CR198:CR261" si="168">AZ198+BK198+BV198</f>
        <v>0</v>
      </c>
      <c r="CT198" s="3">
        <f t="shared" ref="CT198:CT261" si="169">MIN(CI198:CR198)</f>
        <v>0</v>
      </c>
      <c r="CU198" s="3">
        <f t="shared" ref="CU198:CU261" si="170">SMALL(CI198:CR198,2)</f>
        <v>0</v>
      </c>
      <c r="CV198" s="3">
        <f t="shared" ref="CV198:CV261" si="171">SUM(CI198:CR198)-CT198-CU198</f>
        <v>80.487850006506704</v>
      </c>
      <c r="CW198" s="5">
        <f t="shared" ref="CW198:CW261" si="172">50*MIN(8,COUNTIF(J198:S198,"&gt;0"))</f>
        <v>200</v>
      </c>
      <c r="CX198" s="3">
        <f t="shared" ref="CX198:CX261" si="173">CW198+CV198</f>
        <v>280.48785000650673</v>
      </c>
      <c r="CZ198" s="3">
        <f t="shared" ref="CZ198:CZ261" si="174">G198</f>
        <v>295.39173032354103</v>
      </c>
      <c r="DA198">
        <f t="shared" ref="DA198:DA261" si="175">A198</f>
        <v>194</v>
      </c>
    </row>
    <row r="199" spans="1:105" x14ac:dyDescent="0.2">
      <c r="A199">
        <v>195</v>
      </c>
      <c r="B199" t="s">
        <v>426</v>
      </c>
      <c r="C199" t="s">
        <v>427</v>
      </c>
      <c r="D199" t="s">
        <v>61</v>
      </c>
      <c r="E199">
        <v>37.316627796174203</v>
      </c>
      <c r="F199" s="1" t="s">
        <v>695</v>
      </c>
      <c r="G199">
        <v>287.31662779617398</v>
      </c>
      <c r="H199">
        <v>63175</v>
      </c>
      <c r="J199">
        <v>2236</v>
      </c>
      <c r="K199">
        <v>2427</v>
      </c>
      <c r="M199">
        <v>9201</v>
      </c>
      <c r="N199">
        <v>46085</v>
      </c>
      <c r="O199">
        <v>3226</v>
      </c>
      <c r="U199" s="5">
        <f>IF(J199&lt;=Summary!B$3,J199,0)</f>
        <v>2236</v>
      </c>
      <c r="V199" s="5">
        <f>IF(K199&lt;=Summary!C$3,K199,0)</f>
        <v>2427</v>
      </c>
      <c r="W199" s="5">
        <f>IF(L199&lt;=Summary!D$3,L199,0)</f>
        <v>0</v>
      </c>
      <c r="X199" s="5">
        <f>IF(M199&lt;=Summary!E$3,M199,0)</f>
        <v>0</v>
      </c>
      <c r="Y199" s="5">
        <f>IF(N199&lt;=Summary!F$3,N199,0)</f>
        <v>0</v>
      </c>
      <c r="Z199" s="5">
        <f>IF(O199&lt;=Summary!G$3,O199,0)</f>
        <v>3226</v>
      </c>
      <c r="AA199" s="5">
        <f>IF(P199&lt;=Summary!H$3,P199,0)</f>
        <v>0</v>
      </c>
      <c r="AB199" s="5">
        <f>IF(Q199&lt;=Summary!I$3,Q199,0)</f>
        <v>0</v>
      </c>
      <c r="AC199" s="5">
        <f>IF(R199&lt;=Summary!J$3,R199,0)</f>
        <v>0</v>
      </c>
      <c r="AD199" s="5">
        <f>IF(S199&lt;=Summary!K$3,S199,0)</f>
        <v>0</v>
      </c>
      <c r="AE199" s="3"/>
      <c r="AF199" s="5">
        <f t="shared" si="149"/>
        <v>133</v>
      </c>
      <c r="AG199" s="5">
        <f t="shared" si="150"/>
        <v>195</v>
      </c>
      <c r="AH199" s="5">
        <f t="shared" si="151"/>
        <v>0</v>
      </c>
      <c r="AI199" s="5">
        <f t="shared" si="152"/>
        <v>147</v>
      </c>
      <c r="AJ199" s="5">
        <f t="shared" si="153"/>
        <v>150</v>
      </c>
      <c r="AK199" s="5">
        <f t="shared" si="154"/>
        <v>73</v>
      </c>
      <c r="AL199" s="5">
        <f t="shared" si="155"/>
        <v>0</v>
      </c>
      <c r="AM199" s="5">
        <f t="shared" si="156"/>
        <v>0</v>
      </c>
      <c r="AN199" s="5">
        <f t="shared" si="157"/>
        <v>0</v>
      </c>
      <c r="AO199" s="5">
        <f t="shared" si="158"/>
        <v>0</v>
      </c>
      <c r="AP199" s="3"/>
      <c r="AQ199" s="3">
        <f>IF(AND(AF199&lt;=Summary!B$6,AF199&gt;0),25*(Summary!B$6+1-AF199)/Summary!B$6,0)</f>
        <v>0</v>
      </c>
      <c r="AR199" s="3">
        <f>IF(AND(AG199&lt;=Summary!C$6,AG199&gt;0),25*(Summary!C$6+1-AG199)/Summary!C$6,0)</f>
        <v>0</v>
      </c>
      <c r="AS199" s="3">
        <f>IF(AND(AH199&lt;=Summary!D$6,AH199&gt;0),25*(Summary!D$6+1-AH199)/Summary!D$6,0)</f>
        <v>0</v>
      </c>
      <c r="AT199" s="3">
        <f>IF(AND(AI199&lt;=Summary!E$6,AI199&gt;0),25*(Summary!E$6+1-AI199)/Summary!E$6,0)</f>
        <v>0</v>
      </c>
      <c r="AU199" s="3">
        <f>IF(AND(AJ199&lt;=Summary!F$6,AJ199&gt;0),25*(Summary!F$6+1-AJ199)/Summary!F$6,0)</f>
        <v>0</v>
      </c>
      <c r="AV199" s="3">
        <f>IF(AND(AK199&lt;=Summary!G$6,AK199&gt;0),25*(Summary!G$6+1-AK199)/Summary!G$6,0)</f>
        <v>7</v>
      </c>
      <c r="AW199" s="3">
        <f>IF(AND(AL199&lt;=Summary!H$6,AL199&gt;0),25*(Summary!H$6+1-AL199)/Summary!H$6,0)</f>
        <v>0</v>
      </c>
      <c r="AX199" s="3">
        <f>IF(AND(AM199&lt;=Summary!I$6,AM199&gt;0),25*(Summary!I$6+1-AM199)/Summary!I$6,0)</f>
        <v>0</v>
      </c>
      <c r="AY199" s="3">
        <f>IF(AND(AN199&lt;=Summary!J$6,AN199&gt;0),25*(Summary!J$6+1-AN199)/Summary!J$6,0)</f>
        <v>0</v>
      </c>
      <c r="AZ199" s="3">
        <f>IF(AND(AO199&lt;=Summary!K$6,AO199&gt;0),25*(Summary!K$6+1-AO199)/Summary!K$6,0)</f>
        <v>0</v>
      </c>
      <c r="BA199" s="3"/>
      <c r="BB199" s="3">
        <f>IF(AND(U199&gt;0,U199&lt;=Summary!B$9),12.5 + 12.5 * (U199 - Summary!B$9) / (Summary!B$7 - Summary!B$9),0)</f>
        <v>0</v>
      </c>
      <c r="BC199" s="3">
        <f>IF(AND(V199&gt;0,V199&lt;=Summary!C$9),12.5 + 12.5 * (V199 - Summary!C$9) / (Summary!C$7 - Summary!C$9),0)</f>
        <v>0</v>
      </c>
      <c r="BD199" s="3">
        <f>IF(AND(W199&gt;0,W199&lt;=Summary!D$9),12.5 + 12.5 * (W199 - Summary!D$9) / (Summary!D$7 - Summary!D$9),0)</f>
        <v>0</v>
      </c>
      <c r="BE199" s="3">
        <f>IF(AND(X199&gt;0,X199&lt;=Summary!E$9),12.5 + 12.5 * (X199 - Summary!E$9) / (Summary!E$7 - Summary!E$9),0)</f>
        <v>0</v>
      </c>
      <c r="BF199" s="3">
        <f>IF(AND(Y199&gt;0,Y199&lt;=Summary!F$9),12.5 + 12.5 * (Y199 - Summary!F$9) / (Summary!F$7 - Summary!F$9),0)</f>
        <v>0</v>
      </c>
      <c r="BG199" s="3">
        <f>IF(AND(Z199&gt;0,Z199&lt;=Summary!G$9),12.5 + 12.5 * (Z199 - Summary!G$9) / (Summary!G$7 - Summary!G$9),0)</f>
        <v>0</v>
      </c>
      <c r="BH199" s="3">
        <f>IF(AND(AA199&gt;0,AA199&lt;=Summary!H$9),12.5 + 12.5 * (AA199 - Summary!H$9) / (Summary!H$7 - Summary!H$9),0)</f>
        <v>0</v>
      </c>
      <c r="BI199" s="3">
        <f>IF(AND(AB199&gt;0,AB199&lt;=Summary!I$9),12.5 + 12.5 * (AB199 - Summary!I$9) / (Summary!I$7 - Summary!I$9),0)</f>
        <v>0</v>
      </c>
      <c r="BJ199" s="3">
        <f>IF(AND(AC199&gt;0,AC199&lt;=Summary!J$9),12.5 + 12.5 * (AC199 - Summary!J$9) / (Summary!J$7 - Summary!J$9),0)</f>
        <v>0</v>
      </c>
      <c r="BK199" s="3">
        <f>IF(AND(AD199&gt;0,AD199&lt;=Summary!K$9),12.5 + 12.5 * (AD199 - Summary!K$9) / (Summary!K$7 - Summary!K$9),0)</f>
        <v>0</v>
      </c>
      <c r="BL199" s="3"/>
      <c r="BM199" s="3">
        <f>IF(AND(U199&gt;0,U199&gt;Summary!B$9),12.5 - 12.5 * (U199 - Summary!B$9) / (Summary!B$3 - Summary!B$9),0)</f>
        <v>9.0836441129461907</v>
      </c>
      <c r="BN199" s="3">
        <f>IF(AND(V199&gt;0,V199&gt;Summary!C$9),12.5 - 12.5 * (V199 - Summary!C$9) / (Summary!C$3 - Summary!C$9),0)</f>
        <v>7.2282474735025879</v>
      </c>
      <c r="BO199" s="3">
        <f>IF(AND(W199&gt;0,W199&gt;Summary!D$9),12.5 - 12.5 * (W199 - Summary!D$9) / (Summary!D$3 - Summary!D$9),0)</f>
        <v>0</v>
      </c>
      <c r="BP199" s="3">
        <f>IF(AND(X199&gt;0,X199&gt;Summary!E$9),12.5 - 12.5 * (X199 - Summary!E$9) / (Summary!E$3 - Summary!E$9),0)</f>
        <v>0</v>
      </c>
      <c r="BQ199" s="3">
        <f>IF(AND(Y199&gt;0,Y199&gt;Summary!F$9),12.5 - 12.5 * (Y199 - Summary!F$9) / (Summary!F$3 - Summary!F$9),0)</f>
        <v>0</v>
      </c>
      <c r="BR199" s="3">
        <f>IF(AND(Z199&gt;0,Z199&gt;Summary!G$9),12.5 - 12.5 * (Z199 - Summary!G$9) / (Summary!G$3 - Summary!G$9),0)</f>
        <v>9.4763463254983638</v>
      </c>
      <c r="BS199" s="3">
        <f>IF(AND(AA199&gt;0,AA199&gt;Summary!H$9),12.5 - 12.5 * (AA199 - Summary!H$9) / (Summary!H$3 - Summary!H$9),0)</f>
        <v>0</v>
      </c>
      <c r="BT199" s="3">
        <f>IF(AND(AB199&gt;0,AB199&gt;Summary!I$9),12.5 - 12.5 * (AB199 - Summary!I$9) / (Summary!I$3 - Summary!I$9),0)</f>
        <v>0</v>
      </c>
      <c r="BU199" s="3">
        <f>IF(AND(AC199&gt;0,AC199&gt;Summary!J$9),12.5 - 12.5 * (AC199 - Summary!J$9) / (Summary!J$3 - Summary!J$9),0)</f>
        <v>0</v>
      </c>
      <c r="BV199" s="3">
        <f>IF(AND(AD199&gt;0,AD199&gt;Summary!K$9),12.5 - 12.5 * (AD199 - Summary!K$9) / (Summary!K$3 - Summary!K$9),0)</f>
        <v>0</v>
      </c>
      <c r="BW199" s="3"/>
      <c r="BX199">
        <v>3226</v>
      </c>
      <c r="BZ199">
        <v>2427</v>
      </c>
      <c r="CA199">
        <v>9201</v>
      </c>
      <c r="CB199">
        <v>46085</v>
      </c>
      <c r="CD199">
        <v>2236</v>
      </c>
      <c r="CI199" s="3">
        <f t="shared" si="159"/>
        <v>9.0836441129461907</v>
      </c>
      <c r="CJ199" s="3">
        <f t="shared" si="160"/>
        <v>7.2282474735025879</v>
      </c>
      <c r="CK199" s="3">
        <f t="shared" si="161"/>
        <v>0</v>
      </c>
      <c r="CL199" s="3">
        <f t="shared" si="162"/>
        <v>0</v>
      </c>
      <c r="CM199" s="3">
        <f t="shared" si="163"/>
        <v>0</v>
      </c>
      <c r="CN199" s="3">
        <f t="shared" si="164"/>
        <v>16.476346325498362</v>
      </c>
      <c r="CO199" s="3">
        <f t="shared" si="165"/>
        <v>0</v>
      </c>
      <c r="CP199" s="3">
        <f t="shared" si="166"/>
        <v>0</v>
      </c>
      <c r="CQ199" s="3">
        <f t="shared" si="167"/>
        <v>0</v>
      </c>
      <c r="CR199" s="3">
        <f t="shared" si="168"/>
        <v>0</v>
      </c>
      <c r="CT199" s="3">
        <f t="shared" si="169"/>
        <v>0</v>
      </c>
      <c r="CU199" s="3">
        <f t="shared" si="170"/>
        <v>0</v>
      </c>
      <c r="CV199" s="3">
        <f t="shared" si="171"/>
        <v>32.788237911947142</v>
      </c>
      <c r="CW199" s="5">
        <f t="shared" si="172"/>
        <v>250</v>
      </c>
      <c r="CX199" s="3">
        <f t="shared" si="173"/>
        <v>282.78823791194714</v>
      </c>
      <c r="CZ199" s="3">
        <f t="shared" si="174"/>
        <v>287.31662779617398</v>
      </c>
      <c r="DA199">
        <f t="shared" si="175"/>
        <v>195</v>
      </c>
    </row>
    <row r="200" spans="1:105" x14ac:dyDescent="0.2">
      <c r="A200">
        <v>196</v>
      </c>
      <c r="B200" t="s">
        <v>428</v>
      </c>
      <c r="C200" t="s">
        <v>125</v>
      </c>
      <c r="D200" t="s">
        <v>29</v>
      </c>
      <c r="E200">
        <v>86.373807098648896</v>
      </c>
      <c r="F200" s="1" t="s">
        <v>696</v>
      </c>
      <c r="G200">
        <v>286.373807098648</v>
      </c>
      <c r="H200">
        <v>9759</v>
      </c>
      <c r="J200">
        <v>1273</v>
      </c>
      <c r="K200">
        <v>1204</v>
      </c>
      <c r="L200">
        <v>2732</v>
      </c>
      <c r="O200">
        <v>4550</v>
      </c>
      <c r="U200" s="5">
        <f>IF(J200&lt;=Summary!B$3,J200,0)</f>
        <v>1273</v>
      </c>
      <c r="V200" s="5">
        <f>IF(K200&lt;=Summary!C$3,K200,0)</f>
        <v>1204</v>
      </c>
      <c r="W200" s="5">
        <f>IF(L200&lt;=Summary!D$3,L200,0)</f>
        <v>2732</v>
      </c>
      <c r="X200" s="5">
        <f>IF(M200&lt;=Summary!E$3,M200,0)</f>
        <v>0</v>
      </c>
      <c r="Y200" s="5">
        <f>IF(N200&lt;=Summary!F$3,N200,0)</f>
        <v>0</v>
      </c>
      <c r="Z200" s="5">
        <f>IF(O200&lt;=Summary!G$3,O200,0)</f>
        <v>0</v>
      </c>
      <c r="AA200" s="5">
        <f>IF(P200&lt;=Summary!H$3,P200,0)</f>
        <v>0</v>
      </c>
      <c r="AB200" s="5">
        <f>IF(Q200&lt;=Summary!I$3,Q200,0)</f>
        <v>0</v>
      </c>
      <c r="AC200" s="5">
        <f>IF(R200&lt;=Summary!J$3,R200,0)</f>
        <v>0</v>
      </c>
      <c r="AD200" s="5">
        <f>IF(S200&lt;=Summary!K$3,S200,0)</f>
        <v>0</v>
      </c>
      <c r="AE200" s="3"/>
      <c r="AF200" s="5">
        <f t="shared" si="149"/>
        <v>57</v>
      </c>
      <c r="AG200" s="5">
        <f t="shared" si="150"/>
        <v>66</v>
      </c>
      <c r="AH200" s="5">
        <f t="shared" si="151"/>
        <v>60</v>
      </c>
      <c r="AI200" s="5">
        <f t="shared" si="152"/>
        <v>0</v>
      </c>
      <c r="AJ200" s="5">
        <f t="shared" si="153"/>
        <v>0</v>
      </c>
      <c r="AK200" s="5">
        <f t="shared" si="154"/>
        <v>117</v>
      </c>
      <c r="AL200" s="5">
        <f t="shared" si="155"/>
        <v>0</v>
      </c>
      <c r="AM200" s="5">
        <f t="shared" si="156"/>
        <v>0</v>
      </c>
      <c r="AN200" s="5">
        <f t="shared" si="157"/>
        <v>0</v>
      </c>
      <c r="AO200" s="5">
        <f t="shared" si="158"/>
        <v>0</v>
      </c>
      <c r="AP200" s="3"/>
      <c r="AQ200" s="3">
        <f>IF(AND(AF200&lt;=Summary!B$6,AF200&gt;0),25*(Summary!B$6+1-AF200)/Summary!B$6,0)</f>
        <v>11</v>
      </c>
      <c r="AR200" s="3">
        <f>IF(AND(AG200&lt;=Summary!C$6,AG200&gt;0),25*(Summary!C$6+1-AG200)/Summary!C$6,0)</f>
        <v>8.75</v>
      </c>
      <c r="AS200" s="3">
        <f>IF(AND(AH200&lt;=Summary!D$6,AH200&gt;0),25*(Summary!D$6+1-AH200)/Summary!D$6,0)</f>
        <v>10.25</v>
      </c>
      <c r="AT200" s="3">
        <f>IF(AND(AI200&lt;=Summary!E$6,AI200&gt;0),25*(Summary!E$6+1-AI200)/Summary!E$6,0)</f>
        <v>0</v>
      </c>
      <c r="AU200" s="3">
        <f>IF(AND(AJ200&lt;=Summary!F$6,AJ200&gt;0),25*(Summary!F$6+1-AJ200)/Summary!F$6,0)</f>
        <v>0</v>
      </c>
      <c r="AV200" s="3">
        <f>IF(AND(AK200&lt;=Summary!G$6,AK200&gt;0),25*(Summary!G$6+1-AK200)/Summary!G$6,0)</f>
        <v>0</v>
      </c>
      <c r="AW200" s="3">
        <f>IF(AND(AL200&lt;=Summary!H$6,AL200&gt;0),25*(Summary!H$6+1-AL200)/Summary!H$6,0)</f>
        <v>0</v>
      </c>
      <c r="AX200" s="3">
        <f>IF(AND(AM200&lt;=Summary!I$6,AM200&gt;0),25*(Summary!I$6+1-AM200)/Summary!I$6,0)</f>
        <v>0</v>
      </c>
      <c r="AY200" s="3">
        <f>IF(AND(AN200&lt;=Summary!J$6,AN200&gt;0),25*(Summary!J$6+1-AN200)/Summary!J$6,0)</f>
        <v>0</v>
      </c>
      <c r="AZ200" s="3">
        <f>IF(AND(AO200&lt;=Summary!K$6,AO200&gt;0),25*(Summary!K$6+1-AO200)/Summary!K$6,0)</f>
        <v>0</v>
      </c>
      <c r="BA200" s="3"/>
      <c r="BB200" s="3">
        <f>IF(AND(U200&gt;0,U200&lt;=Summary!B$9),12.5 + 12.5 * (U200 - Summary!B$9) / (Summary!B$7 - Summary!B$9),0)</f>
        <v>17.014446227929373</v>
      </c>
      <c r="BC200" s="3">
        <f>IF(AND(V200&gt;0,V200&lt;=Summary!C$9),12.5 + 12.5 * (V200 - Summary!C$9) / (Summary!C$7 - Summary!C$9),0)</f>
        <v>17.358540454785828</v>
      </c>
      <c r="BD200" s="3">
        <f>IF(AND(W200&gt;0,W200&lt;=Summary!D$9),12.5 + 12.5 * (W200 - Summary!D$9) / (Summary!D$7 - Summary!D$9),0)</f>
        <v>0</v>
      </c>
      <c r="BE200" s="3">
        <f>IF(AND(X200&gt;0,X200&lt;=Summary!E$9),12.5 + 12.5 * (X200 - Summary!E$9) / (Summary!E$7 - Summary!E$9),0)</f>
        <v>0</v>
      </c>
      <c r="BF200" s="3">
        <f>IF(AND(Y200&gt;0,Y200&lt;=Summary!F$9),12.5 + 12.5 * (Y200 - Summary!F$9) / (Summary!F$7 - Summary!F$9),0)</f>
        <v>0</v>
      </c>
      <c r="BG200" s="3">
        <f>IF(AND(Z200&gt;0,Z200&lt;=Summary!G$9),12.5 + 12.5 * (Z200 - Summary!G$9) / (Summary!G$7 - Summary!G$9),0)</f>
        <v>0</v>
      </c>
      <c r="BH200" s="3">
        <f>IF(AND(AA200&gt;0,AA200&lt;=Summary!H$9),12.5 + 12.5 * (AA200 - Summary!H$9) / (Summary!H$7 - Summary!H$9),0)</f>
        <v>0</v>
      </c>
      <c r="BI200" s="3">
        <f>IF(AND(AB200&gt;0,AB200&lt;=Summary!I$9),12.5 + 12.5 * (AB200 - Summary!I$9) / (Summary!I$7 - Summary!I$9),0)</f>
        <v>0</v>
      </c>
      <c r="BJ200" s="3">
        <f>IF(AND(AC200&gt;0,AC200&lt;=Summary!J$9),12.5 + 12.5 * (AC200 - Summary!J$9) / (Summary!J$7 - Summary!J$9),0)</f>
        <v>0</v>
      </c>
      <c r="BK200" s="3">
        <f>IF(AND(AD200&gt;0,AD200&lt;=Summary!K$9),12.5 + 12.5 * (AD200 - Summary!K$9) / (Summary!K$7 - Summary!K$9),0)</f>
        <v>0</v>
      </c>
      <c r="BL200" s="3"/>
      <c r="BM200" s="3">
        <f>IF(AND(U200&gt;0,U200&gt;Summary!B$9),12.5 - 12.5 * (U200 - Summary!B$9) / (Summary!B$3 - Summary!B$9),0)</f>
        <v>0</v>
      </c>
      <c r="BN200" s="3">
        <f>IF(AND(V200&gt;0,V200&gt;Summary!C$9),12.5 - 12.5 * (V200 - Summary!C$9) / (Summary!C$3 - Summary!C$9),0)</f>
        <v>0</v>
      </c>
      <c r="BO200" s="3">
        <f>IF(AND(W200&gt;0,W200&gt;Summary!D$9),12.5 - 12.5 * (W200 - Summary!D$9) / (Summary!D$3 - Summary!D$9),0)</f>
        <v>8.38809431774256</v>
      </c>
      <c r="BP200" s="3">
        <f>IF(AND(X200&gt;0,X200&gt;Summary!E$9),12.5 - 12.5 * (X200 - Summary!E$9) / (Summary!E$3 - Summary!E$9),0)</f>
        <v>0</v>
      </c>
      <c r="BQ200" s="3">
        <f>IF(AND(Y200&gt;0,Y200&gt;Summary!F$9),12.5 - 12.5 * (Y200 - Summary!F$9) / (Summary!F$3 - Summary!F$9),0)</f>
        <v>0</v>
      </c>
      <c r="BR200" s="3">
        <f>IF(AND(Z200&gt;0,Z200&gt;Summary!G$9),12.5 - 12.5 * (Z200 - Summary!G$9) / (Summary!G$3 - Summary!G$9),0)</f>
        <v>0</v>
      </c>
      <c r="BS200" s="3">
        <f>IF(AND(AA200&gt;0,AA200&gt;Summary!H$9),12.5 - 12.5 * (AA200 - Summary!H$9) / (Summary!H$3 - Summary!H$9),0)</f>
        <v>0</v>
      </c>
      <c r="BT200" s="3">
        <f>IF(AND(AB200&gt;0,AB200&gt;Summary!I$9),12.5 - 12.5 * (AB200 - Summary!I$9) / (Summary!I$3 - Summary!I$9),0)</f>
        <v>0</v>
      </c>
      <c r="BU200" s="3">
        <f>IF(AND(AC200&gt;0,AC200&gt;Summary!J$9),12.5 - 12.5 * (AC200 - Summary!J$9) / (Summary!J$3 - Summary!J$9),0)</f>
        <v>0</v>
      </c>
      <c r="BV200" s="3">
        <f>IF(AND(AD200&gt;0,AD200&gt;Summary!K$9),12.5 - 12.5 * (AD200 - Summary!K$9) / (Summary!K$3 - Summary!K$9),0)</f>
        <v>0</v>
      </c>
      <c r="BW200" s="3"/>
      <c r="BX200">
        <v>4550</v>
      </c>
      <c r="BZ200">
        <v>1204</v>
      </c>
      <c r="CD200">
        <v>1273</v>
      </c>
      <c r="CE200">
        <v>2732</v>
      </c>
      <c r="CI200" s="3">
        <f t="shared" si="159"/>
        <v>28.014446227929373</v>
      </c>
      <c r="CJ200" s="3">
        <f t="shared" si="160"/>
        <v>26.108540454785828</v>
      </c>
      <c r="CK200" s="3">
        <f t="shared" si="161"/>
        <v>18.63809431774256</v>
      </c>
      <c r="CL200" s="3">
        <f t="shared" si="162"/>
        <v>0</v>
      </c>
      <c r="CM200" s="3">
        <f t="shared" si="163"/>
        <v>0</v>
      </c>
      <c r="CN200" s="3">
        <f t="shared" si="164"/>
        <v>0</v>
      </c>
      <c r="CO200" s="3">
        <f t="shared" si="165"/>
        <v>0</v>
      </c>
      <c r="CP200" s="3">
        <f t="shared" si="166"/>
        <v>0</v>
      </c>
      <c r="CQ200" s="3">
        <f t="shared" si="167"/>
        <v>0</v>
      </c>
      <c r="CR200" s="3">
        <f t="shared" si="168"/>
        <v>0</v>
      </c>
      <c r="CT200" s="3">
        <f t="shared" si="169"/>
        <v>0</v>
      </c>
      <c r="CU200" s="3">
        <f t="shared" si="170"/>
        <v>0</v>
      </c>
      <c r="CV200" s="3">
        <f t="shared" si="171"/>
        <v>72.761081000457764</v>
      </c>
      <c r="CW200" s="5">
        <f t="shared" si="172"/>
        <v>200</v>
      </c>
      <c r="CX200" s="3">
        <f t="shared" si="173"/>
        <v>272.76108100045775</v>
      </c>
      <c r="CZ200" s="3">
        <f t="shared" si="174"/>
        <v>286.373807098648</v>
      </c>
      <c r="DA200">
        <f t="shared" si="175"/>
        <v>196</v>
      </c>
    </row>
    <row r="201" spans="1:105" x14ac:dyDescent="0.2">
      <c r="A201">
        <v>197</v>
      </c>
      <c r="B201" t="s">
        <v>429</v>
      </c>
      <c r="C201" t="s">
        <v>430</v>
      </c>
      <c r="D201" t="s">
        <v>115</v>
      </c>
      <c r="E201">
        <v>23.897810895592499</v>
      </c>
      <c r="F201" s="1" t="s">
        <v>697</v>
      </c>
      <c r="G201">
        <v>273.89781089559199</v>
      </c>
      <c r="H201">
        <v>36285</v>
      </c>
      <c r="J201">
        <v>4364</v>
      </c>
      <c r="K201">
        <v>1629</v>
      </c>
      <c r="L201">
        <v>4996</v>
      </c>
      <c r="M201">
        <v>6292</v>
      </c>
      <c r="Q201">
        <v>19004</v>
      </c>
      <c r="U201" s="5">
        <f>IF(J201&lt;=Summary!B$3,J201,0)</f>
        <v>0</v>
      </c>
      <c r="V201" s="5">
        <f>IF(K201&lt;=Summary!C$3,K201,0)</f>
        <v>1629</v>
      </c>
      <c r="W201" s="5">
        <f>IF(L201&lt;=Summary!D$3,L201,0)</f>
        <v>0</v>
      </c>
      <c r="X201" s="5">
        <f>IF(M201&lt;=Summary!E$3,M201,0)</f>
        <v>0</v>
      </c>
      <c r="Y201" s="5">
        <f>IF(N201&lt;=Summary!F$3,N201,0)</f>
        <v>0</v>
      </c>
      <c r="Z201" s="5">
        <f>IF(O201&lt;=Summary!G$3,O201,0)</f>
        <v>0</v>
      </c>
      <c r="AA201" s="5">
        <f>IF(P201&lt;=Summary!H$3,P201,0)</f>
        <v>0</v>
      </c>
      <c r="AB201" s="5">
        <f>IF(Q201&lt;=Summary!I$3,Q201,0)</f>
        <v>0</v>
      </c>
      <c r="AC201" s="5">
        <f>IF(R201&lt;=Summary!J$3,R201,0)</f>
        <v>0</v>
      </c>
      <c r="AD201" s="5">
        <f>IF(S201&lt;=Summary!K$3,S201,0)</f>
        <v>0</v>
      </c>
      <c r="AE201" s="3"/>
      <c r="AF201" s="5">
        <f t="shared" si="149"/>
        <v>201</v>
      </c>
      <c r="AG201" s="5">
        <f t="shared" si="150"/>
        <v>125</v>
      </c>
      <c r="AH201" s="5">
        <f t="shared" si="151"/>
        <v>113</v>
      </c>
      <c r="AI201" s="5">
        <f t="shared" si="152"/>
        <v>127</v>
      </c>
      <c r="AJ201" s="5">
        <f t="shared" si="153"/>
        <v>0</v>
      </c>
      <c r="AK201" s="5">
        <f t="shared" si="154"/>
        <v>0</v>
      </c>
      <c r="AL201" s="5">
        <f t="shared" si="155"/>
        <v>0</v>
      </c>
      <c r="AM201" s="5">
        <f t="shared" si="156"/>
        <v>123</v>
      </c>
      <c r="AN201" s="5">
        <f t="shared" si="157"/>
        <v>0</v>
      </c>
      <c r="AO201" s="5">
        <f t="shared" si="158"/>
        <v>0</v>
      </c>
      <c r="AP201" s="3"/>
      <c r="AQ201" s="3">
        <f>IF(AND(AF201&lt;=Summary!B$6,AF201&gt;0),25*(Summary!B$6+1-AF201)/Summary!B$6,0)</f>
        <v>0</v>
      </c>
      <c r="AR201" s="3">
        <f>IF(AND(AG201&lt;=Summary!C$6,AG201&gt;0),25*(Summary!C$6+1-AG201)/Summary!C$6,0)</f>
        <v>0</v>
      </c>
      <c r="AS201" s="3">
        <f>IF(AND(AH201&lt;=Summary!D$6,AH201&gt;0),25*(Summary!D$6+1-AH201)/Summary!D$6,0)</f>
        <v>0</v>
      </c>
      <c r="AT201" s="3">
        <f>IF(AND(AI201&lt;=Summary!E$6,AI201&gt;0),25*(Summary!E$6+1-AI201)/Summary!E$6,0)</f>
        <v>0</v>
      </c>
      <c r="AU201" s="3">
        <f>IF(AND(AJ201&lt;=Summary!F$6,AJ201&gt;0),25*(Summary!F$6+1-AJ201)/Summary!F$6,0)</f>
        <v>0</v>
      </c>
      <c r="AV201" s="3">
        <f>IF(AND(AK201&lt;=Summary!G$6,AK201&gt;0),25*(Summary!G$6+1-AK201)/Summary!G$6,0)</f>
        <v>0</v>
      </c>
      <c r="AW201" s="3">
        <f>IF(AND(AL201&lt;=Summary!H$6,AL201&gt;0),25*(Summary!H$6+1-AL201)/Summary!H$6,0)</f>
        <v>0</v>
      </c>
      <c r="AX201" s="3">
        <f>IF(AND(AM201&lt;=Summary!I$6,AM201&gt;0),25*(Summary!I$6+1-AM201)/Summary!I$6,0)</f>
        <v>0</v>
      </c>
      <c r="AY201" s="3">
        <f>IF(AND(AN201&lt;=Summary!J$6,AN201&gt;0),25*(Summary!J$6+1-AN201)/Summary!J$6,0)</f>
        <v>0</v>
      </c>
      <c r="AZ201" s="3">
        <f>IF(AND(AO201&lt;=Summary!K$6,AO201&gt;0),25*(Summary!K$6+1-AO201)/Summary!K$6,0)</f>
        <v>0</v>
      </c>
      <c r="BA201" s="3"/>
      <c r="BB201" s="3">
        <f>IF(AND(U201&gt;0,U201&lt;=Summary!B$9),12.5 + 12.5 * (U201 - Summary!B$9) / (Summary!B$7 - Summary!B$9),0)</f>
        <v>0</v>
      </c>
      <c r="BC201" s="3">
        <f>IF(AND(V201&gt;0,V201&lt;=Summary!C$9),12.5 + 12.5 * (V201 - Summary!C$9) / (Summary!C$7 - Summary!C$9),0)</f>
        <v>0</v>
      </c>
      <c r="BD201" s="3">
        <f>IF(AND(W201&gt;0,W201&lt;=Summary!D$9),12.5 + 12.5 * (W201 - Summary!D$9) / (Summary!D$7 - Summary!D$9),0)</f>
        <v>0</v>
      </c>
      <c r="BE201" s="3">
        <f>IF(AND(X201&gt;0,X201&lt;=Summary!E$9),12.5 + 12.5 * (X201 - Summary!E$9) / (Summary!E$7 - Summary!E$9),0)</f>
        <v>0</v>
      </c>
      <c r="BF201" s="3">
        <f>IF(AND(Y201&gt;0,Y201&lt;=Summary!F$9),12.5 + 12.5 * (Y201 - Summary!F$9) / (Summary!F$7 - Summary!F$9),0)</f>
        <v>0</v>
      </c>
      <c r="BG201" s="3">
        <f>IF(AND(Z201&gt;0,Z201&lt;=Summary!G$9),12.5 + 12.5 * (Z201 - Summary!G$9) / (Summary!G$7 - Summary!G$9),0)</f>
        <v>0</v>
      </c>
      <c r="BH201" s="3">
        <f>IF(AND(AA201&gt;0,AA201&lt;=Summary!H$9),12.5 + 12.5 * (AA201 - Summary!H$9) / (Summary!H$7 - Summary!H$9),0)</f>
        <v>0</v>
      </c>
      <c r="BI201" s="3">
        <f>IF(AND(AB201&gt;0,AB201&lt;=Summary!I$9),12.5 + 12.5 * (AB201 - Summary!I$9) / (Summary!I$7 - Summary!I$9),0)</f>
        <v>0</v>
      </c>
      <c r="BJ201" s="3">
        <f>IF(AND(AC201&gt;0,AC201&lt;=Summary!J$9),12.5 + 12.5 * (AC201 - Summary!J$9) / (Summary!J$7 - Summary!J$9),0)</f>
        <v>0</v>
      </c>
      <c r="BK201" s="3">
        <f>IF(AND(AD201&gt;0,AD201&lt;=Summary!K$9),12.5 + 12.5 * (AD201 - Summary!K$9) / (Summary!K$7 - Summary!K$9),0)</f>
        <v>0</v>
      </c>
      <c r="BL201" s="3"/>
      <c r="BM201" s="3">
        <f>IF(AND(U201&gt;0,U201&gt;Summary!B$9),12.5 - 12.5 * (U201 - Summary!B$9) / (Summary!B$3 - Summary!B$9),0)</f>
        <v>0</v>
      </c>
      <c r="BN201" s="3">
        <f>IF(AND(V201&gt;0,V201&gt;Summary!C$9),12.5 - 12.5 * (V201 - Summary!C$9) / (Summary!C$3 - Summary!C$9),0)</f>
        <v>12.145674143455755</v>
      </c>
      <c r="BO201" s="3">
        <f>IF(AND(W201&gt;0,W201&gt;Summary!D$9),12.5 - 12.5 * (W201 - Summary!D$9) / (Summary!D$3 - Summary!D$9),0)</f>
        <v>0</v>
      </c>
      <c r="BP201" s="3">
        <f>IF(AND(X201&gt;0,X201&gt;Summary!E$9),12.5 - 12.5 * (X201 - Summary!E$9) / (Summary!E$3 - Summary!E$9),0)</f>
        <v>0</v>
      </c>
      <c r="BQ201" s="3">
        <f>IF(AND(Y201&gt;0,Y201&gt;Summary!F$9),12.5 - 12.5 * (Y201 - Summary!F$9) / (Summary!F$3 - Summary!F$9),0)</f>
        <v>0</v>
      </c>
      <c r="BR201" s="3">
        <f>IF(AND(Z201&gt;0,Z201&gt;Summary!G$9),12.5 - 12.5 * (Z201 - Summary!G$9) / (Summary!G$3 - Summary!G$9),0)</f>
        <v>0</v>
      </c>
      <c r="BS201" s="3">
        <f>IF(AND(AA201&gt;0,AA201&gt;Summary!H$9),12.5 - 12.5 * (AA201 - Summary!H$9) / (Summary!H$3 - Summary!H$9),0)</f>
        <v>0</v>
      </c>
      <c r="BT201" s="3">
        <f>IF(AND(AB201&gt;0,AB201&gt;Summary!I$9),12.5 - 12.5 * (AB201 - Summary!I$9) / (Summary!I$3 - Summary!I$9),0)</f>
        <v>0</v>
      </c>
      <c r="BU201" s="3">
        <f>IF(AND(AC201&gt;0,AC201&gt;Summary!J$9),12.5 - 12.5 * (AC201 - Summary!J$9) / (Summary!J$3 - Summary!J$9),0)</f>
        <v>0</v>
      </c>
      <c r="BV201" s="3">
        <f>IF(AND(AD201&gt;0,AD201&gt;Summary!K$9),12.5 - 12.5 * (AD201 - Summary!K$9) / (Summary!K$3 - Summary!K$9),0)</f>
        <v>0</v>
      </c>
      <c r="BW201" s="3"/>
      <c r="BY201">
        <v>19004</v>
      </c>
      <c r="BZ201">
        <v>1629</v>
      </c>
      <c r="CA201">
        <v>6292</v>
      </c>
      <c r="CD201">
        <v>4364</v>
      </c>
      <c r="CE201">
        <v>4996</v>
      </c>
      <c r="CI201" s="3">
        <f t="shared" si="159"/>
        <v>0</v>
      </c>
      <c r="CJ201" s="3">
        <f t="shared" si="160"/>
        <v>12.145674143455755</v>
      </c>
      <c r="CK201" s="3">
        <f t="shared" si="161"/>
        <v>0</v>
      </c>
      <c r="CL201" s="3">
        <f t="shared" si="162"/>
        <v>0</v>
      </c>
      <c r="CM201" s="3">
        <f t="shared" si="163"/>
        <v>0</v>
      </c>
      <c r="CN201" s="3">
        <f t="shared" si="164"/>
        <v>0</v>
      </c>
      <c r="CO201" s="3">
        <f t="shared" si="165"/>
        <v>0</v>
      </c>
      <c r="CP201" s="3">
        <f t="shared" si="166"/>
        <v>0</v>
      </c>
      <c r="CQ201" s="3">
        <f t="shared" si="167"/>
        <v>0</v>
      </c>
      <c r="CR201" s="3">
        <f t="shared" si="168"/>
        <v>0</v>
      </c>
      <c r="CT201" s="3">
        <f t="shared" si="169"/>
        <v>0</v>
      </c>
      <c r="CU201" s="3">
        <f t="shared" si="170"/>
        <v>0</v>
      </c>
      <c r="CV201" s="3">
        <f t="shared" si="171"/>
        <v>12.145674143455755</v>
      </c>
      <c r="CW201" s="5">
        <f t="shared" si="172"/>
        <v>250</v>
      </c>
      <c r="CX201" s="3">
        <f t="shared" si="173"/>
        <v>262.14567414345578</v>
      </c>
      <c r="CZ201" s="3">
        <f t="shared" si="174"/>
        <v>273.89781089559199</v>
      </c>
      <c r="DA201">
        <f t="shared" si="175"/>
        <v>197</v>
      </c>
    </row>
    <row r="202" spans="1:105" x14ac:dyDescent="0.2">
      <c r="A202">
        <v>198</v>
      </c>
      <c r="B202" t="s">
        <v>431</v>
      </c>
      <c r="C202" t="s">
        <v>432</v>
      </c>
      <c r="D202" t="s">
        <v>147</v>
      </c>
      <c r="E202">
        <v>23.619294152745798</v>
      </c>
      <c r="F202" s="1" t="s">
        <v>690</v>
      </c>
      <c r="G202">
        <v>273.619294152745</v>
      </c>
      <c r="H202">
        <v>28020</v>
      </c>
      <c r="J202">
        <v>3365</v>
      </c>
      <c r="K202">
        <v>1764</v>
      </c>
      <c r="L202">
        <v>4350</v>
      </c>
      <c r="M202">
        <v>5021</v>
      </c>
      <c r="R202">
        <v>13520</v>
      </c>
      <c r="U202" s="5">
        <f>IF(J202&lt;=Summary!B$3,J202,0)</f>
        <v>3365</v>
      </c>
      <c r="V202" s="5">
        <f>IF(K202&lt;=Summary!C$3,K202,0)</f>
        <v>1764</v>
      </c>
      <c r="W202" s="5">
        <f>IF(L202&lt;=Summary!D$3,L202,0)</f>
        <v>0</v>
      </c>
      <c r="X202" s="5">
        <f>IF(M202&lt;=Summary!E$3,M202,0)</f>
        <v>0</v>
      </c>
      <c r="Y202" s="5">
        <f>IF(N202&lt;=Summary!F$3,N202,0)</f>
        <v>0</v>
      </c>
      <c r="Z202" s="5">
        <f>IF(O202&lt;=Summary!G$3,O202,0)</f>
        <v>0</v>
      </c>
      <c r="AA202" s="5">
        <f>IF(P202&lt;=Summary!H$3,P202,0)</f>
        <v>0</v>
      </c>
      <c r="AB202" s="5">
        <f>IF(Q202&lt;=Summary!I$3,Q202,0)</f>
        <v>0</v>
      </c>
      <c r="AC202" s="5">
        <f>IF(R202&lt;=Summary!J$3,R202,0)</f>
        <v>0</v>
      </c>
      <c r="AD202" s="5">
        <f>IF(S202&lt;=Summary!K$3,S202,0)</f>
        <v>0</v>
      </c>
      <c r="AE202" s="3"/>
      <c r="AF202" s="5">
        <f t="shared" si="149"/>
        <v>186</v>
      </c>
      <c r="AG202" s="5">
        <f t="shared" si="150"/>
        <v>143</v>
      </c>
      <c r="AH202" s="5">
        <f t="shared" si="151"/>
        <v>100</v>
      </c>
      <c r="AI202" s="5">
        <f t="shared" si="152"/>
        <v>114</v>
      </c>
      <c r="AJ202" s="5">
        <f t="shared" si="153"/>
        <v>0</v>
      </c>
      <c r="AK202" s="5">
        <f t="shared" si="154"/>
        <v>0</v>
      </c>
      <c r="AL202" s="5">
        <f t="shared" si="155"/>
        <v>0</v>
      </c>
      <c r="AM202" s="5">
        <f t="shared" si="156"/>
        <v>0</v>
      </c>
      <c r="AN202" s="5">
        <f t="shared" si="157"/>
        <v>116</v>
      </c>
      <c r="AO202" s="5">
        <f t="shared" si="158"/>
        <v>0</v>
      </c>
      <c r="AP202" s="3"/>
      <c r="AQ202" s="3">
        <f>IF(AND(AF202&lt;=Summary!B$6,AF202&gt;0),25*(Summary!B$6+1-AF202)/Summary!B$6,0)</f>
        <v>0</v>
      </c>
      <c r="AR202" s="3">
        <f>IF(AND(AG202&lt;=Summary!C$6,AG202&gt;0),25*(Summary!C$6+1-AG202)/Summary!C$6,0)</f>
        <v>0</v>
      </c>
      <c r="AS202" s="3">
        <f>IF(AND(AH202&lt;=Summary!D$6,AH202&gt;0),25*(Summary!D$6+1-AH202)/Summary!D$6,0)</f>
        <v>0.25</v>
      </c>
      <c r="AT202" s="3">
        <f>IF(AND(AI202&lt;=Summary!E$6,AI202&gt;0),25*(Summary!E$6+1-AI202)/Summary!E$6,0)</f>
        <v>0</v>
      </c>
      <c r="AU202" s="3">
        <f>IF(AND(AJ202&lt;=Summary!F$6,AJ202&gt;0),25*(Summary!F$6+1-AJ202)/Summary!F$6,0)</f>
        <v>0</v>
      </c>
      <c r="AV202" s="3">
        <f>IF(AND(AK202&lt;=Summary!G$6,AK202&gt;0),25*(Summary!G$6+1-AK202)/Summary!G$6,0)</f>
        <v>0</v>
      </c>
      <c r="AW202" s="3">
        <f>IF(AND(AL202&lt;=Summary!H$6,AL202&gt;0),25*(Summary!H$6+1-AL202)/Summary!H$6,0)</f>
        <v>0</v>
      </c>
      <c r="AX202" s="3">
        <f>IF(AND(AM202&lt;=Summary!I$6,AM202&gt;0),25*(Summary!I$6+1-AM202)/Summary!I$6,0)</f>
        <v>0</v>
      </c>
      <c r="AY202" s="3">
        <f>IF(AND(AN202&lt;=Summary!J$6,AN202&gt;0),25*(Summary!J$6+1-AN202)/Summary!J$6,0)</f>
        <v>0</v>
      </c>
      <c r="AZ202" s="3">
        <f>IF(AND(AO202&lt;=Summary!K$6,AO202&gt;0),25*(Summary!K$6+1-AO202)/Summary!K$6,0)</f>
        <v>0</v>
      </c>
      <c r="BA202" s="3"/>
      <c r="BB202" s="3">
        <f>IF(AND(U202&gt;0,U202&lt;=Summary!B$9),12.5 + 12.5 * (U202 - Summary!B$9) / (Summary!B$7 - Summary!B$9),0)</f>
        <v>0</v>
      </c>
      <c r="BC202" s="3">
        <f>IF(AND(V202&gt;0,V202&lt;=Summary!C$9),12.5 + 12.5 * (V202 - Summary!C$9) / (Summary!C$7 - Summary!C$9),0)</f>
        <v>0</v>
      </c>
      <c r="BD202" s="3">
        <f>IF(AND(W202&gt;0,W202&lt;=Summary!D$9),12.5 + 12.5 * (W202 - Summary!D$9) / (Summary!D$7 - Summary!D$9),0)</f>
        <v>0</v>
      </c>
      <c r="BE202" s="3">
        <f>IF(AND(X202&gt;0,X202&lt;=Summary!E$9),12.5 + 12.5 * (X202 - Summary!E$9) / (Summary!E$7 - Summary!E$9),0)</f>
        <v>0</v>
      </c>
      <c r="BF202" s="3">
        <f>IF(AND(Y202&gt;0,Y202&lt;=Summary!F$9),12.5 + 12.5 * (Y202 - Summary!F$9) / (Summary!F$7 - Summary!F$9),0)</f>
        <v>0</v>
      </c>
      <c r="BG202" s="3">
        <f>IF(AND(Z202&gt;0,Z202&lt;=Summary!G$9),12.5 + 12.5 * (Z202 - Summary!G$9) / (Summary!G$7 - Summary!G$9),0)</f>
        <v>0</v>
      </c>
      <c r="BH202" s="3">
        <f>IF(AND(AA202&gt;0,AA202&lt;=Summary!H$9),12.5 + 12.5 * (AA202 - Summary!H$9) / (Summary!H$7 - Summary!H$9),0)</f>
        <v>0</v>
      </c>
      <c r="BI202" s="3">
        <f>IF(AND(AB202&gt;0,AB202&lt;=Summary!I$9),12.5 + 12.5 * (AB202 - Summary!I$9) / (Summary!I$7 - Summary!I$9),0)</f>
        <v>0</v>
      </c>
      <c r="BJ202" s="3">
        <f>IF(AND(AC202&gt;0,AC202&lt;=Summary!J$9),12.5 + 12.5 * (AC202 - Summary!J$9) / (Summary!J$7 - Summary!J$9),0)</f>
        <v>0</v>
      </c>
      <c r="BK202" s="3">
        <f>IF(AND(AD202&gt;0,AD202&lt;=Summary!K$9),12.5 + 12.5 * (AD202 - Summary!K$9) / (Summary!K$7 - Summary!K$9),0)</f>
        <v>0</v>
      </c>
      <c r="BL202" s="3"/>
      <c r="BM202" s="3">
        <f>IF(AND(U202&gt;0,U202&gt;Summary!B$9),12.5 - 12.5 * (U202 - Summary!B$9) / (Summary!B$3 - Summary!B$9),0)</f>
        <v>1.5649973361747467</v>
      </c>
      <c r="BN202" s="3">
        <f>IF(AND(V202&gt;0,V202&gt;Summary!C$9),12.5 - 12.5 * (V202 - Summary!C$9) / (Summary!C$3 - Summary!C$9),0)</f>
        <v>11.313778654177964</v>
      </c>
      <c r="BO202" s="3">
        <f>IF(AND(W202&gt;0,W202&gt;Summary!D$9),12.5 - 12.5 * (W202 - Summary!D$9) / (Summary!D$3 - Summary!D$9),0)</f>
        <v>0</v>
      </c>
      <c r="BP202" s="3">
        <f>IF(AND(X202&gt;0,X202&gt;Summary!E$9),12.5 - 12.5 * (X202 - Summary!E$9) / (Summary!E$3 - Summary!E$9),0)</f>
        <v>0</v>
      </c>
      <c r="BQ202" s="3">
        <f>IF(AND(Y202&gt;0,Y202&gt;Summary!F$9),12.5 - 12.5 * (Y202 - Summary!F$9) / (Summary!F$3 - Summary!F$9),0)</f>
        <v>0</v>
      </c>
      <c r="BR202" s="3">
        <f>IF(AND(Z202&gt;0,Z202&gt;Summary!G$9),12.5 - 12.5 * (Z202 - Summary!G$9) / (Summary!G$3 - Summary!G$9),0)</f>
        <v>0</v>
      </c>
      <c r="BS202" s="3">
        <f>IF(AND(AA202&gt;0,AA202&gt;Summary!H$9),12.5 - 12.5 * (AA202 - Summary!H$9) / (Summary!H$3 - Summary!H$9),0)</f>
        <v>0</v>
      </c>
      <c r="BT202" s="3">
        <f>IF(AND(AB202&gt;0,AB202&gt;Summary!I$9),12.5 - 12.5 * (AB202 - Summary!I$9) / (Summary!I$3 - Summary!I$9),0)</f>
        <v>0</v>
      </c>
      <c r="BU202" s="3">
        <f>IF(AND(AC202&gt;0,AC202&gt;Summary!J$9),12.5 - 12.5 * (AC202 - Summary!J$9) / (Summary!J$3 - Summary!J$9),0)</f>
        <v>0</v>
      </c>
      <c r="BV202" s="3">
        <f>IF(AND(AD202&gt;0,AD202&gt;Summary!K$9),12.5 - 12.5 * (AD202 - Summary!K$9) / (Summary!K$3 - Summary!K$9),0)</f>
        <v>0</v>
      </c>
      <c r="BW202" s="3"/>
      <c r="BZ202">
        <v>1764</v>
      </c>
      <c r="CA202">
        <v>5021</v>
      </c>
      <c r="CD202">
        <v>3365</v>
      </c>
      <c r="CE202">
        <v>4350</v>
      </c>
      <c r="CF202">
        <v>13520</v>
      </c>
      <c r="CI202" s="3">
        <f t="shared" si="159"/>
        <v>1.5649973361747467</v>
      </c>
      <c r="CJ202" s="3">
        <f t="shared" si="160"/>
        <v>11.313778654177964</v>
      </c>
      <c r="CK202" s="3">
        <f t="shared" si="161"/>
        <v>0.25</v>
      </c>
      <c r="CL202" s="3">
        <f t="shared" si="162"/>
        <v>0</v>
      </c>
      <c r="CM202" s="3">
        <f t="shared" si="163"/>
        <v>0</v>
      </c>
      <c r="CN202" s="3">
        <f t="shared" si="164"/>
        <v>0</v>
      </c>
      <c r="CO202" s="3">
        <f t="shared" si="165"/>
        <v>0</v>
      </c>
      <c r="CP202" s="3">
        <f t="shared" si="166"/>
        <v>0</v>
      </c>
      <c r="CQ202" s="3">
        <f t="shared" si="167"/>
        <v>0</v>
      </c>
      <c r="CR202" s="3">
        <f t="shared" si="168"/>
        <v>0</v>
      </c>
      <c r="CT202" s="3">
        <f t="shared" si="169"/>
        <v>0</v>
      </c>
      <c r="CU202" s="3">
        <f t="shared" si="170"/>
        <v>0</v>
      </c>
      <c r="CV202" s="3">
        <f t="shared" si="171"/>
        <v>13.128775990352711</v>
      </c>
      <c r="CW202" s="5">
        <f t="shared" si="172"/>
        <v>250</v>
      </c>
      <c r="CX202" s="3">
        <f t="shared" si="173"/>
        <v>263.12877599035272</v>
      </c>
      <c r="CZ202" s="3">
        <f t="shared" si="174"/>
        <v>273.619294152745</v>
      </c>
      <c r="DA202">
        <f t="shared" si="175"/>
        <v>198</v>
      </c>
    </row>
    <row r="203" spans="1:105" x14ac:dyDescent="0.2">
      <c r="A203">
        <v>199</v>
      </c>
      <c r="B203" t="s">
        <v>433</v>
      </c>
      <c r="C203" t="s">
        <v>434</v>
      </c>
      <c r="D203" t="s">
        <v>87</v>
      </c>
      <c r="E203">
        <v>6.93293642517206</v>
      </c>
      <c r="F203" s="1" t="s">
        <v>698</v>
      </c>
      <c r="G203">
        <v>256.93293642517199</v>
      </c>
      <c r="H203">
        <v>152979</v>
      </c>
      <c r="J203">
        <v>6860</v>
      </c>
      <c r="K203">
        <v>2787</v>
      </c>
      <c r="L203">
        <v>23661</v>
      </c>
      <c r="M203">
        <v>7391</v>
      </c>
      <c r="S203">
        <v>112280</v>
      </c>
      <c r="U203" s="5">
        <f>IF(J203&lt;=Summary!B$3,J203,0)</f>
        <v>0</v>
      </c>
      <c r="V203" s="5">
        <f>IF(K203&lt;=Summary!C$3,K203,0)</f>
        <v>2787</v>
      </c>
      <c r="W203" s="5">
        <f>IF(L203&lt;=Summary!D$3,L203,0)</f>
        <v>0</v>
      </c>
      <c r="X203" s="5">
        <f>IF(M203&lt;=Summary!E$3,M203,0)</f>
        <v>0</v>
      </c>
      <c r="Y203" s="5">
        <f>IF(N203&lt;=Summary!F$3,N203,0)</f>
        <v>0</v>
      </c>
      <c r="Z203" s="5">
        <f>IF(O203&lt;=Summary!G$3,O203,0)</f>
        <v>0</v>
      </c>
      <c r="AA203" s="5">
        <f>IF(P203&lt;=Summary!H$3,P203,0)</f>
        <v>0</v>
      </c>
      <c r="AB203" s="5">
        <f>IF(Q203&lt;=Summary!I$3,Q203,0)</f>
        <v>0</v>
      </c>
      <c r="AC203" s="5">
        <f>IF(R203&lt;=Summary!J$3,R203,0)</f>
        <v>0</v>
      </c>
      <c r="AD203" s="5">
        <f>IF(S203&lt;=Summary!K$3,S203,0)</f>
        <v>0</v>
      </c>
      <c r="AE203" s="3"/>
      <c r="AF203" s="5">
        <f t="shared" si="149"/>
        <v>216</v>
      </c>
      <c r="AG203" s="5">
        <f t="shared" si="150"/>
        <v>217</v>
      </c>
      <c r="AH203" s="5">
        <f t="shared" si="151"/>
        <v>178</v>
      </c>
      <c r="AI203" s="5">
        <f t="shared" si="152"/>
        <v>133</v>
      </c>
      <c r="AJ203" s="5">
        <f t="shared" si="153"/>
        <v>0</v>
      </c>
      <c r="AK203" s="5">
        <f t="shared" si="154"/>
        <v>0</v>
      </c>
      <c r="AL203" s="5">
        <f t="shared" si="155"/>
        <v>0</v>
      </c>
      <c r="AM203" s="5">
        <f t="shared" si="156"/>
        <v>0</v>
      </c>
      <c r="AN203" s="5">
        <f t="shared" si="157"/>
        <v>0</v>
      </c>
      <c r="AO203" s="5">
        <f t="shared" si="158"/>
        <v>105</v>
      </c>
      <c r="AP203" s="3"/>
      <c r="AQ203" s="3">
        <f>IF(AND(AF203&lt;=Summary!B$6,AF203&gt;0),25*(Summary!B$6+1-AF203)/Summary!B$6,0)</f>
        <v>0</v>
      </c>
      <c r="AR203" s="3">
        <f>IF(AND(AG203&lt;=Summary!C$6,AG203&gt;0),25*(Summary!C$6+1-AG203)/Summary!C$6,0)</f>
        <v>0</v>
      </c>
      <c r="AS203" s="3">
        <f>IF(AND(AH203&lt;=Summary!D$6,AH203&gt;0),25*(Summary!D$6+1-AH203)/Summary!D$6,0)</f>
        <v>0</v>
      </c>
      <c r="AT203" s="3">
        <f>IF(AND(AI203&lt;=Summary!E$6,AI203&gt;0),25*(Summary!E$6+1-AI203)/Summary!E$6,0)</f>
        <v>0</v>
      </c>
      <c r="AU203" s="3">
        <f>IF(AND(AJ203&lt;=Summary!F$6,AJ203&gt;0),25*(Summary!F$6+1-AJ203)/Summary!F$6,0)</f>
        <v>0</v>
      </c>
      <c r="AV203" s="3">
        <f>IF(AND(AK203&lt;=Summary!G$6,AK203&gt;0),25*(Summary!G$6+1-AK203)/Summary!G$6,0)</f>
        <v>0</v>
      </c>
      <c r="AW203" s="3">
        <f>IF(AND(AL203&lt;=Summary!H$6,AL203&gt;0),25*(Summary!H$6+1-AL203)/Summary!H$6,0)</f>
        <v>0</v>
      </c>
      <c r="AX203" s="3">
        <f>IF(AND(AM203&lt;=Summary!I$6,AM203&gt;0),25*(Summary!I$6+1-AM203)/Summary!I$6,0)</f>
        <v>0</v>
      </c>
      <c r="AY203" s="3">
        <f>IF(AND(AN203&lt;=Summary!J$6,AN203&gt;0),25*(Summary!J$6+1-AN203)/Summary!J$6,0)</f>
        <v>0</v>
      </c>
      <c r="AZ203" s="3">
        <f>IF(AND(AO203&lt;=Summary!K$6,AO203&gt;0),25*(Summary!K$6+1-AO203)/Summary!K$6,0)</f>
        <v>0</v>
      </c>
      <c r="BA203" s="3"/>
      <c r="BB203" s="3">
        <f>IF(AND(U203&gt;0,U203&lt;=Summary!B$9),12.5 + 12.5 * (U203 - Summary!B$9) / (Summary!B$7 - Summary!B$9),0)</f>
        <v>0</v>
      </c>
      <c r="BC203" s="3">
        <f>IF(AND(V203&gt;0,V203&lt;=Summary!C$9),12.5 + 12.5 * (V203 - Summary!C$9) / (Summary!C$7 - Summary!C$9),0)</f>
        <v>0</v>
      </c>
      <c r="BD203" s="3">
        <f>IF(AND(W203&gt;0,W203&lt;=Summary!D$9),12.5 + 12.5 * (W203 - Summary!D$9) / (Summary!D$7 - Summary!D$9),0)</f>
        <v>0</v>
      </c>
      <c r="BE203" s="3">
        <f>IF(AND(X203&gt;0,X203&lt;=Summary!E$9),12.5 + 12.5 * (X203 - Summary!E$9) / (Summary!E$7 - Summary!E$9),0)</f>
        <v>0</v>
      </c>
      <c r="BF203" s="3">
        <f>IF(AND(Y203&gt;0,Y203&lt;=Summary!F$9),12.5 + 12.5 * (Y203 - Summary!F$9) / (Summary!F$7 - Summary!F$9),0)</f>
        <v>0</v>
      </c>
      <c r="BG203" s="3">
        <f>IF(AND(Z203&gt;0,Z203&lt;=Summary!G$9),12.5 + 12.5 * (Z203 - Summary!G$9) / (Summary!G$7 - Summary!G$9),0)</f>
        <v>0</v>
      </c>
      <c r="BH203" s="3">
        <f>IF(AND(AA203&gt;0,AA203&lt;=Summary!H$9),12.5 + 12.5 * (AA203 - Summary!H$9) / (Summary!H$7 - Summary!H$9),0)</f>
        <v>0</v>
      </c>
      <c r="BI203" s="3">
        <f>IF(AND(AB203&gt;0,AB203&lt;=Summary!I$9),12.5 + 12.5 * (AB203 - Summary!I$9) / (Summary!I$7 - Summary!I$9),0)</f>
        <v>0</v>
      </c>
      <c r="BJ203" s="3">
        <f>IF(AND(AC203&gt;0,AC203&lt;=Summary!J$9),12.5 + 12.5 * (AC203 - Summary!J$9) / (Summary!J$7 - Summary!J$9),0)</f>
        <v>0</v>
      </c>
      <c r="BK203" s="3">
        <f>IF(AND(AD203&gt;0,AD203&lt;=Summary!K$9),12.5 + 12.5 * (AD203 - Summary!K$9) / (Summary!K$7 - Summary!K$9),0)</f>
        <v>0</v>
      </c>
      <c r="BL203" s="3"/>
      <c r="BM203" s="3">
        <f>IF(AND(U203&gt;0,U203&gt;Summary!B$9),12.5 - 12.5 * (U203 - Summary!B$9) / (Summary!B$3 - Summary!B$9),0)</f>
        <v>0</v>
      </c>
      <c r="BN203" s="3">
        <f>IF(AND(V203&gt;0,V203&gt;Summary!C$9),12.5 - 12.5 * (V203 - Summary!C$9) / (Summary!C$3 - Summary!C$9),0)</f>
        <v>5.0098595020951446</v>
      </c>
      <c r="BO203" s="3">
        <f>IF(AND(W203&gt;0,W203&gt;Summary!D$9),12.5 - 12.5 * (W203 - Summary!D$9) / (Summary!D$3 - Summary!D$9),0)</f>
        <v>0</v>
      </c>
      <c r="BP203" s="3">
        <f>IF(AND(X203&gt;0,X203&gt;Summary!E$9),12.5 - 12.5 * (X203 - Summary!E$9) / (Summary!E$3 - Summary!E$9),0)</f>
        <v>0</v>
      </c>
      <c r="BQ203" s="3">
        <f>IF(AND(Y203&gt;0,Y203&gt;Summary!F$9),12.5 - 12.5 * (Y203 - Summary!F$9) / (Summary!F$3 - Summary!F$9),0)</f>
        <v>0</v>
      </c>
      <c r="BR203" s="3">
        <f>IF(AND(Z203&gt;0,Z203&gt;Summary!G$9),12.5 - 12.5 * (Z203 - Summary!G$9) / (Summary!G$3 - Summary!G$9),0)</f>
        <v>0</v>
      </c>
      <c r="BS203" s="3">
        <f>IF(AND(AA203&gt;0,AA203&gt;Summary!H$9),12.5 - 12.5 * (AA203 - Summary!H$9) / (Summary!H$3 - Summary!H$9),0)</f>
        <v>0</v>
      </c>
      <c r="BT203" s="3">
        <f>IF(AND(AB203&gt;0,AB203&gt;Summary!I$9),12.5 - 12.5 * (AB203 - Summary!I$9) / (Summary!I$3 - Summary!I$9),0)</f>
        <v>0</v>
      </c>
      <c r="BU203" s="3">
        <f>IF(AND(AC203&gt;0,AC203&gt;Summary!J$9),12.5 - 12.5 * (AC203 - Summary!J$9) / (Summary!J$3 - Summary!J$9),0)</f>
        <v>0</v>
      </c>
      <c r="BV203" s="3">
        <f>IF(AND(AD203&gt;0,AD203&gt;Summary!K$9),12.5 - 12.5 * (AD203 - Summary!K$9) / (Summary!K$3 - Summary!K$9),0)</f>
        <v>0</v>
      </c>
      <c r="BW203" s="3"/>
      <c r="BZ203">
        <v>2787</v>
      </c>
      <c r="CA203">
        <v>7391</v>
      </c>
      <c r="CD203">
        <v>6860</v>
      </c>
      <c r="CE203">
        <v>23661</v>
      </c>
      <c r="CG203">
        <v>112280</v>
      </c>
      <c r="CI203" s="3">
        <f t="shared" si="159"/>
        <v>0</v>
      </c>
      <c r="CJ203" s="3">
        <f t="shared" si="160"/>
        <v>5.0098595020951446</v>
      </c>
      <c r="CK203" s="3">
        <f t="shared" si="161"/>
        <v>0</v>
      </c>
      <c r="CL203" s="3">
        <f t="shared" si="162"/>
        <v>0</v>
      </c>
      <c r="CM203" s="3">
        <f t="shared" si="163"/>
        <v>0</v>
      </c>
      <c r="CN203" s="3">
        <f t="shared" si="164"/>
        <v>0</v>
      </c>
      <c r="CO203" s="3">
        <f t="shared" si="165"/>
        <v>0</v>
      </c>
      <c r="CP203" s="3">
        <f t="shared" si="166"/>
        <v>0</v>
      </c>
      <c r="CQ203" s="3">
        <f t="shared" si="167"/>
        <v>0</v>
      </c>
      <c r="CR203" s="3">
        <f t="shared" si="168"/>
        <v>0</v>
      </c>
      <c r="CT203" s="3">
        <f t="shared" si="169"/>
        <v>0</v>
      </c>
      <c r="CU203" s="3">
        <f t="shared" si="170"/>
        <v>0</v>
      </c>
      <c r="CV203" s="3">
        <f t="shared" si="171"/>
        <v>5.0098595020951446</v>
      </c>
      <c r="CW203" s="5">
        <f t="shared" si="172"/>
        <v>250</v>
      </c>
      <c r="CX203" s="3">
        <f t="shared" si="173"/>
        <v>255.00985950209514</v>
      </c>
      <c r="CZ203" s="3">
        <f t="shared" si="174"/>
        <v>256.93293642517199</v>
      </c>
      <c r="DA203">
        <f t="shared" si="175"/>
        <v>199</v>
      </c>
    </row>
    <row r="204" spans="1:105" x14ac:dyDescent="0.2">
      <c r="A204">
        <v>200</v>
      </c>
      <c r="B204" t="s">
        <v>435</v>
      </c>
      <c r="C204" t="s">
        <v>436</v>
      </c>
      <c r="D204" t="s">
        <v>176</v>
      </c>
      <c r="E204">
        <v>5.8729609475234303</v>
      </c>
      <c r="F204" s="1" t="s">
        <v>699</v>
      </c>
      <c r="G204">
        <v>255.87296094752301</v>
      </c>
      <c r="H204">
        <v>682153</v>
      </c>
      <c r="J204">
        <v>6818</v>
      </c>
      <c r="K204">
        <v>2907</v>
      </c>
      <c r="L204">
        <v>277047</v>
      </c>
      <c r="M204">
        <v>9868</v>
      </c>
      <c r="R204">
        <v>385513</v>
      </c>
      <c r="U204" s="5">
        <f>IF(J204&lt;=Summary!B$3,J204,0)</f>
        <v>0</v>
      </c>
      <c r="V204" s="5">
        <f>IF(K204&lt;=Summary!C$3,K204,0)</f>
        <v>2907</v>
      </c>
      <c r="W204" s="5">
        <f>IF(L204&lt;=Summary!D$3,L204,0)</f>
        <v>0</v>
      </c>
      <c r="X204" s="5">
        <f>IF(M204&lt;=Summary!E$3,M204,0)</f>
        <v>0</v>
      </c>
      <c r="Y204" s="5">
        <f>IF(N204&lt;=Summary!F$3,N204,0)</f>
        <v>0</v>
      </c>
      <c r="Z204" s="5">
        <f>IF(O204&lt;=Summary!G$3,O204,0)</f>
        <v>0</v>
      </c>
      <c r="AA204" s="5">
        <f>IF(P204&lt;=Summary!H$3,P204,0)</f>
        <v>0</v>
      </c>
      <c r="AB204" s="5">
        <f>IF(Q204&lt;=Summary!I$3,Q204,0)</f>
        <v>0</v>
      </c>
      <c r="AC204" s="5">
        <f>IF(R204&lt;=Summary!J$3,R204,0)</f>
        <v>0</v>
      </c>
      <c r="AD204" s="5">
        <f>IF(S204&lt;=Summary!K$3,S204,0)</f>
        <v>0</v>
      </c>
      <c r="AE204" s="3"/>
      <c r="AF204" s="5">
        <f t="shared" si="149"/>
        <v>215</v>
      </c>
      <c r="AG204" s="5">
        <f t="shared" si="150"/>
        <v>220</v>
      </c>
      <c r="AH204" s="5">
        <f t="shared" si="151"/>
        <v>213</v>
      </c>
      <c r="AI204" s="5">
        <f t="shared" si="152"/>
        <v>154</v>
      </c>
      <c r="AJ204" s="5">
        <f t="shared" si="153"/>
        <v>0</v>
      </c>
      <c r="AK204" s="5">
        <f t="shared" si="154"/>
        <v>0</v>
      </c>
      <c r="AL204" s="5">
        <f t="shared" si="155"/>
        <v>0</v>
      </c>
      <c r="AM204" s="5">
        <f t="shared" si="156"/>
        <v>0</v>
      </c>
      <c r="AN204" s="5">
        <f t="shared" si="157"/>
        <v>174</v>
      </c>
      <c r="AO204" s="5">
        <f t="shared" si="158"/>
        <v>0</v>
      </c>
      <c r="AP204" s="3"/>
      <c r="AQ204" s="3">
        <f>IF(AND(AF204&lt;=Summary!B$6,AF204&gt;0),25*(Summary!B$6+1-AF204)/Summary!B$6,0)</f>
        <v>0</v>
      </c>
      <c r="AR204" s="3">
        <f>IF(AND(AG204&lt;=Summary!C$6,AG204&gt;0),25*(Summary!C$6+1-AG204)/Summary!C$6,0)</f>
        <v>0</v>
      </c>
      <c r="AS204" s="3">
        <f>IF(AND(AH204&lt;=Summary!D$6,AH204&gt;0),25*(Summary!D$6+1-AH204)/Summary!D$6,0)</f>
        <v>0</v>
      </c>
      <c r="AT204" s="3">
        <f>IF(AND(AI204&lt;=Summary!E$6,AI204&gt;0),25*(Summary!E$6+1-AI204)/Summary!E$6,0)</f>
        <v>0</v>
      </c>
      <c r="AU204" s="3">
        <f>IF(AND(AJ204&lt;=Summary!F$6,AJ204&gt;0),25*(Summary!F$6+1-AJ204)/Summary!F$6,0)</f>
        <v>0</v>
      </c>
      <c r="AV204" s="3">
        <f>IF(AND(AK204&lt;=Summary!G$6,AK204&gt;0),25*(Summary!G$6+1-AK204)/Summary!G$6,0)</f>
        <v>0</v>
      </c>
      <c r="AW204" s="3">
        <f>IF(AND(AL204&lt;=Summary!H$6,AL204&gt;0),25*(Summary!H$6+1-AL204)/Summary!H$6,0)</f>
        <v>0</v>
      </c>
      <c r="AX204" s="3">
        <f>IF(AND(AM204&lt;=Summary!I$6,AM204&gt;0),25*(Summary!I$6+1-AM204)/Summary!I$6,0)</f>
        <v>0</v>
      </c>
      <c r="AY204" s="3">
        <f>IF(AND(AN204&lt;=Summary!J$6,AN204&gt;0),25*(Summary!J$6+1-AN204)/Summary!J$6,0)</f>
        <v>0</v>
      </c>
      <c r="AZ204" s="3">
        <f>IF(AND(AO204&lt;=Summary!K$6,AO204&gt;0),25*(Summary!K$6+1-AO204)/Summary!K$6,0)</f>
        <v>0</v>
      </c>
      <c r="BA204" s="3"/>
      <c r="BB204" s="3">
        <f>IF(AND(U204&gt;0,U204&lt;=Summary!B$9),12.5 + 12.5 * (U204 - Summary!B$9) / (Summary!B$7 - Summary!B$9),0)</f>
        <v>0</v>
      </c>
      <c r="BC204" s="3">
        <f>IF(AND(V204&gt;0,V204&lt;=Summary!C$9),12.5 + 12.5 * (V204 - Summary!C$9) / (Summary!C$7 - Summary!C$9),0)</f>
        <v>0</v>
      </c>
      <c r="BD204" s="3">
        <f>IF(AND(W204&gt;0,W204&lt;=Summary!D$9),12.5 + 12.5 * (W204 - Summary!D$9) / (Summary!D$7 - Summary!D$9),0)</f>
        <v>0</v>
      </c>
      <c r="BE204" s="3">
        <f>IF(AND(X204&gt;0,X204&lt;=Summary!E$9),12.5 + 12.5 * (X204 - Summary!E$9) / (Summary!E$7 - Summary!E$9),0)</f>
        <v>0</v>
      </c>
      <c r="BF204" s="3">
        <f>IF(AND(Y204&gt;0,Y204&lt;=Summary!F$9),12.5 + 12.5 * (Y204 - Summary!F$9) / (Summary!F$7 - Summary!F$9),0)</f>
        <v>0</v>
      </c>
      <c r="BG204" s="3">
        <f>IF(AND(Z204&gt;0,Z204&lt;=Summary!G$9),12.5 + 12.5 * (Z204 - Summary!G$9) / (Summary!G$7 - Summary!G$9),0)</f>
        <v>0</v>
      </c>
      <c r="BH204" s="3">
        <f>IF(AND(AA204&gt;0,AA204&lt;=Summary!H$9),12.5 + 12.5 * (AA204 - Summary!H$9) / (Summary!H$7 - Summary!H$9),0)</f>
        <v>0</v>
      </c>
      <c r="BI204" s="3">
        <f>IF(AND(AB204&gt;0,AB204&lt;=Summary!I$9),12.5 + 12.5 * (AB204 - Summary!I$9) / (Summary!I$7 - Summary!I$9),0)</f>
        <v>0</v>
      </c>
      <c r="BJ204" s="3">
        <f>IF(AND(AC204&gt;0,AC204&lt;=Summary!J$9),12.5 + 12.5 * (AC204 - Summary!J$9) / (Summary!J$7 - Summary!J$9),0)</f>
        <v>0</v>
      </c>
      <c r="BK204" s="3">
        <f>IF(AND(AD204&gt;0,AD204&lt;=Summary!K$9),12.5 + 12.5 * (AD204 - Summary!K$9) / (Summary!K$7 - Summary!K$9),0)</f>
        <v>0</v>
      </c>
      <c r="BL204" s="3"/>
      <c r="BM204" s="3">
        <f>IF(AND(U204&gt;0,U204&gt;Summary!B$9),12.5 - 12.5 * (U204 - Summary!B$9) / (Summary!B$3 - Summary!B$9),0)</f>
        <v>0</v>
      </c>
      <c r="BN204" s="3">
        <f>IF(AND(V204&gt;0,V204&gt;Summary!C$9),12.5 - 12.5 * (V204 - Summary!C$9) / (Summary!C$3 - Summary!C$9),0)</f>
        <v>4.270396844959329</v>
      </c>
      <c r="BO204" s="3">
        <f>IF(AND(W204&gt;0,W204&gt;Summary!D$9),12.5 - 12.5 * (W204 - Summary!D$9) / (Summary!D$3 - Summary!D$9),0)</f>
        <v>0</v>
      </c>
      <c r="BP204" s="3">
        <f>IF(AND(X204&gt;0,X204&gt;Summary!E$9),12.5 - 12.5 * (X204 - Summary!E$9) / (Summary!E$3 - Summary!E$9),0)</f>
        <v>0</v>
      </c>
      <c r="BQ204" s="3">
        <f>IF(AND(Y204&gt;0,Y204&gt;Summary!F$9),12.5 - 12.5 * (Y204 - Summary!F$9) / (Summary!F$3 - Summary!F$9),0)</f>
        <v>0</v>
      </c>
      <c r="BR204" s="3">
        <f>IF(AND(Z204&gt;0,Z204&gt;Summary!G$9),12.5 - 12.5 * (Z204 - Summary!G$9) / (Summary!G$3 - Summary!G$9),0)</f>
        <v>0</v>
      </c>
      <c r="BS204" s="3">
        <f>IF(AND(AA204&gt;0,AA204&gt;Summary!H$9),12.5 - 12.5 * (AA204 - Summary!H$9) / (Summary!H$3 - Summary!H$9),0)</f>
        <v>0</v>
      </c>
      <c r="BT204" s="3">
        <f>IF(AND(AB204&gt;0,AB204&gt;Summary!I$9),12.5 - 12.5 * (AB204 - Summary!I$9) / (Summary!I$3 - Summary!I$9),0)</f>
        <v>0</v>
      </c>
      <c r="BU204" s="3">
        <f>IF(AND(AC204&gt;0,AC204&gt;Summary!J$9),12.5 - 12.5 * (AC204 - Summary!J$9) / (Summary!J$3 - Summary!J$9),0)</f>
        <v>0</v>
      </c>
      <c r="BV204" s="3">
        <f>IF(AND(AD204&gt;0,AD204&gt;Summary!K$9),12.5 - 12.5 * (AD204 - Summary!K$9) / (Summary!K$3 - Summary!K$9),0)</f>
        <v>0</v>
      </c>
      <c r="BW204" s="3"/>
      <c r="BZ204">
        <v>2907</v>
      </c>
      <c r="CA204">
        <v>9868</v>
      </c>
      <c r="CD204">
        <v>6818</v>
      </c>
      <c r="CE204">
        <v>277047</v>
      </c>
      <c r="CF204">
        <v>385513</v>
      </c>
      <c r="CI204" s="3">
        <f t="shared" si="159"/>
        <v>0</v>
      </c>
      <c r="CJ204" s="3">
        <f t="shared" si="160"/>
        <v>4.270396844959329</v>
      </c>
      <c r="CK204" s="3">
        <f t="shared" si="161"/>
        <v>0</v>
      </c>
      <c r="CL204" s="3">
        <f t="shared" si="162"/>
        <v>0</v>
      </c>
      <c r="CM204" s="3">
        <f t="shared" si="163"/>
        <v>0</v>
      </c>
      <c r="CN204" s="3">
        <f t="shared" si="164"/>
        <v>0</v>
      </c>
      <c r="CO204" s="3">
        <f t="shared" si="165"/>
        <v>0</v>
      </c>
      <c r="CP204" s="3">
        <f t="shared" si="166"/>
        <v>0</v>
      </c>
      <c r="CQ204" s="3">
        <f t="shared" si="167"/>
        <v>0</v>
      </c>
      <c r="CR204" s="3">
        <f t="shared" si="168"/>
        <v>0</v>
      </c>
      <c r="CT204" s="3">
        <f t="shared" si="169"/>
        <v>0</v>
      </c>
      <c r="CU204" s="3">
        <f t="shared" si="170"/>
        <v>0</v>
      </c>
      <c r="CV204" s="3">
        <f t="shared" si="171"/>
        <v>4.270396844959329</v>
      </c>
      <c r="CW204" s="5">
        <f t="shared" si="172"/>
        <v>250</v>
      </c>
      <c r="CX204" s="3">
        <f t="shared" si="173"/>
        <v>254.27039684495932</v>
      </c>
      <c r="CZ204" s="3">
        <f t="shared" si="174"/>
        <v>255.87296094752301</v>
      </c>
      <c r="DA204">
        <f t="shared" si="175"/>
        <v>200</v>
      </c>
    </row>
    <row r="205" spans="1:105" x14ac:dyDescent="0.2">
      <c r="A205">
        <v>201</v>
      </c>
      <c r="B205" t="s">
        <v>437</v>
      </c>
      <c r="C205" t="s">
        <v>437</v>
      </c>
      <c r="D205" t="s">
        <v>22</v>
      </c>
      <c r="E205">
        <v>4.43644834398863</v>
      </c>
      <c r="F205" s="1" t="s">
        <v>698</v>
      </c>
      <c r="G205">
        <v>254.43644834398799</v>
      </c>
      <c r="H205">
        <v>107510</v>
      </c>
      <c r="J205">
        <v>3188</v>
      </c>
      <c r="K205">
        <v>5161</v>
      </c>
      <c r="L205">
        <v>8363</v>
      </c>
      <c r="M205">
        <v>56880</v>
      </c>
      <c r="O205">
        <v>33918</v>
      </c>
      <c r="U205" s="5">
        <f>IF(J205&lt;=Summary!B$3,J205,0)</f>
        <v>3188</v>
      </c>
      <c r="V205" s="5">
        <f>IF(K205&lt;=Summary!C$3,K205,0)</f>
        <v>0</v>
      </c>
      <c r="W205" s="5">
        <f>IF(L205&lt;=Summary!D$3,L205,0)</f>
        <v>0</v>
      </c>
      <c r="X205" s="5">
        <f>IF(M205&lt;=Summary!E$3,M205,0)</f>
        <v>0</v>
      </c>
      <c r="Y205" s="5">
        <f>IF(N205&lt;=Summary!F$3,N205,0)</f>
        <v>0</v>
      </c>
      <c r="Z205" s="5">
        <f>IF(O205&lt;=Summary!G$3,O205,0)</f>
        <v>0</v>
      </c>
      <c r="AA205" s="5">
        <f>IF(P205&lt;=Summary!H$3,P205,0)</f>
        <v>0</v>
      </c>
      <c r="AB205" s="5">
        <f>IF(Q205&lt;=Summary!I$3,Q205,0)</f>
        <v>0</v>
      </c>
      <c r="AC205" s="5">
        <f>IF(R205&lt;=Summary!J$3,R205,0)</f>
        <v>0</v>
      </c>
      <c r="AD205" s="5">
        <f>IF(S205&lt;=Summary!K$3,S205,0)</f>
        <v>0</v>
      </c>
      <c r="AE205" s="3"/>
      <c r="AF205" s="5">
        <f t="shared" si="149"/>
        <v>180</v>
      </c>
      <c r="AG205" s="5">
        <f t="shared" si="150"/>
        <v>244</v>
      </c>
      <c r="AH205" s="5">
        <f t="shared" si="151"/>
        <v>152</v>
      </c>
      <c r="AI205" s="5">
        <f t="shared" si="152"/>
        <v>186</v>
      </c>
      <c r="AJ205" s="5">
        <f t="shared" si="153"/>
        <v>0</v>
      </c>
      <c r="AK205" s="5">
        <f t="shared" si="154"/>
        <v>179</v>
      </c>
      <c r="AL205" s="5">
        <f t="shared" si="155"/>
        <v>0</v>
      </c>
      <c r="AM205" s="5">
        <f t="shared" si="156"/>
        <v>0</v>
      </c>
      <c r="AN205" s="5">
        <f t="shared" si="157"/>
        <v>0</v>
      </c>
      <c r="AO205" s="5">
        <f t="shared" si="158"/>
        <v>0</v>
      </c>
      <c r="AP205" s="3"/>
      <c r="AQ205" s="3">
        <f>IF(AND(AF205&lt;=Summary!B$6,AF205&gt;0),25*(Summary!B$6+1-AF205)/Summary!B$6,0)</f>
        <v>0</v>
      </c>
      <c r="AR205" s="3">
        <f>IF(AND(AG205&lt;=Summary!C$6,AG205&gt;0),25*(Summary!C$6+1-AG205)/Summary!C$6,0)</f>
        <v>0</v>
      </c>
      <c r="AS205" s="3">
        <f>IF(AND(AH205&lt;=Summary!D$6,AH205&gt;0),25*(Summary!D$6+1-AH205)/Summary!D$6,0)</f>
        <v>0</v>
      </c>
      <c r="AT205" s="3">
        <f>IF(AND(AI205&lt;=Summary!E$6,AI205&gt;0),25*(Summary!E$6+1-AI205)/Summary!E$6,0)</f>
        <v>0</v>
      </c>
      <c r="AU205" s="3">
        <f>IF(AND(AJ205&lt;=Summary!F$6,AJ205&gt;0),25*(Summary!F$6+1-AJ205)/Summary!F$6,0)</f>
        <v>0</v>
      </c>
      <c r="AV205" s="3">
        <f>IF(AND(AK205&lt;=Summary!G$6,AK205&gt;0),25*(Summary!G$6+1-AK205)/Summary!G$6,0)</f>
        <v>0</v>
      </c>
      <c r="AW205" s="3">
        <f>IF(AND(AL205&lt;=Summary!H$6,AL205&gt;0),25*(Summary!H$6+1-AL205)/Summary!H$6,0)</f>
        <v>0</v>
      </c>
      <c r="AX205" s="3">
        <f>IF(AND(AM205&lt;=Summary!I$6,AM205&gt;0),25*(Summary!I$6+1-AM205)/Summary!I$6,0)</f>
        <v>0</v>
      </c>
      <c r="AY205" s="3">
        <f>IF(AND(AN205&lt;=Summary!J$6,AN205&gt;0),25*(Summary!J$6+1-AN205)/Summary!J$6,0)</f>
        <v>0</v>
      </c>
      <c r="AZ205" s="3">
        <f>IF(AND(AO205&lt;=Summary!K$6,AO205&gt;0),25*(Summary!K$6+1-AO205)/Summary!K$6,0)</f>
        <v>0</v>
      </c>
      <c r="BA205" s="3"/>
      <c r="BB205" s="3">
        <f>IF(AND(U205&gt;0,U205&lt;=Summary!B$9),12.5 + 12.5 * (U205 - Summary!B$9) / (Summary!B$7 - Summary!B$9),0)</f>
        <v>0</v>
      </c>
      <c r="BC205" s="3">
        <f>IF(AND(V205&gt;0,V205&lt;=Summary!C$9),12.5 + 12.5 * (V205 - Summary!C$9) / (Summary!C$7 - Summary!C$9),0)</f>
        <v>0</v>
      </c>
      <c r="BD205" s="3">
        <f>IF(AND(W205&gt;0,W205&lt;=Summary!D$9),12.5 + 12.5 * (W205 - Summary!D$9) / (Summary!D$7 - Summary!D$9),0)</f>
        <v>0</v>
      </c>
      <c r="BE205" s="3">
        <f>IF(AND(X205&gt;0,X205&lt;=Summary!E$9),12.5 + 12.5 * (X205 - Summary!E$9) / (Summary!E$7 - Summary!E$9),0)</f>
        <v>0</v>
      </c>
      <c r="BF205" s="3">
        <f>IF(AND(Y205&gt;0,Y205&lt;=Summary!F$9),12.5 + 12.5 * (Y205 - Summary!F$9) / (Summary!F$7 - Summary!F$9),0)</f>
        <v>0</v>
      </c>
      <c r="BG205" s="3">
        <f>IF(AND(Z205&gt;0,Z205&lt;=Summary!G$9),12.5 + 12.5 * (Z205 - Summary!G$9) / (Summary!G$7 - Summary!G$9),0)</f>
        <v>0</v>
      </c>
      <c r="BH205" s="3">
        <f>IF(AND(AA205&gt;0,AA205&lt;=Summary!H$9),12.5 + 12.5 * (AA205 - Summary!H$9) / (Summary!H$7 - Summary!H$9),0)</f>
        <v>0</v>
      </c>
      <c r="BI205" s="3">
        <f>IF(AND(AB205&gt;0,AB205&lt;=Summary!I$9),12.5 + 12.5 * (AB205 - Summary!I$9) / (Summary!I$7 - Summary!I$9),0)</f>
        <v>0</v>
      </c>
      <c r="BJ205" s="3">
        <f>IF(AND(AC205&gt;0,AC205&lt;=Summary!J$9),12.5 + 12.5 * (AC205 - Summary!J$9) / (Summary!J$7 - Summary!J$9),0)</f>
        <v>0</v>
      </c>
      <c r="BK205" s="3">
        <f>IF(AND(AD205&gt;0,AD205&lt;=Summary!K$9),12.5 + 12.5 * (AD205 - Summary!K$9) / (Summary!K$7 - Summary!K$9),0)</f>
        <v>0</v>
      </c>
      <c r="BL205" s="3"/>
      <c r="BM205" s="3">
        <f>IF(AND(U205&gt;0,U205&gt;Summary!B$9),12.5 - 12.5 * (U205 - Summary!B$9) / (Summary!B$3 - Summary!B$9),0)</f>
        <v>2.7437400106553014</v>
      </c>
      <c r="BN205" s="3">
        <f>IF(AND(V205&gt;0,V205&gt;Summary!C$9),12.5 - 12.5 * (V205 - Summary!C$9) / (Summary!C$3 - Summary!C$9),0)</f>
        <v>0</v>
      </c>
      <c r="BO205" s="3">
        <f>IF(AND(W205&gt;0,W205&gt;Summary!D$9),12.5 - 12.5 * (W205 - Summary!D$9) / (Summary!D$3 - Summary!D$9),0)</f>
        <v>0</v>
      </c>
      <c r="BP205" s="3">
        <f>IF(AND(X205&gt;0,X205&gt;Summary!E$9),12.5 - 12.5 * (X205 - Summary!E$9) / (Summary!E$3 - Summary!E$9),0)</f>
        <v>0</v>
      </c>
      <c r="BQ205" s="3">
        <f>IF(AND(Y205&gt;0,Y205&gt;Summary!F$9),12.5 - 12.5 * (Y205 - Summary!F$9) / (Summary!F$3 - Summary!F$9),0)</f>
        <v>0</v>
      </c>
      <c r="BR205" s="3">
        <f>IF(AND(Z205&gt;0,Z205&gt;Summary!G$9),12.5 - 12.5 * (Z205 - Summary!G$9) / (Summary!G$3 - Summary!G$9),0)</f>
        <v>0</v>
      </c>
      <c r="BS205" s="3">
        <f>IF(AND(AA205&gt;0,AA205&gt;Summary!H$9),12.5 - 12.5 * (AA205 - Summary!H$9) / (Summary!H$3 - Summary!H$9),0)</f>
        <v>0</v>
      </c>
      <c r="BT205" s="3">
        <f>IF(AND(AB205&gt;0,AB205&gt;Summary!I$9),12.5 - 12.5 * (AB205 - Summary!I$9) / (Summary!I$3 - Summary!I$9),0)</f>
        <v>0</v>
      </c>
      <c r="BU205" s="3">
        <f>IF(AND(AC205&gt;0,AC205&gt;Summary!J$9),12.5 - 12.5 * (AC205 - Summary!J$9) / (Summary!J$3 - Summary!J$9),0)</f>
        <v>0</v>
      </c>
      <c r="BV205" s="3">
        <f>IF(AND(AD205&gt;0,AD205&gt;Summary!K$9),12.5 - 12.5 * (AD205 - Summary!K$9) / (Summary!K$3 - Summary!K$9),0)</f>
        <v>0</v>
      </c>
      <c r="BW205" s="3"/>
      <c r="BX205">
        <v>33918</v>
      </c>
      <c r="BZ205">
        <v>5161</v>
      </c>
      <c r="CA205">
        <v>56880</v>
      </c>
      <c r="CD205">
        <v>3188</v>
      </c>
      <c r="CE205">
        <v>8363</v>
      </c>
      <c r="CI205" s="3">
        <f t="shared" si="159"/>
        <v>2.7437400106553014</v>
      </c>
      <c r="CJ205" s="3">
        <f t="shared" si="160"/>
        <v>0</v>
      </c>
      <c r="CK205" s="3">
        <f t="shared" si="161"/>
        <v>0</v>
      </c>
      <c r="CL205" s="3">
        <f t="shared" si="162"/>
        <v>0</v>
      </c>
      <c r="CM205" s="3">
        <f t="shared" si="163"/>
        <v>0</v>
      </c>
      <c r="CN205" s="3">
        <f t="shared" si="164"/>
        <v>0</v>
      </c>
      <c r="CO205" s="3">
        <f t="shared" si="165"/>
        <v>0</v>
      </c>
      <c r="CP205" s="3">
        <f t="shared" si="166"/>
        <v>0</v>
      </c>
      <c r="CQ205" s="3">
        <f t="shared" si="167"/>
        <v>0</v>
      </c>
      <c r="CR205" s="3">
        <f t="shared" si="168"/>
        <v>0</v>
      </c>
      <c r="CT205" s="3">
        <f t="shared" si="169"/>
        <v>0</v>
      </c>
      <c r="CU205" s="3">
        <f t="shared" si="170"/>
        <v>0</v>
      </c>
      <c r="CV205" s="3">
        <f t="shared" si="171"/>
        <v>2.7437400106553014</v>
      </c>
      <c r="CW205" s="5">
        <f t="shared" si="172"/>
        <v>250</v>
      </c>
      <c r="CX205" s="3">
        <f t="shared" si="173"/>
        <v>252.7437400106553</v>
      </c>
      <c r="CZ205" s="3">
        <f t="shared" si="174"/>
        <v>254.43644834398799</v>
      </c>
      <c r="DA205">
        <f t="shared" si="175"/>
        <v>201</v>
      </c>
    </row>
    <row r="206" spans="1:105" x14ac:dyDescent="0.2">
      <c r="A206">
        <v>202</v>
      </c>
      <c r="B206" t="s">
        <v>438</v>
      </c>
      <c r="C206" t="s">
        <v>439</v>
      </c>
      <c r="D206" t="s">
        <v>54</v>
      </c>
      <c r="E206">
        <v>3.13263031712625</v>
      </c>
      <c r="F206" s="1" t="s">
        <v>700</v>
      </c>
      <c r="G206">
        <v>253.132630317126</v>
      </c>
      <c r="H206">
        <v>344837</v>
      </c>
      <c r="J206">
        <v>4713</v>
      </c>
      <c r="K206">
        <v>3213</v>
      </c>
      <c r="M206">
        <v>59809</v>
      </c>
      <c r="O206">
        <v>5192</v>
      </c>
      <c r="R206">
        <v>271910</v>
      </c>
      <c r="U206" s="5">
        <f>IF(J206&lt;=Summary!B$3,J206,0)</f>
        <v>0</v>
      </c>
      <c r="V206" s="5">
        <f>IF(K206&lt;=Summary!C$3,K206,0)</f>
        <v>3213</v>
      </c>
      <c r="W206" s="5">
        <f>IF(L206&lt;=Summary!D$3,L206,0)</f>
        <v>0</v>
      </c>
      <c r="X206" s="5">
        <f>IF(M206&lt;=Summary!E$3,M206,0)</f>
        <v>0</v>
      </c>
      <c r="Y206" s="5">
        <f>IF(N206&lt;=Summary!F$3,N206,0)</f>
        <v>0</v>
      </c>
      <c r="Z206" s="5">
        <f>IF(O206&lt;=Summary!G$3,O206,0)</f>
        <v>0</v>
      </c>
      <c r="AA206" s="5">
        <f>IF(P206&lt;=Summary!H$3,P206,0)</f>
        <v>0</v>
      </c>
      <c r="AB206" s="5">
        <f>IF(Q206&lt;=Summary!I$3,Q206,0)</f>
        <v>0</v>
      </c>
      <c r="AC206" s="5">
        <f>IF(R206&lt;=Summary!J$3,R206,0)</f>
        <v>0</v>
      </c>
      <c r="AD206" s="5">
        <f>IF(S206&lt;=Summary!K$3,S206,0)</f>
        <v>0</v>
      </c>
      <c r="AE206" s="3"/>
      <c r="AF206" s="5">
        <f t="shared" si="149"/>
        <v>205</v>
      </c>
      <c r="AG206" s="5">
        <f t="shared" si="150"/>
        <v>228</v>
      </c>
      <c r="AH206" s="5">
        <f t="shared" si="151"/>
        <v>0</v>
      </c>
      <c r="AI206" s="5">
        <f t="shared" si="152"/>
        <v>187</v>
      </c>
      <c r="AJ206" s="5">
        <f t="shared" si="153"/>
        <v>0</v>
      </c>
      <c r="AK206" s="5">
        <f t="shared" si="154"/>
        <v>129</v>
      </c>
      <c r="AL206" s="5">
        <f t="shared" si="155"/>
        <v>0</v>
      </c>
      <c r="AM206" s="5">
        <f t="shared" si="156"/>
        <v>0</v>
      </c>
      <c r="AN206" s="5">
        <f t="shared" si="157"/>
        <v>170</v>
      </c>
      <c r="AO206" s="5">
        <f t="shared" si="158"/>
        <v>0</v>
      </c>
      <c r="AP206" s="3"/>
      <c r="AQ206" s="3">
        <f>IF(AND(AF206&lt;=Summary!B$6,AF206&gt;0),25*(Summary!B$6+1-AF206)/Summary!B$6,0)</f>
        <v>0</v>
      </c>
      <c r="AR206" s="3">
        <f>IF(AND(AG206&lt;=Summary!C$6,AG206&gt;0),25*(Summary!C$6+1-AG206)/Summary!C$6,0)</f>
        <v>0</v>
      </c>
      <c r="AS206" s="3">
        <f>IF(AND(AH206&lt;=Summary!D$6,AH206&gt;0),25*(Summary!D$6+1-AH206)/Summary!D$6,0)</f>
        <v>0</v>
      </c>
      <c r="AT206" s="3">
        <f>IF(AND(AI206&lt;=Summary!E$6,AI206&gt;0),25*(Summary!E$6+1-AI206)/Summary!E$6,0)</f>
        <v>0</v>
      </c>
      <c r="AU206" s="3">
        <f>IF(AND(AJ206&lt;=Summary!F$6,AJ206&gt;0),25*(Summary!F$6+1-AJ206)/Summary!F$6,0)</f>
        <v>0</v>
      </c>
      <c r="AV206" s="3">
        <f>IF(AND(AK206&lt;=Summary!G$6,AK206&gt;0),25*(Summary!G$6+1-AK206)/Summary!G$6,0)</f>
        <v>0</v>
      </c>
      <c r="AW206" s="3">
        <f>IF(AND(AL206&lt;=Summary!H$6,AL206&gt;0),25*(Summary!H$6+1-AL206)/Summary!H$6,0)</f>
        <v>0</v>
      </c>
      <c r="AX206" s="3">
        <f>IF(AND(AM206&lt;=Summary!I$6,AM206&gt;0),25*(Summary!I$6+1-AM206)/Summary!I$6,0)</f>
        <v>0</v>
      </c>
      <c r="AY206" s="3">
        <f>IF(AND(AN206&lt;=Summary!J$6,AN206&gt;0),25*(Summary!J$6+1-AN206)/Summary!J$6,0)</f>
        <v>0</v>
      </c>
      <c r="AZ206" s="3">
        <f>IF(AND(AO206&lt;=Summary!K$6,AO206&gt;0),25*(Summary!K$6+1-AO206)/Summary!K$6,0)</f>
        <v>0</v>
      </c>
      <c r="BA206" s="3"/>
      <c r="BB206" s="3">
        <f>IF(AND(U206&gt;0,U206&lt;=Summary!B$9),12.5 + 12.5 * (U206 - Summary!B$9) / (Summary!B$7 - Summary!B$9),0)</f>
        <v>0</v>
      </c>
      <c r="BC206" s="3">
        <f>IF(AND(V206&gt;0,V206&lt;=Summary!C$9),12.5 + 12.5 * (V206 - Summary!C$9) / (Summary!C$7 - Summary!C$9),0)</f>
        <v>0</v>
      </c>
      <c r="BD206" s="3">
        <f>IF(AND(W206&gt;0,W206&lt;=Summary!D$9),12.5 + 12.5 * (W206 - Summary!D$9) / (Summary!D$7 - Summary!D$9),0)</f>
        <v>0</v>
      </c>
      <c r="BE206" s="3">
        <f>IF(AND(X206&gt;0,X206&lt;=Summary!E$9),12.5 + 12.5 * (X206 - Summary!E$9) / (Summary!E$7 - Summary!E$9),0)</f>
        <v>0</v>
      </c>
      <c r="BF206" s="3">
        <f>IF(AND(Y206&gt;0,Y206&lt;=Summary!F$9),12.5 + 12.5 * (Y206 - Summary!F$9) / (Summary!F$7 - Summary!F$9),0)</f>
        <v>0</v>
      </c>
      <c r="BG206" s="3">
        <f>IF(AND(Z206&gt;0,Z206&lt;=Summary!G$9),12.5 + 12.5 * (Z206 - Summary!G$9) / (Summary!G$7 - Summary!G$9),0)</f>
        <v>0</v>
      </c>
      <c r="BH206" s="3">
        <f>IF(AND(AA206&gt;0,AA206&lt;=Summary!H$9),12.5 + 12.5 * (AA206 - Summary!H$9) / (Summary!H$7 - Summary!H$9),0)</f>
        <v>0</v>
      </c>
      <c r="BI206" s="3">
        <f>IF(AND(AB206&gt;0,AB206&lt;=Summary!I$9),12.5 + 12.5 * (AB206 - Summary!I$9) / (Summary!I$7 - Summary!I$9),0)</f>
        <v>0</v>
      </c>
      <c r="BJ206" s="3">
        <f>IF(AND(AC206&gt;0,AC206&lt;=Summary!J$9),12.5 + 12.5 * (AC206 - Summary!J$9) / (Summary!J$7 - Summary!J$9),0)</f>
        <v>0</v>
      </c>
      <c r="BK206" s="3">
        <f>IF(AND(AD206&gt;0,AD206&lt;=Summary!K$9),12.5 + 12.5 * (AD206 - Summary!K$9) / (Summary!K$7 - Summary!K$9),0)</f>
        <v>0</v>
      </c>
      <c r="BL206" s="3"/>
      <c r="BM206" s="3">
        <f>IF(AND(U206&gt;0,U206&gt;Summary!B$9),12.5 - 12.5 * (U206 - Summary!B$9) / (Summary!B$3 - Summary!B$9),0)</f>
        <v>0</v>
      </c>
      <c r="BN206" s="3">
        <f>IF(AND(V206&gt;0,V206&gt;Summary!C$9),12.5 - 12.5 * (V206 - Summary!C$9) / (Summary!C$3 - Summary!C$9),0)</f>
        <v>2.3847670692630025</v>
      </c>
      <c r="BO206" s="3">
        <f>IF(AND(W206&gt;0,W206&gt;Summary!D$9),12.5 - 12.5 * (W206 - Summary!D$9) / (Summary!D$3 - Summary!D$9),0)</f>
        <v>0</v>
      </c>
      <c r="BP206" s="3">
        <f>IF(AND(X206&gt;0,X206&gt;Summary!E$9),12.5 - 12.5 * (X206 - Summary!E$9) / (Summary!E$3 - Summary!E$9),0)</f>
        <v>0</v>
      </c>
      <c r="BQ206" s="3">
        <f>IF(AND(Y206&gt;0,Y206&gt;Summary!F$9),12.5 - 12.5 * (Y206 - Summary!F$9) / (Summary!F$3 - Summary!F$9),0)</f>
        <v>0</v>
      </c>
      <c r="BR206" s="3">
        <f>IF(AND(Z206&gt;0,Z206&gt;Summary!G$9),12.5 - 12.5 * (Z206 - Summary!G$9) / (Summary!G$3 - Summary!G$9),0)</f>
        <v>0</v>
      </c>
      <c r="BS206" s="3">
        <f>IF(AND(AA206&gt;0,AA206&gt;Summary!H$9),12.5 - 12.5 * (AA206 - Summary!H$9) / (Summary!H$3 - Summary!H$9),0)</f>
        <v>0</v>
      </c>
      <c r="BT206" s="3">
        <f>IF(AND(AB206&gt;0,AB206&gt;Summary!I$9),12.5 - 12.5 * (AB206 - Summary!I$9) / (Summary!I$3 - Summary!I$9),0)</f>
        <v>0</v>
      </c>
      <c r="BU206" s="3">
        <f>IF(AND(AC206&gt;0,AC206&gt;Summary!J$9),12.5 - 12.5 * (AC206 - Summary!J$9) / (Summary!J$3 - Summary!J$9),0)</f>
        <v>0</v>
      </c>
      <c r="BV206" s="3">
        <f>IF(AND(AD206&gt;0,AD206&gt;Summary!K$9),12.5 - 12.5 * (AD206 - Summary!K$9) / (Summary!K$3 - Summary!K$9),0)</f>
        <v>0</v>
      </c>
      <c r="BW206" s="3"/>
      <c r="BX206">
        <v>5192</v>
      </c>
      <c r="BZ206">
        <v>3213</v>
      </c>
      <c r="CA206">
        <v>59809</v>
      </c>
      <c r="CD206">
        <v>4713</v>
      </c>
      <c r="CF206">
        <v>271910</v>
      </c>
      <c r="CI206" s="3">
        <f t="shared" si="159"/>
        <v>0</v>
      </c>
      <c r="CJ206" s="3">
        <f t="shared" si="160"/>
        <v>2.3847670692630025</v>
      </c>
      <c r="CK206" s="3">
        <f t="shared" si="161"/>
        <v>0</v>
      </c>
      <c r="CL206" s="3">
        <f t="shared" si="162"/>
        <v>0</v>
      </c>
      <c r="CM206" s="3">
        <f t="shared" si="163"/>
        <v>0</v>
      </c>
      <c r="CN206" s="3">
        <f t="shared" si="164"/>
        <v>0</v>
      </c>
      <c r="CO206" s="3">
        <f t="shared" si="165"/>
        <v>0</v>
      </c>
      <c r="CP206" s="3">
        <f t="shared" si="166"/>
        <v>0</v>
      </c>
      <c r="CQ206" s="3">
        <f t="shared" si="167"/>
        <v>0</v>
      </c>
      <c r="CR206" s="3">
        <f t="shared" si="168"/>
        <v>0</v>
      </c>
      <c r="CT206" s="3">
        <f t="shared" si="169"/>
        <v>0</v>
      </c>
      <c r="CU206" s="3">
        <f t="shared" si="170"/>
        <v>0</v>
      </c>
      <c r="CV206" s="3">
        <f t="shared" si="171"/>
        <v>2.3847670692630025</v>
      </c>
      <c r="CW206" s="5">
        <f t="shared" si="172"/>
        <v>250</v>
      </c>
      <c r="CX206" s="3">
        <f t="shared" si="173"/>
        <v>252.38476706926301</v>
      </c>
      <c r="CZ206" s="3">
        <f t="shared" si="174"/>
        <v>253.132630317126</v>
      </c>
      <c r="DA206">
        <f t="shared" si="175"/>
        <v>202</v>
      </c>
    </row>
    <row r="207" spans="1:105" x14ac:dyDescent="0.2">
      <c r="A207">
        <v>203</v>
      </c>
      <c r="B207" t="s">
        <v>440</v>
      </c>
      <c r="C207" t="s">
        <v>441</v>
      </c>
      <c r="D207" t="s">
        <v>22</v>
      </c>
      <c r="E207">
        <v>52.733319403161602</v>
      </c>
      <c r="F207" s="1" t="s">
        <v>701</v>
      </c>
      <c r="G207">
        <v>252.733319403161</v>
      </c>
      <c r="H207">
        <v>11849</v>
      </c>
      <c r="J207">
        <v>2291</v>
      </c>
      <c r="K207">
        <v>1243</v>
      </c>
      <c r="M207">
        <v>4838</v>
      </c>
      <c r="O207">
        <v>3477</v>
      </c>
      <c r="U207" s="5">
        <f>IF(J207&lt;=Summary!B$3,J207,0)</f>
        <v>2291</v>
      </c>
      <c r="V207" s="5">
        <f>IF(K207&lt;=Summary!C$3,K207,0)</f>
        <v>1243</v>
      </c>
      <c r="W207" s="5">
        <f>IF(L207&lt;=Summary!D$3,L207,0)</f>
        <v>0</v>
      </c>
      <c r="X207" s="5">
        <f>IF(M207&lt;=Summary!E$3,M207,0)</f>
        <v>0</v>
      </c>
      <c r="Y207" s="5">
        <f>IF(N207&lt;=Summary!F$3,N207,0)</f>
        <v>0</v>
      </c>
      <c r="Z207" s="5">
        <f>IF(O207&lt;=Summary!G$3,O207,0)</f>
        <v>3477</v>
      </c>
      <c r="AA207" s="5">
        <f>IF(P207&lt;=Summary!H$3,P207,0)</f>
        <v>0</v>
      </c>
      <c r="AB207" s="5">
        <f>IF(Q207&lt;=Summary!I$3,Q207,0)</f>
        <v>0</v>
      </c>
      <c r="AC207" s="5">
        <f>IF(R207&lt;=Summary!J$3,R207,0)</f>
        <v>0</v>
      </c>
      <c r="AD207" s="5">
        <f>IF(S207&lt;=Summary!K$3,S207,0)</f>
        <v>0</v>
      </c>
      <c r="AE207" s="3"/>
      <c r="AF207" s="5">
        <f t="shared" si="149"/>
        <v>140</v>
      </c>
      <c r="AG207" s="5">
        <f t="shared" si="150"/>
        <v>74</v>
      </c>
      <c r="AH207" s="5">
        <f t="shared" si="151"/>
        <v>0</v>
      </c>
      <c r="AI207" s="5">
        <f t="shared" si="152"/>
        <v>110</v>
      </c>
      <c r="AJ207" s="5">
        <f t="shared" si="153"/>
        <v>0</v>
      </c>
      <c r="AK207" s="5">
        <f t="shared" si="154"/>
        <v>83</v>
      </c>
      <c r="AL207" s="5">
        <f t="shared" si="155"/>
        <v>0</v>
      </c>
      <c r="AM207" s="5">
        <f t="shared" si="156"/>
        <v>0</v>
      </c>
      <c r="AN207" s="5">
        <f t="shared" si="157"/>
        <v>0</v>
      </c>
      <c r="AO207" s="5">
        <f t="shared" si="158"/>
        <v>0</v>
      </c>
      <c r="AP207" s="3"/>
      <c r="AQ207" s="3">
        <f>IF(AND(AF207&lt;=Summary!B$6,AF207&gt;0),25*(Summary!B$6+1-AF207)/Summary!B$6,0)</f>
        <v>0</v>
      </c>
      <c r="AR207" s="3">
        <f>IF(AND(AG207&lt;=Summary!C$6,AG207&gt;0),25*(Summary!C$6+1-AG207)/Summary!C$6,0)</f>
        <v>6.75</v>
      </c>
      <c r="AS207" s="3">
        <f>IF(AND(AH207&lt;=Summary!D$6,AH207&gt;0),25*(Summary!D$6+1-AH207)/Summary!D$6,0)</f>
        <v>0</v>
      </c>
      <c r="AT207" s="3">
        <f>IF(AND(AI207&lt;=Summary!E$6,AI207&gt;0),25*(Summary!E$6+1-AI207)/Summary!E$6,0)</f>
        <v>0</v>
      </c>
      <c r="AU207" s="3">
        <f>IF(AND(AJ207&lt;=Summary!F$6,AJ207&gt;0),25*(Summary!F$6+1-AJ207)/Summary!F$6,0)</f>
        <v>0</v>
      </c>
      <c r="AV207" s="3">
        <f>IF(AND(AK207&lt;=Summary!G$6,AK207&gt;0),25*(Summary!G$6+1-AK207)/Summary!G$6,0)</f>
        <v>4.5</v>
      </c>
      <c r="AW207" s="3">
        <f>IF(AND(AL207&lt;=Summary!H$6,AL207&gt;0),25*(Summary!H$6+1-AL207)/Summary!H$6,0)</f>
        <v>0</v>
      </c>
      <c r="AX207" s="3">
        <f>IF(AND(AM207&lt;=Summary!I$6,AM207&gt;0),25*(Summary!I$6+1-AM207)/Summary!I$6,0)</f>
        <v>0</v>
      </c>
      <c r="AY207" s="3">
        <f>IF(AND(AN207&lt;=Summary!J$6,AN207&gt;0),25*(Summary!J$6+1-AN207)/Summary!J$6,0)</f>
        <v>0</v>
      </c>
      <c r="AZ207" s="3">
        <f>IF(AND(AO207&lt;=Summary!K$6,AO207&gt;0),25*(Summary!K$6+1-AO207)/Summary!K$6,0)</f>
        <v>0</v>
      </c>
      <c r="BA207" s="3"/>
      <c r="BB207" s="3">
        <f>IF(AND(U207&gt;0,U207&lt;=Summary!B$9),12.5 + 12.5 * (U207 - Summary!B$9) / (Summary!B$7 - Summary!B$9),0)</f>
        <v>0</v>
      </c>
      <c r="BC207" s="3">
        <f>IF(AND(V207&gt;0,V207&lt;=Summary!C$9),12.5 + 12.5 * (V207 - Summary!C$9) / (Summary!C$7 - Summary!C$9),0)</f>
        <v>16.842940243257537</v>
      </c>
      <c r="BD207" s="3">
        <f>IF(AND(W207&gt;0,W207&lt;=Summary!D$9),12.5 + 12.5 * (W207 - Summary!D$9) / (Summary!D$7 - Summary!D$9),0)</f>
        <v>0</v>
      </c>
      <c r="BE207" s="3">
        <f>IF(AND(X207&gt;0,X207&lt;=Summary!E$9),12.5 + 12.5 * (X207 - Summary!E$9) / (Summary!E$7 - Summary!E$9),0)</f>
        <v>0</v>
      </c>
      <c r="BF207" s="3">
        <f>IF(AND(Y207&gt;0,Y207&lt;=Summary!F$9),12.5 + 12.5 * (Y207 - Summary!F$9) / (Summary!F$7 - Summary!F$9),0)</f>
        <v>0</v>
      </c>
      <c r="BG207" s="3">
        <f>IF(AND(Z207&gt;0,Z207&lt;=Summary!G$9),12.5 + 12.5 * (Z207 - Summary!G$9) / (Summary!G$7 - Summary!G$9),0)</f>
        <v>0</v>
      </c>
      <c r="BH207" s="3">
        <f>IF(AND(AA207&gt;0,AA207&lt;=Summary!H$9),12.5 + 12.5 * (AA207 - Summary!H$9) / (Summary!H$7 - Summary!H$9),0)</f>
        <v>0</v>
      </c>
      <c r="BI207" s="3">
        <f>IF(AND(AB207&gt;0,AB207&lt;=Summary!I$9),12.5 + 12.5 * (AB207 - Summary!I$9) / (Summary!I$7 - Summary!I$9),0)</f>
        <v>0</v>
      </c>
      <c r="BJ207" s="3">
        <f>IF(AND(AC207&gt;0,AC207&lt;=Summary!J$9),12.5 + 12.5 * (AC207 - Summary!J$9) / (Summary!J$7 - Summary!J$9),0)</f>
        <v>0</v>
      </c>
      <c r="BK207" s="3">
        <f>IF(AND(AD207&gt;0,AD207&lt;=Summary!K$9),12.5 + 12.5 * (AD207 - Summary!K$9) / (Summary!K$7 - Summary!K$9),0)</f>
        <v>0</v>
      </c>
      <c r="BL207" s="3"/>
      <c r="BM207" s="3">
        <f>IF(AND(U207&gt;0,U207&gt;Summary!B$9),12.5 - 12.5 * (U207 - Summary!B$9) / (Summary!B$3 - Summary!B$9),0)</f>
        <v>8.7173681406499739</v>
      </c>
      <c r="BN207" s="3">
        <f>IF(AND(V207&gt;0,V207&gt;Summary!C$9),12.5 - 12.5 * (V207 - Summary!C$9) / (Summary!C$3 - Summary!C$9),0)</f>
        <v>0</v>
      </c>
      <c r="BO207" s="3">
        <f>IF(AND(W207&gt;0,W207&gt;Summary!D$9),12.5 - 12.5 * (W207 - Summary!D$9) / (Summary!D$3 - Summary!D$9),0)</f>
        <v>0</v>
      </c>
      <c r="BP207" s="3">
        <f>IF(AND(X207&gt;0,X207&gt;Summary!E$9),12.5 - 12.5 * (X207 - Summary!E$9) / (Summary!E$3 - Summary!E$9),0)</f>
        <v>0</v>
      </c>
      <c r="BQ207" s="3">
        <f>IF(AND(Y207&gt;0,Y207&gt;Summary!F$9),12.5 - 12.5 * (Y207 - Summary!F$9) / (Summary!F$3 - Summary!F$9),0)</f>
        <v>0</v>
      </c>
      <c r="BR207" s="3">
        <f>IF(AND(Z207&gt;0,Z207&gt;Summary!G$9),12.5 - 12.5 * (Z207 - Summary!G$9) / (Summary!G$3 - Summary!G$9),0)</f>
        <v>7.6093424576019038</v>
      </c>
      <c r="BS207" s="3">
        <f>IF(AND(AA207&gt;0,AA207&gt;Summary!H$9),12.5 - 12.5 * (AA207 - Summary!H$9) / (Summary!H$3 - Summary!H$9),0)</f>
        <v>0</v>
      </c>
      <c r="BT207" s="3">
        <f>IF(AND(AB207&gt;0,AB207&gt;Summary!I$9),12.5 - 12.5 * (AB207 - Summary!I$9) / (Summary!I$3 - Summary!I$9),0)</f>
        <v>0</v>
      </c>
      <c r="BU207" s="3">
        <f>IF(AND(AC207&gt;0,AC207&gt;Summary!J$9),12.5 - 12.5 * (AC207 - Summary!J$9) / (Summary!J$3 - Summary!J$9),0)</f>
        <v>0</v>
      </c>
      <c r="BV207" s="3">
        <f>IF(AND(AD207&gt;0,AD207&gt;Summary!K$9),12.5 - 12.5 * (AD207 - Summary!K$9) / (Summary!K$3 - Summary!K$9),0)</f>
        <v>0</v>
      </c>
      <c r="BW207" s="3"/>
      <c r="BX207">
        <v>3477</v>
      </c>
      <c r="BZ207">
        <v>1243</v>
      </c>
      <c r="CA207">
        <v>4838</v>
      </c>
      <c r="CD207">
        <v>2291</v>
      </c>
      <c r="CI207" s="3">
        <f t="shared" si="159"/>
        <v>8.7173681406499739</v>
      </c>
      <c r="CJ207" s="3">
        <f t="shared" si="160"/>
        <v>23.592940243257537</v>
      </c>
      <c r="CK207" s="3">
        <f t="shared" si="161"/>
        <v>0</v>
      </c>
      <c r="CL207" s="3">
        <f t="shared" si="162"/>
        <v>0</v>
      </c>
      <c r="CM207" s="3">
        <f t="shared" si="163"/>
        <v>0</v>
      </c>
      <c r="CN207" s="3">
        <f t="shared" si="164"/>
        <v>12.109342457601905</v>
      </c>
      <c r="CO207" s="3">
        <f t="shared" si="165"/>
        <v>0</v>
      </c>
      <c r="CP207" s="3">
        <f t="shared" si="166"/>
        <v>0</v>
      </c>
      <c r="CQ207" s="3">
        <f t="shared" si="167"/>
        <v>0</v>
      </c>
      <c r="CR207" s="3">
        <f t="shared" si="168"/>
        <v>0</v>
      </c>
      <c r="CT207" s="3">
        <f t="shared" si="169"/>
        <v>0</v>
      </c>
      <c r="CU207" s="3">
        <f t="shared" si="170"/>
        <v>0</v>
      </c>
      <c r="CV207" s="3">
        <f t="shared" si="171"/>
        <v>44.419650841509416</v>
      </c>
      <c r="CW207" s="5">
        <f t="shared" si="172"/>
        <v>200</v>
      </c>
      <c r="CX207" s="3">
        <f t="shared" si="173"/>
        <v>244.41965084150942</v>
      </c>
      <c r="CZ207" s="3">
        <f t="shared" si="174"/>
        <v>252.733319403161</v>
      </c>
      <c r="DA207">
        <f t="shared" si="175"/>
        <v>203</v>
      </c>
    </row>
    <row r="208" spans="1:105" x14ac:dyDescent="0.2">
      <c r="A208">
        <v>204</v>
      </c>
      <c r="B208" t="s">
        <v>442</v>
      </c>
      <c r="C208" t="s">
        <v>125</v>
      </c>
      <c r="D208" t="s">
        <v>61</v>
      </c>
      <c r="E208">
        <v>2.6478187958345698</v>
      </c>
      <c r="F208" s="1" t="s">
        <v>699</v>
      </c>
      <c r="G208">
        <v>252.64781879583401</v>
      </c>
      <c r="H208">
        <v>499488</v>
      </c>
      <c r="J208">
        <v>5050</v>
      </c>
      <c r="K208">
        <v>3257</v>
      </c>
      <c r="M208">
        <v>63796</v>
      </c>
      <c r="N208">
        <v>419609</v>
      </c>
      <c r="O208">
        <v>7776</v>
      </c>
      <c r="U208" s="5">
        <f>IF(J208&lt;=Summary!B$3,J208,0)</f>
        <v>0</v>
      </c>
      <c r="V208" s="5">
        <f>IF(K208&lt;=Summary!C$3,K208,0)</f>
        <v>3257</v>
      </c>
      <c r="W208" s="5">
        <f>IF(L208&lt;=Summary!D$3,L208,0)</f>
        <v>0</v>
      </c>
      <c r="X208" s="5">
        <f>IF(M208&lt;=Summary!E$3,M208,0)</f>
        <v>0</v>
      </c>
      <c r="Y208" s="5">
        <f>IF(N208&lt;=Summary!F$3,N208,0)</f>
        <v>0</v>
      </c>
      <c r="Z208" s="5">
        <f>IF(O208&lt;=Summary!G$3,O208,0)</f>
        <v>0</v>
      </c>
      <c r="AA208" s="5">
        <f>IF(P208&lt;=Summary!H$3,P208,0)</f>
        <v>0</v>
      </c>
      <c r="AB208" s="5">
        <f>IF(Q208&lt;=Summary!I$3,Q208,0)</f>
        <v>0</v>
      </c>
      <c r="AC208" s="5">
        <f>IF(R208&lt;=Summary!J$3,R208,0)</f>
        <v>0</v>
      </c>
      <c r="AD208" s="5">
        <f>IF(S208&lt;=Summary!K$3,S208,0)</f>
        <v>0</v>
      </c>
      <c r="AE208" s="3"/>
      <c r="AF208" s="5">
        <f t="shared" si="149"/>
        <v>208</v>
      </c>
      <c r="AG208" s="5">
        <f t="shared" si="150"/>
        <v>230</v>
      </c>
      <c r="AH208" s="5">
        <f t="shared" si="151"/>
        <v>0</v>
      </c>
      <c r="AI208" s="5">
        <f t="shared" si="152"/>
        <v>189</v>
      </c>
      <c r="AJ208" s="5">
        <f t="shared" si="153"/>
        <v>178</v>
      </c>
      <c r="AK208" s="5">
        <f t="shared" si="154"/>
        <v>152</v>
      </c>
      <c r="AL208" s="5">
        <f t="shared" si="155"/>
        <v>0</v>
      </c>
      <c r="AM208" s="5">
        <f t="shared" si="156"/>
        <v>0</v>
      </c>
      <c r="AN208" s="5">
        <f t="shared" si="157"/>
        <v>0</v>
      </c>
      <c r="AO208" s="5">
        <f t="shared" si="158"/>
        <v>0</v>
      </c>
      <c r="AP208" s="3"/>
      <c r="AQ208" s="3">
        <f>IF(AND(AF208&lt;=Summary!B$6,AF208&gt;0),25*(Summary!B$6+1-AF208)/Summary!B$6,0)</f>
        <v>0</v>
      </c>
      <c r="AR208" s="3">
        <f>IF(AND(AG208&lt;=Summary!C$6,AG208&gt;0),25*(Summary!C$6+1-AG208)/Summary!C$6,0)</f>
        <v>0</v>
      </c>
      <c r="AS208" s="3">
        <f>IF(AND(AH208&lt;=Summary!D$6,AH208&gt;0),25*(Summary!D$6+1-AH208)/Summary!D$6,0)</f>
        <v>0</v>
      </c>
      <c r="AT208" s="3">
        <f>IF(AND(AI208&lt;=Summary!E$6,AI208&gt;0),25*(Summary!E$6+1-AI208)/Summary!E$6,0)</f>
        <v>0</v>
      </c>
      <c r="AU208" s="3">
        <f>IF(AND(AJ208&lt;=Summary!F$6,AJ208&gt;0),25*(Summary!F$6+1-AJ208)/Summary!F$6,0)</f>
        <v>0</v>
      </c>
      <c r="AV208" s="3">
        <f>IF(AND(AK208&lt;=Summary!G$6,AK208&gt;0),25*(Summary!G$6+1-AK208)/Summary!G$6,0)</f>
        <v>0</v>
      </c>
      <c r="AW208" s="3">
        <f>IF(AND(AL208&lt;=Summary!H$6,AL208&gt;0),25*(Summary!H$6+1-AL208)/Summary!H$6,0)</f>
        <v>0</v>
      </c>
      <c r="AX208" s="3">
        <f>IF(AND(AM208&lt;=Summary!I$6,AM208&gt;0),25*(Summary!I$6+1-AM208)/Summary!I$6,0)</f>
        <v>0</v>
      </c>
      <c r="AY208" s="3">
        <f>IF(AND(AN208&lt;=Summary!J$6,AN208&gt;0),25*(Summary!J$6+1-AN208)/Summary!J$6,0)</f>
        <v>0</v>
      </c>
      <c r="AZ208" s="3">
        <f>IF(AND(AO208&lt;=Summary!K$6,AO208&gt;0),25*(Summary!K$6+1-AO208)/Summary!K$6,0)</f>
        <v>0</v>
      </c>
      <c r="BA208" s="3"/>
      <c r="BB208" s="3">
        <f>IF(AND(U208&gt;0,U208&lt;=Summary!B$9),12.5 + 12.5 * (U208 - Summary!B$9) / (Summary!B$7 - Summary!B$9),0)</f>
        <v>0</v>
      </c>
      <c r="BC208" s="3">
        <f>IF(AND(V208&gt;0,V208&lt;=Summary!C$9),12.5 + 12.5 * (V208 - Summary!C$9) / (Summary!C$7 - Summary!C$9),0)</f>
        <v>0</v>
      </c>
      <c r="BD208" s="3">
        <f>IF(AND(W208&gt;0,W208&lt;=Summary!D$9),12.5 + 12.5 * (W208 - Summary!D$9) / (Summary!D$7 - Summary!D$9),0)</f>
        <v>0</v>
      </c>
      <c r="BE208" s="3">
        <f>IF(AND(X208&gt;0,X208&lt;=Summary!E$9),12.5 + 12.5 * (X208 - Summary!E$9) / (Summary!E$7 - Summary!E$9),0)</f>
        <v>0</v>
      </c>
      <c r="BF208" s="3">
        <f>IF(AND(Y208&gt;0,Y208&lt;=Summary!F$9),12.5 + 12.5 * (Y208 - Summary!F$9) / (Summary!F$7 - Summary!F$9),0)</f>
        <v>0</v>
      </c>
      <c r="BG208" s="3">
        <f>IF(AND(Z208&gt;0,Z208&lt;=Summary!G$9),12.5 + 12.5 * (Z208 - Summary!G$9) / (Summary!G$7 - Summary!G$9),0)</f>
        <v>0</v>
      </c>
      <c r="BH208" s="3">
        <f>IF(AND(AA208&gt;0,AA208&lt;=Summary!H$9),12.5 + 12.5 * (AA208 - Summary!H$9) / (Summary!H$7 - Summary!H$9),0)</f>
        <v>0</v>
      </c>
      <c r="BI208" s="3">
        <f>IF(AND(AB208&gt;0,AB208&lt;=Summary!I$9),12.5 + 12.5 * (AB208 - Summary!I$9) / (Summary!I$7 - Summary!I$9),0)</f>
        <v>0</v>
      </c>
      <c r="BJ208" s="3">
        <f>IF(AND(AC208&gt;0,AC208&lt;=Summary!J$9),12.5 + 12.5 * (AC208 - Summary!J$9) / (Summary!J$7 - Summary!J$9),0)</f>
        <v>0</v>
      </c>
      <c r="BK208" s="3">
        <f>IF(AND(AD208&gt;0,AD208&lt;=Summary!K$9),12.5 + 12.5 * (AD208 - Summary!K$9) / (Summary!K$7 - Summary!K$9),0)</f>
        <v>0</v>
      </c>
      <c r="BL208" s="3"/>
      <c r="BM208" s="3">
        <f>IF(AND(U208&gt;0,U208&gt;Summary!B$9),12.5 - 12.5 * (U208 - Summary!B$9) / (Summary!B$3 - Summary!B$9),0)</f>
        <v>0</v>
      </c>
      <c r="BN208" s="3">
        <f>IF(AND(V208&gt;0,V208&gt;Summary!C$9),12.5 - 12.5 * (V208 - Summary!C$9) / (Summary!C$3 - Summary!C$9),0)</f>
        <v>2.1136307616465366</v>
      </c>
      <c r="BO208" s="3">
        <f>IF(AND(W208&gt;0,W208&gt;Summary!D$9),12.5 - 12.5 * (W208 - Summary!D$9) / (Summary!D$3 - Summary!D$9),0)</f>
        <v>0</v>
      </c>
      <c r="BP208" s="3">
        <f>IF(AND(X208&gt;0,X208&gt;Summary!E$9),12.5 - 12.5 * (X208 - Summary!E$9) / (Summary!E$3 - Summary!E$9),0)</f>
        <v>0</v>
      </c>
      <c r="BQ208" s="3">
        <f>IF(AND(Y208&gt;0,Y208&gt;Summary!F$9),12.5 - 12.5 * (Y208 - Summary!F$9) / (Summary!F$3 - Summary!F$9),0)</f>
        <v>0</v>
      </c>
      <c r="BR208" s="3">
        <f>IF(AND(Z208&gt;0,Z208&gt;Summary!G$9),12.5 - 12.5 * (Z208 - Summary!G$9) / (Summary!G$3 - Summary!G$9),0)</f>
        <v>0</v>
      </c>
      <c r="BS208" s="3">
        <f>IF(AND(AA208&gt;0,AA208&gt;Summary!H$9),12.5 - 12.5 * (AA208 - Summary!H$9) / (Summary!H$3 - Summary!H$9),0)</f>
        <v>0</v>
      </c>
      <c r="BT208" s="3">
        <f>IF(AND(AB208&gt;0,AB208&gt;Summary!I$9),12.5 - 12.5 * (AB208 - Summary!I$9) / (Summary!I$3 - Summary!I$9),0)</f>
        <v>0</v>
      </c>
      <c r="BU208" s="3">
        <f>IF(AND(AC208&gt;0,AC208&gt;Summary!J$9),12.5 - 12.5 * (AC208 - Summary!J$9) / (Summary!J$3 - Summary!J$9),0)</f>
        <v>0</v>
      </c>
      <c r="BV208" s="3">
        <f>IF(AND(AD208&gt;0,AD208&gt;Summary!K$9),12.5 - 12.5 * (AD208 - Summary!K$9) / (Summary!K$3 - Summary!K$9),0)</f>
        <v>0</v>
      </c>
      <c r="BW208" s="3"/>
      <c r="BX208">
        <v>7776</v>
      </c>
      <c r="BZ208">
        <v>3257</v>
      </c>
      <c r="CA208">
        <v>63796</v>
      </c>
      <c r="CB208">
        <v>419609</v>
      </c>
      <c r="CD208">
        <v>5050</v>
      </c>
      <c r="CI208" s="3">
        <f t="shared" si="159"/>
        <v>0</v>
      </c>
      <c r="CJ208" s="3">
        <f t="shared" si="160"/>
        <v>2.1136307616465366</v>
      </c>
      <c r="CK208" s="3">
        <f t="shared" si="161"/>
        <v>0</v>
      </c>
      <c r="CL208" s="3">
        <f t="shared" si="162"/>
        <v>0</v>
      </c>
      <c r="CM208" s="3">
        <f t="shared" si="163"/>
        <v>0</v>
      </c>
      <c r="CN208" s="3">
        <f t="shared" si="164"/>
        <v>0</v>
      </c>
      <c r="CO208" s="3">
        <f t="shared" si="165"/>
        <v>0</v>
      </c>
      <c r="CP208" s="3">
        <f t="shared" si="166"/>
        <v>0</v>
      </c>
      <c r="CQ208" s="3">
        <f t="shared" si="167"/>
        <v>0</v>
      </c>
      <c r="CR208" s="3">
        <f t="shared" si="168"/>
        <v>0</v>
      </c>
      <c r="CT208" s="3">
        <f t="shared" si="169"/>
        <v>0</v>
      </c>
      <c r="CU208" s="3">
        <f t="shared" si="170"/>
        <v>0</v>
      </c>
      <c r="CV208" s="3">
        <f t="shared" si="171"/>
        <v>2.1136307616465366</v>
      </c>
      <c r="CW208" s="5">
        <f t="shared" si="172"/>
        <v>250</v>
      </c>
      <c r="CX208" s="3">
        <f t="shared" si="173"/>
        <v>252.11363076164653</v>
      </c>
      <c r="CZ208" s="3">
        <f t="shared" si="174"/>
        <v>252.64781879583401</v>
      </c>
      <c r="DA208">
        <f t="shared" si="175"/>
        <v>204</v>
      </c>
    </row>
    <row r="209" spans="1:105" x14ac:dyDescent="0.2">
      <c r="A209">
        <v>205</v>
      </c>
      <c r="B209" t="s">
        <v>443</v>
      </c>
      <c r="C209" t="s">
        <v>444</v>
      </c>
      <c r="D209" t="s">
        <v>22</v>
      </c>
      <c r="E209">
        <v>52.371601398026399</v>
      </c>
      <c r="F209" s="1" t="s">
        <v>702</v>
      </c>
      <c r="G209">
        <v>252.371601398026</v>
      </c>
      <c r="H209">
        <v>19402</v>
      </c>
      <c r="J209">
        <v>1136</v>
      </c>
      <c r="K209">
        <v>2197</v>
      </c>
      <c r="N209">
        <v>11523</v>
      </c>
      <c r="P209">
        <v>4546</v>
      </c>
      <c r="U209" s="5">
        <f>IF(J209&lt;=Summary!B$3,J209,0)</f>
        <v>1136</v>
      </c>
      <c r="V209" s="5">
        <f>IF(K209&lt;=Summary!C$3,K209,0)</f>
        <v>2197</v>
      </c>
      <c r="W209" s="5">
        <f>IF(L209&lt;=Summary!D$3,L209,0)</f>
        <v>0</v>
      </c>
      <c r="X209" s="5">
        <f>IF(M209&lt;=Summary!E$3,M209,0)</f>
        <v>0</v>
      </c>
      <c r="Y209" s="5">
        <f>IF(N209&lt;=Summary!F$3,N209,0)</f>
        <v>0</v>
      </c>
      <c r="Z209" s="5">
        <f>IF(O209&lt;=Summary!G$3,O209,0)</f>
        <v>0</v>
      </c>
      <c r="AA209" s="5">
        <f>IF(P209&lt;=Summary!H$3,P209,0)</f>
        <v>4546</v>
      </c>
      <c r="AB209" s="5">
        <f>IF(Q209&lt;=Summary!I$3,Q209,0)</f>
        <v>0</v>
      </c>
      <c r="AC209" s="5">
        <f>IF(R209&lt;=Summary!J$3,R209,0)</f>
        <v>0</v>
      </c>
      <c r="AD209" s="5">
        <f>IF(S209&lt;=Summary!K$3,S209,0)</f>
        <v>0</v>
      </c>
      <c r="AE209" s="3"/>
      <c r="AF209" s="5">
        <f t="shared" si="149"/>
        <v>46</v>
      </c>
      <c r="AG209" s="5">
        <f t="shared" si="150"/>
        <v>177</v>
      </c>
      <c r="AH209" s="5">
        <f t="shared" si="151"/>
        <v>0</v>
      </c>
      <c r="AI209" s="5">
        <f t="shared" si="152"/>
        <v>0</v>
      </c>
      <c r="AJ209" s="5">
        <f t="shared" si="153"/>
        <v>117</v>
      </c>
      <c r="AK209" s="5">
        <f t="shared" si="154"/>
        <v>0</v>
      </c>
      <c r="AL209" s="5">
        <f t="shared" si="155"/>
        <v>34</v>
      </c>
      <c r="AM209" s="5">
        <f t="shared" si="156"/>
        <v>0</v>
      </c>
      <c r="AN209" s="5">
        <f t="shared" si="157"/>
        <v>0</v>
      </c>
      <c r="AO209" s="5">
        <f t="shared" si="158"/>
        <v>0</v>
      </c>
      <c r="AP209" s="3"/>
      <c r="AQ209" s="3">
        <f>IF(AND(AF209&lt;=Summary!B$6,AF209&gt;0),25*(Summary!B$6+1-AF209)/Summary!B$6,0)</f>
        <v>13.75</v>
      </c>
      <c r="AR209" s="3">
        <f>IF(AND(AG209&lt;=Summary!C$6,AG209&gt;0),25*(Summary!C$6+1-AG209)/Summary!C$6,0)</f>
        <v>0</v>
      </c>
      <c r="AS209" s="3">
        <f>IF(AND(AH209&lt;=Summary!D$6,AH209&gt;0),25*(Summary!D$6+1-AH209)/Summary!D$6,0)</f>
        <v>0</v>
      </c>
      <c r="AT209" s="3">
        <f>IF(AND(AI209&lt;=Summary!E$6,AI209&gt;0),25*(Summary!E$6+1-AI209)/Summary!E$6,0)</f>
        <v>0</v>
      </c>
      <c r="AU209" s="3">
        <f>IF(AND(AJ209&lt;=Summary!F$6,AJ209&gt;0),25*(Summary!F$6+1-AJ209)/Summary!F$6,0)</f>
        <v>0</v>
      </c>
      <c r="AV209" s="3">
        <f>IF(AND(AK209&lt;=Summary!G$6,AK209&gt;0),25*(Summary!G$6+1-AK209)/Summary!G$6,0)</f>
        <v>0</v>
      </c>
      <c r="AW209" s="3">
        <f>IF(AND(AL209&lt;=Summary!H$6,AL209&gt;0),25*(Summary!H$6+1-AL209)/Summary!H$6,0)</f>
        <v>16.75</v>
      </c>
      <c r="AX209" s="3">
        <f>IF(AND(AM209&lt;=Summary!I$6,AM209&gt;0),25*(Summary!I$6+1-AM209)/Summary!I$6,0)</f>
        <v>0</v>
      </c>
      <c r="AY209" s="3">
        <f>IF(AND(AN209&lt;=Summary!J$6,AN209&gt;0),25*(Summary!J$6+1-AN209)/Summary!J$6,0)</f>
        <v>0</v>
      </c>
      <c r="AZ209" s="3">
        <f>IF(AND(AO209&lt;=Summary!K$6,AO209&gt;0),25*(Summary!K$6+1-AO209)/Summary!K$6,0)</f>
        <v>0</v>
      </c>
      <c r="BA209" s="3"/>
      <c r="BB209" s="3">
        <f>IF(AND(U209&gt;0,U209&lt;=Summary!B$9),12.5 + 12.5 * (U209 - Summary!B$9) / (Summary!B$7 - Summary!B$9),0)</f>
        <v>18.388844301765651</v>
      </c>
      <c r="BC209" s="3">
        <f>IF(AND(V209&gt;0,V209&lt;=Summary!C$9),12.5 + 12.5 * (V209 - Summary!C$9) / (Summary!C$7 - Summary!C$9),0)</f>
        <v>0</v>
      </c>
      <c r="BD209" s="3">
        <f>IF(AND(W209&gt;0,W209&lt;=Summary!D$9),12.5 + 12.5 * (W209 - Summary!D$9) / (Summary!D$7 - Summary!D$9),0)</f>
        <v>0</v>
      </c>
      <c r="BE209" s="3">
        <f>IF(AND(X209&gt;0,X209&lt;=Summary!E$9),12.5 + 12.5 * (X209 - Summary!E$9) / (Summary!E$7 - Summary!E$9),0)</f>
        <v>0</v>
      </c>
      <c r="BF209" s="3">
        <f>IF(AND(Y209&gt;0,Y209&lt;=Summary!F$9),12.5 + 12.5 * (Y209 - Summary!F$9) / (Summary!F$7 - Summary!F$9),0)</f>
        <v>0</v>
      </c>
      <c r="BG209" s="3">
        <f>IF(AND(Z209&gt;0,Z209&lt;=Summary!G$9),12.5 + 12.5 * (Z209 - Summary!G$9) / (Summary!G$7 - Summary!G$9),0)</f>
        <v>0</v>
      </c>
      <c r="BH209" s="3">
        <f>IF(AND(AA209&gt;0,AA209&lt;=Summary!H$9),12.5 + 12.5 * (AA209 - Summary!H$9) / (Summary!H$7 - Summary!H$9),0)</f>
        <v>0</v>
      </c>
      <c r="BI209" s="3">
        <f>IF(AND(AB209&gt;0,AB209&lt;=Summary!I$9),12.5 + 12.5 * (AB209 - Summary!I$9) / (Summary!I$7 - Summary!I$9),0)</f>
        <v>0</v>
      </c>
      <c r="BJ209" s="3">
        <f>IF(AND(AC209&gt;0,AC209&lt;=Summary!J$9),12.5 + 12.5 * (AC209 - Summary!J$9) / (Summary!J$7 - Summary!J$9),0)</f>
        <v>0</v>
      </c>
      <c r="BK209" s="3">
        <f>IF(AND(AD209&gt;0,AD209&lt;=Summary!K$9),12.5 + 12.5 * (AD209 - Summary!K$9) / (Summary!K$7 - Summary!K$9),0)</f>
        <v>0</v>
      </c>
      <c r="BL209" s="3"/>
      <c r="BM209" s="3">
        <f>IF(AND(U209&gt;0,U209&gt;Summary!B$9),12.5 - 12.5 * (U209 - Summary!B$9) / (Summary!B$3 - Summary!B$9),0)</f>
        <v>0</v>
      </c>
      <c r="BN209" s="3">
        <f>IF(AND(V209&gt;0,V209&gt;Summary!C$9),12.5 - 12.5 * (V209 - Summary!C$9) / (Summary!C$3 - Summary!C$9),0)</f>
        <v>8.6455508996795665</v>
      </c>
      <c r="BO209" s="3">
        <f>IF(AND(W209&gt;0,W209&gt;Summary!D$9),12.5 - 12.5 * (W209 - Summary!D$9) / (Summary!D$3 - Summary!D$9),0)</f>
        <v>0</v>
      </c>
      <c r="BP209" s="3">
        <f>IF(AND(X209&gt;0,X209&gt;Summary!E$9),12.5 - 12.5 * (X209 - Summary!E$9) / (Summary!E$3 - Summary!E$9),0)</f>
        <v>0</v>
      </c>
      <c r="BQ209" s="3">
        <f>IF(AND(Y209&gt;0,Y209&gt;Summary!F$9),12.5 - 12.5 * (Y209 - Summary!F$9) / (Summary!F$3 - Summary!F$9),0)</f>
        <v>0</v>
      </c>
      <c r="BR209" s="3">
        <f>IF(AND(Z209&gt;0,Z209&gt;Summary!G$9),12.5 - 12.5 * (Z209 - Summary!G$9) / (Summary!G$3 - Summary!G$9),0)</f>
        <v>0</v>
      </c>
      <c r="BS209" s="3">
        <f>IF(AND(AA209&gt;0,AA209&gt;Summary!H$9),12.5 - 12.5 * (AA209 - Summary!H$9) / (Summary!H$3 - Summary!H$9),0)</f>
        <v>6.0533030904451373</v>
      </c>
      <c r="BT209" s="3">
        <f>IF(AND(AB209&gt;0,AB209&gt;Summary!I$9),12.5 - 12.5 * (AB209 - Summary!I$9) / (Summary!I$3 - Summary!I$9),0)</f>
        <v>0</v>
      </c>
      <c r="BU209" s="3">
        <f>IF(AND(AC209&gt;0,AC209&gt;Summary!J$9),12.5 - 12.5 * (AC209 - Summary!J$9) / (Summary!J$3 - Summary!J$9),0)</f>
        <v>0</v>
      </c>
      <c r="BV209" s="3">
        <f>IF(AND(AD209&gt;0,AD209&gt;Summary!K$9),12.5 - 12.5 * (AD209 - Summary!K$9) / (Summary!K$3 - Summary!K$9),0)</f>
        <v>0</v>
      </c>
      <c r="BW209" s="3"/>
      <c r="BZ209">
        <v>2197</v>
      </c>
      <c r="CB209">
        <v>11523</v>
      </c>
      <c r="CC209">
        <v>4546</v>
      </c>
      <c r="CD209">
        <v>1136</v>
      </c>
      <c r="CI209" s="3">
        <f t="shared" si="159"/>
        <v>32.138844301765651</v>
      </c>
      <c r="CJ209" s="3">
        <f t="shared" si="160"/>
        <v>8.6455508996795665</v>
      </c>
      <c r="CK209" s="3">
        <f t="shared" si="161"/>
        <v>0</v>
      </c>
      <c r="CL209" s="3">
        <f t="shared" si="162"/>
        <v>0</v>
      </c>
      <c r="CM209" s="3">
        <f t="shared" si="163"/>
        <v>0</v>
      </c>
      <c r="CN209" s="3">
        <f t="shared" si="164"/>
        <v>0</v>
      </c>
      <c r="CO209" s="3">
        <f t="shared" si="165"/>
        <v>22.803303090445137</v>
      </c>
      <c r="CP209" s="3">
        <f t="shared" si="166"/>
        <v>0</v>
      </c>
      <c r="CQ209" s="3">
        <f t="shared" si="167"/>
        <v>0</v>
      </c>
      <c r="CR209" s="3">
        <f t="shared" si="168"/>
        <v>0</v>
      </c>
      <c r="CT209" s="3">
        <f t="shared" si="169"/>
        <v>0</v>
      </c>
      <c r="CU209" s="3">
        <f t="shared" si="170"/>
        <v>0</v>
      </c>
      <c r="CV209" s="3">
        <f t="shared" si="171"/>
        <v>63.587698291890362</v>
      </c>
      <c r="CW209" s="5">
        <f t="shared" si="172"/>
        <v>200</v>
      </c>
      <c r="CX209" s="3">
        <f t="shared" si="173"/>
        <v>263.58769829189038</v>
      </c>
      <c r="CZ209" s="3">
        <f t="shared" si="174"/>
        <v>252.371601398026</v>
      </c>
      <c r="DA209">
        <f t="shared" si="175"/>
        <v>205</v>
      </c>
    </row>
    <row r="210" spans="1:105" x14ac:dyDescent="0.2">
      <c r="A210">
        <v>206</v>
      </c>
      <c r="B210" t="s">
        <v>445</v>
      </c>
      <c r="C210" t="s">
        <v>446</v>
      </c>
      <c r="D210" t="s">
        <v>18</v>
      </c>
      <c r="E210">
        <v>41.8751091673399</v>
      </c>
      <c r="F210" s="1" t="s">
        <v>702</v>
      </c>
      <c r="G210">
        <v>241.87510916733899</v>
      </c>
      <c r="H210">
        <v>34915</v>
      </c>
      <c r="J210">
        <v>2007</v>
      </c>
      <c r="K210">
        <v>1733</v>
      </c>
      <c r="M210">
        <v>10935</v>
      </c>
      <c r="N210">
        <v>20240</v>
      </c>
      <c r="U210" s="5">
        <f>IF(J210&lt;=Summary!B$3,J210,0)</f>
        <v>2007</v>
      </c>
      <c r="V210" s="5">
        <f>IF(K210&lt;=Summary!C$3,K210,0)</f>
        <v>1733</v>
      </c>
      <c r="W210" s="5">
        <f>IF(L210&lt;=Summary!D$3,L210,0)</f>
        <v>0</v>
      </c>
      <c r="X210" s="5">
        <f>IF(M210&lt;=Summary!E$3,M210,0)</f>
        <v>0</v>
      </c>
      <c r="Y210" s="5">
        <f>IF(N210&lt;=Summary!F$3,N210,0)</f>
        <v>0</v>
      </c>
      <c r="Z210" s="5">
        <f>IF(O210&lt;=Summary!G$3,O210,0)</f>
        <v>0</v>
      </c>
      <c r="AA210" s="5">
        <f>IF(P210&lt;=Summary!H$3,P210,0)</f>
        <v>0</v>
      </c>
      <c r="AB210" s="5">
        <f>IF(Q210&lt;=Summary!I$3,Q210,0)</f>
        <v>0</v>
      </c>
      <c r="AC210" s="5">
        <f>IF(R210&lt;=Summary!J$3,R210,0)</f>
        <v>0</v>
      </c>
      <c r="AD210" s="5">
        <f>IF(S210&lt;=Summary!K$3,S210,0)</f>
        <v>0</v>
      </c>
      <c r="AE210" s="3"/>
      <c r="AF210" s="5">
        <f t="shared" si="149"/>
        <v>120</v>
      </c>
      <c r="AG210" s="5">
        <f t="shared" si="150"/>
        <v>139</v>
      </c>
      <c r="AH210" s="5">
        <f t="shared" si="151"/>
        <v>0</v>
      </c>
      <c r="AI210" s="5">
        <f t="shared" si="152"/>
        <v>159</v>
      </c>
      <c r="AJ210" s="5">
        <f t="shared" si="153"/>
        <v>133</v>
      </c>
      <c r="AK210" s="5">
        <f t="shared" si="154"/>
        <v>0</v>
      </c>
      <c r="AL210" s="5">
        <f t="shared" si="155"/>
        <v>0</v>
      </c>
      <c r="AM210" s="5">
        <f t="shared" si="156"/>
        <v>0</v>
      </c>
      <c r="AN210" s="5">
        <f t="shared" si="157"/>
        <v>0</v>
      </c>
      <c r="AO210" s="5">
        <f t="shared" si="158"/>
        <v>0</v>
      </c>
      <c r="AP210" s="3"/>
      <c r="AQ210" s="3">
        <f>IF(AND(AF210&lt;=Summary!B$6,AF210&gt;0),25*(Summary!B$6+1-AF210)/Summary!B$6,0)</f>
        <v>0</v>
      </c>
      <c r="AR210" s="3">
        <f>IF(AND(AG210&lt;=Summary!C$6,AG210&gt;0),25*(Summary!C$6+1-AG210)/Summary!C$6,0)</f>
        <v>0</v>
      </c>
      <c r="AS210" s="3">
        <f>IF(AND(AH210&lt;=Summary!D$6,AH210&gt;0),25*(Summary!D$6+1-AH210)/Summary!D$6,0)</f>
        <v>0</v>
      </c>
      <c r="AT210" s="3">
        <f>IF(AND(AI210&lt;=Summary!E$6,AI210&gt;0),25*(Summary!E$6+1-AI210)/Summary!E$6,0)</f>
        <v>0</v>
      </c>
      <c r="AU210" s="3">
        <f>IF(AND(AJ210&lt;=Summary!F$6,AJ210&gt;0),25*(Summary!F$6+1-AJ210)/Summary!F$6,0)</f>
        <v>0</v>
      </c>
      <c r="AV210" s="3">
        <f>IF(AND(AK210&lt;=Summary!G$6,AK210&gt;0),25*(Summary!G$6+1-AK210)/Summary!G$6,0)</f>
        <v>0</v>
      </c>
      <c r="AW210" s="3">
        <f>IF(AND(AL210&lt;=Summary!H$6,AL210&gt;0),25*(Summary!H$6+1-AL210)/Summary!H$6,0)</f>
        <v>0</v>
      </c>
      <c r="AX210" s="3">
        <f>IF(AND(AM210&lt;=Summary!I$6,AM210&gt;0),25*(Summary!I$6+1-AM210)/Summary!I$6,0)</f>
        <v>0</v>
      </c>
      <c r="AY210" s="3">
        <f>IF(AND(AN210&lt;=Summary!J$6,AN210&gt;0),25*(Summary!J$6+1-AN210)/Summary!J$6,0)</f>
        <v>0</v>
      </c>
      <c r="AZ210" s="3">
        <f>IF(AND(AO210&lt;=Summary!K$6,AO210&gt;0),25*(Summary!K$6+1-AO210)/Summary!K$6,0)</f>
        <v>0</v>
      </c>
      <c r="BA210" s="3"/>
      <c r="BB210" s="3">
        <f>IF(AND(U210&gt;0,U210&lt;=Summary!B$9),12.5 + 12.5 * (U210 - Summary!B$9) / (Summary!B$7 - Summary!B$9),0)</f>
        <v>0</v>
      </c>
      <c r="BC210" s="3">
        <f>IF(AND(V210&gt;0,V210&lt;=Summary!C$9),12.5 + 12.5 * (V210 - Summary!C$9) / (Summary!C$7 - Summary!C$9),0)</f>
        <v>0</v>
      </c>
      <c r="BD210" s="3">
        <f>IF(AND(W210&gt;0,W210&lt;=Summary!D$9),12.5 + 12.5 * (W210 - Summary!D$9) / (Summary!D$7 - Summary!D$9),0)</f>
        <v>0</v>
      </c>
      <c r="BE210" s="3">
        <f>IF(AND(X210&gt;0,X210&lt;=Summary!E$9),12.5 + 12.5 * (X210 - Summary!E$9) / (Summary!E$7 - Summary!E$9),0)</f>
        <v>0</v>
      </c>
      <c r="BF210" s="3">
        <f>IF(AND(Y210&gt;0,Y210&lt;=Summary!F$9),12.5 + 12.5 * (Y210 - Summary!F$9) / (Summary!F$7 - Summary!F$9),0)</f>
        <v>0</v>
      </c>
      <c r="BG210" s="3">
        <f>IF(AND(Z210&gt;0,Z210&lt;=Summary!G$9),12.5 + 12.5 * (Z210 - Summary!G$9) / (Summary!G$7 - Summary!G$9),0)</f>
        <v>0</v>
      </c>
      <c r="BH210" s="3">
        <f>IF(AND(AA210&gt;0,AA210&lt;=Summary!H$9),12.5 + 12.5 * (AA210 - Summary!H$9) / (Summary!H$7 - Summary!H$9),0)</f>
        <v>0</v>
      </c>
      <c r="BI210" s="3">
        <f>IF(AND(AB210&gt;0,AB210&lt;=Summary!I$9),12.5 + 12.5 * (AB210 - Summary!I$9) / (Summary!I$7 - Summary!I$9),0)</f>
        <v>0</v>
      </c>
      <c r="BJ210" s="3">
        <f>IF(AND(AC210&gt;0,AC210&lt;=Summary!J$9),12.5 + 12.5 * (AC210 - Summary!J$9) / (Summary!J$7 - Summary!J$9),0)</f>
        <v>0</v>
      </c>
      <c r="BK210" s="3">
        <f>IF(AND(AD210&gt;0,AD210&lt;=Summary!K$9),12.5 + 12.5 * (AD210 - Summary!K$9) / (Summary!K$7 - Summary!K$9),0)</f>
        <v>0</v>
      </c>
      <c r="BL210" s="3"/>
      <c r="BM210" s="3">
        <f>IF(AND(U210&gt;0,U210&gt;Summary!B$9),12.5 - 12.5 * (U210 - Summary!B$9) / (Summary!B$3 - Summary!B$9),0)</f>
        <v>10.608684070324987</v>
      </c>
      <c r="BN210" s="3">
        <f>IF(AND(V210&gt;0,V210&gt;Summary!C$9),12.5 - 12.5 * (V210 - Summary!C$9) / (Summary!C$3 - Summary!C$9),0)</f>
        <v>11.504806507271383</v>
      </c>
      <c r="BO210" s="3">
        <f>IF(AND(W210&gt;0,W210&gt;Summary!D$9),12.5 - 12.5 * (W210 - Summary!D$9) / (Summary!D$3 - Summary!D$9),0)</f>
        <v>0</v>
      </c>
      <c r="BP210" s="3">
        <f>IF(AND(X210&gt;0,X210&gt;Summary!E$9),12.5 - 12.5 * (X210 - Summary!E$9) / (Summary!E$3 - Summary!E$9),0)</f>
        <v>0</v>
      </c>
      <c r="BQ210" s="3">
        <f>IF(AND(Y210&gt;0,Y210&gt;Summary!F$9),12.5 - 12.5 * (Y210 - Summary!F$9) / (Summary!F$3 - Summary!F$9),0)</f>
        <v>0</v>
      </c>
      <c r="BR210" s="3">
        <f>IF(AND(Z210&gt;0,Z210&gt;Summary!G$9),12.5 - 12.5 * (Z210 - Summary!G$9) / (Summary!G$3 - Summary!G$9),0)</f>
        <v>0</v>
      </c>
      <c r="BS210" s="3">
        <f>IF(AND(AA210&gt;0,AA210&gt;Summary!H$9),12.5 - 12.5 * (AA210 - Summary!H$9) / (Summary!H$3 - Summary!H$9),0)</f>
        <v>0</v>
      </c>
      <c r="BT210" s="3">
        <f>IF(AND(AB210&gt;0,AB210&gt;Summary!I$9),12.5 - 12.5 * (AB210 - Summary!I$9) / (Summary!I$3 - Summary!I$9),0)</f>
        <v>0</v>
      </c>
      <c r="BU210" s="3">
        <f>IF(AND(AC210&gt;0,AC210&gt;Summary!J$9),12.5 - 12.5 * (AC210 - Summary!J$9) / (Summary!J$3 - Summary!J$9),0)</f>
        <v>0</v>
      </c>
      <c r="BV210" s="3">
        <f>IF(AND(AD210&gt;0,AD210&gt;Summary!K$9),12.5 - 12.5 * (AD210 - Summary!K$9) / (Summary!K$3 - Summary!K$9),0)</f>
        <v>0</v>
      </c>
      <c r="BW210" s="3"/>
      <c r="BZ210">
        <v>1733</v>
      </c>
      <c r="CA210">
        <v>10935</v>
      </c>
      <c r="CB210">
        <v>20240</v>
      </c>
      <c r="CD210">
        <v>2007</v>
      </c>
      <c r="CI210" s="3">
        <f t="shared" si="159"/>
        <v>10.608684070324987</v>
      </c>
      <c r="CJ210" s="3">
        <f t="shared" si="160"/>
        <v>11.504806507271383</v>
      </c>
      <c r="CK210" s="3">
        <f t="shared" si="161"/>
        <v>0</v>
      </c>
      <c r="CL210" s="3">
        <f t="shared" si="162"/>
        <v>0</v>
      </c>
      <c r="CM210" s="3">
        <f t="shared" si="163"/>
        <v>0</v>
      </c>
      <c r="CN210" s="3">
        <f t="shared" si="164"/>
        <v>0</v>
      </c>
      <c r="CO210" s="3">
        <f t="shared" si="165"/>
        <v>0</v>
      </c>
      <c r="CP210" s="3">
        <f t="shared" si="166"/>
        <v>0</v>
      </c>
      <c r="CQ210" s="3">
        <f t="shared" si="167"/>
        <v>0</v>
      </c>
      <c r="CR210" s="3">
        <f t="shared" si="168"/>
        <v>0</v>
      </c>
      <c r="CT210" s="3">
        <f t="shared" si="169"/>
        <v>0</v>
      </c>
      <c r="CU210" s="3">
        <f t="shared" si="170"/>
        <v>0</v>
      </c>
      <c r="CV210" s="3">
        <f t="shared" si="171"/>
        <v>22.113490577596369</v>
      </c>
      <c r="CW210" s="5">
        <f t="shared" si="172"/>
        <v>200</v>
      </c>
      <c r="CX210" s="3">
        <f t="shared" si="173"/>
        <v>222.11349057759637</v>
      </c>
      <c r="CZ210" s="3">
        <f t="shared" si="174"/>
        <v>241.87510916733899</v>
      </c>
      <c r="DA210">
        <f t="shared" si="175"/>
        <v>206</v>
      </c>
    </row>
    <row r="211" spans="1:105" x14ac:dyDescent="0.2">
      <c r="A211">
        <v>207</v>
      </c>
      <c r="B211" t="s">
        <v>447</v>
      </c>
      <c r="C211" t="s">
        <v>448</v>
      </c>
      <c r="D211" t="s">
        <v>15</v>
      </c>
      <c r="E211">
        <v>40.472985608295197</v>
      </c>
      <c r="F211" s="1" t="s">
        <v>702</v>
      </c>
      <c r="G211">
        <v>240.47298560829501</v>
      </c>
      <c r="H211">
        <v>428606</v>
      </c>
      <c r="J211">
        <v>2207</v>
      </c>
      <c r="K211">
        <v>1668</v>
      </c>
      <c r="L211">
        <v>4323</v>
      </c>
      <c r="N211">
        <v>420408</v>
      </c>
      <c r="U211" s="5">
        <f>IF(J211&lt;=Summary!B$3,J211,0)</f>
        <v>2207</v>
      </c>
      <c r="V211" s="5">
        <f>IF(K211&lt;=Summary!C$3,K211,0)</f>
        <v>1668</v>
      </c>
      <c r="W211" s="5">
        <f>IF(L211&lt;=Summary!D$3,L211,0)</f>
        <v>0</v>
      </c>
      <c r="X211" s="5">
        <f>IF(M211&lt;=Summary!E$3,M211,0)</f>
        <v>0</v>
      </c>
      <c r="Y211" s="5">
        <f>IF(N211&lt;=Summary!F$3,N211,0)</f>
        <v>0</v>
      </c>
      <c r="Z211" s="5">
        <f>IF(O211&lt;=Summary!G$3,O211,0)</f>
        <v>0</v>
      </c>
      <c r="AA211" s="5">
        <f>IF(P211&lt;=Summary!H$3,P211,0)</f>
        <v>0</v>
      </c>
      <c r="AB211" s="5">
        <f>IF(Q211&lt;=Summary!I$3,Q211,0)</f>
        <v>0</v>
      </c>
      <c r="AC211" s="5">
        <f>IF(R211&lt;=Summary!J$3,R211,0)</f>
        <v>0</v>
      </c>
      <c r="AD211" s="5">
        <f>IF(S211&lt;=Summary!K$3,S211,0)</f>
        <v>0</v>
      </c>
      <c r="AE211" s="3"/>
      <c r="AF211" s="5">
        <f t="shared" si="149"/>
        <v>131</v>
      </c>
      <c r="AG211" s="5">
        <f t="shared" si="150"/>
        <v>130</v>
      </c>
      <c r="AH211" s="5">
        <f t="shared" si="151"/>
        <v>99</v>
      </c>
      <c r="AI211" s="5">
        <f t="shared" si="152"/>
        <v>0</v>
      </c>
      <c r="AJ211" s="5">
        <f t="shared" si="153"/>
        <v>179</v>
      </c>
      <c r="AK211" s="5">
        <f t="shared" si="154"/>
        <v>0</v>
      </c>
      <c r="AL211" s="5">
        <f t="shared" si="155"/>
        <v>0</v>
      </c>
      <c r="AM211" s="5">
        <f t="shared" si="156"/>
        <v>0</v>
      </c>
      <c r="AN211" s="5">
        <f t="shared" si="157"/>
        <v>0</v>
      </c>
      <c r="AO211" s="5">
        <f t="shared" si="158"/>
        <v>0</v>
      </c>
      <c r="AP211" s="3"/>
      <c r="AQ211" s="3">
        <f>IF(AND(AF211&lt;=Summary!B$6,AF211&gt;0),25*(Summary!B$6+1-AF211)/Summary!B$6,0)</f>
        <v>0</v>
      </c>
      <c r="AR211" s="3">
        <f>IF(AND(AG211&lt;=Summary!C$6,AG211&gt;0),25*(Summary!C$6+1-AG211)/Summary!C$6,0)</f>
        <v>0</v>
      </c>
      <c r="AS211" s="3">
        <f>IF(AND(AH211&lt;=Summary!D$6,AH211&gt;0),25*(Summary!D$6+1-AH211)/Summary!D$6,0)</f>
        <v>0.5</v>
      </c>
      <c r="AT211" s="3">
        <f>IF(AND(AI211&lt;=Summary!E$6,AI211&gt;0),25*(Summary!E$6+1-AI211)/Summary!E$6,0)</f>
        <v>0</v>
      </c>
      <c r="AU211" s="3">
        <f>IF(AND(AJ211&lt;=Summary!F$6,AJ211&gt;0),25*(Summary!F$6+1-AJ211)/Summary!F$6,0)</f>
        <v>0</v>
      </c>
      <c r="AV211" s="3">
        <f>IF(AND(AK211&lt;=Summary!G$6,AK211&gt;0),25*(Summary!G$6+1-AK211)/Summary!G$6,0)</f>
        <v>0</v>
      </c>
      <c r="AW211" s="3">
        <f>IF(AND(AL211&lt;=Summary!H$6,AL211&gt;0),25*(Summary!H$6+1-AL211)/Summary!H$6,0)</f>
        <v>0</v>
      </c>
      <c r="AX211" s="3">
        <f>IF(AND(AM211&lt;=Summary!I$6,AM211&gt;0),25*(Summary!I$6+1-AM211)/Summary!I$6,0)</f>
        <v>0</v>
      </c>
      <c r="AY211" s="3">
        <f>IF(AND(AN211&lt;=Summary!J$6,AN211&gt;0),25*(Summary!J$6+1-AN211)/Summary!J$6,0)</f>
        <v>0</v>
      </c>
      <c r="AZ211" s="3">
        <f>IF(AND(AO211&lt;=Summary!K$6,AO211&gt;0),25*(Summary!K$6+1-AO211)/Summary!K$6,0)</f>
        <v>0</v>
      </c>
      <c r="BA211" s="3"/>
      <c r="BB211" s="3">
        <f>IF(AND(U211&gt;0,U211&lt;=Summary!B$9),12.5 + 12.5 * (U211 - Summary!B$9) / (Summary!B$7 - Summary!B$9),0)</f>
        <v>0</v>
      </c>
      <c r="BC211" s="3">
        <f>IF(AND(V211&gt;0,V211&lt;=Summary!C$9),12.5 + 12.5 * (V211 - Summary!C$9) / (Summary!C$7 - Summary!C$9),0)</f>
        <v>0</v>
      </c>
      <c r="BD211" s="3">
        <f>IF(AND(W211&gt;0,W211&lt;=Summary!D$9),12.5 + 12.5 * (W211 - Summary!D$9) / (Summary!D$7 - Summary!D$9),0)</f>
        <v>0</v>
      </c>
      <c r="BE211" s="3">
        <f>IF(AND(X211&gt;0,X211&lt;=Summary!E$9),12.5 + 12.5 * (X211 - Summary!E$9) / (Summary!E$7 - Summary!E$9),0)</f>
        <v>0</v>
      </c>
      <c r="BF211" s="3">
        <f>IF(AND(Y211&gt;0,Y211&lt;=Summary!F$9),12.5 + 12.5 * (Y211 - Summary!F$9) / (Summary!F$7 - Summary!F$9),0)</f>
        <v>0</v>
      </c>
      <c r="BG211" s="3">
        <f>IF(AND(Z211&gt;0,Z211&lt;=Summary!G$9),12.5 + 12.5 * (Z211 - Summary!G$9) / (Summary!G$7 - Summary!G$9),0)</f>
        <v>0</v>
      </c>
      <c r="BH211" s="3">
        <f>IF(AND(AA211&gt;0,AA211&lt;=Summary!H$9),12.5 + 12.5 * (AA211 - Summary!H$9) / (Summary!H$7 - Summary!H$9),0)</f>
        <v>0</v>
      </c>
      <c r="BI211" s="3">
        <f>IF(AND(AB211&gt;0,AB211&lt;=Summary!I$9),12.5 + 12.5 * (AB211 - Summary!I$9) / (Summary!I$7 - Summary!I$9),0)</f>
        <v>0</v>
      </c>
      <c r="BJ211" s="3">
        <f>IF(AND(AC211&gt;0,AC211&lt;=Summary!J$9),12.5 + 12.5 * (AC211 - Summary!J$9) / (Summary!J$7 - Summary!J$9),0)</f>
        <v>0</v>
      </c>
      <c r="BK211" s="3">
        <f>IF(AND(AD211&gt;0,AD211&lt;=Summary!K$9),12.5 + 12.5 * (AD211 - Summary!K$9) / (Summary!K$7 - Summary!K$9),0)</f>
        <v>0</v>
      </c>
      <c r="BL211" s="3"/>
      <c r="BM211" s="3">
        <f>IF(AND(U211&gt;0,U211&gt;Summary!B$9),12.5 - 12.5 * (U211 - Summary!B$9) / (Summary!B$3 - Summary!B$9),0)</f>
        <v>9.2767714437932867</v>
      </c>
      <c r="BN211" s="3">
        <f>IF(AND(V211&gt;0,V211&gt;Summary!C$9),12.5 - 12.5 * (V211 - Summary!C$9) / (Summary!C$3 - Summary!C$9),0)</f>
        <v>11.905348779886616</v>
      </c>
      <c r="BO211" s="3">
        <f>IF(AND(W211&gt;0,W211&gt;Summary!D$9),12.5 - 12.5 * (W211 - Summary!D$9) / (Summary!D$3 - Summary!D$9),0)</f>
        <v>0</v>
      </c>
      <c r="BP211" s="3">
        <f>IF(AND(X211&gt;0,X211&gt;Summary!E$9),12.5 - 12.5 * (X211 - Summary!E$9) / (Summary!E$3 - Summary!E$9),0)</f>
        <v>0</v>
      </c>
      <c r="BQ211" s="3">
        <f>IF(AND(Y211&gt;0,Y211&gt;Summary!F$9),12.5 - 12.5 * (Y211 - Summary!F$9) / (Summary!F$3 - Summary!F$9),0)</f>
        <v>0</v>
      </c>
      <c r="BR211" s="3">
        <f>IF(AND(Z211&gt;0,Z211&gt;Summary!G$9),12.5 - 12.5 * (Z211 - Summary!G$9) / (Summary!G$3 - Summary!G$9),0)</f>
        <v>0</v>
      </c>
      <c r="BS211" s="3">
        <f>IF(AND(AA211&gt;0,AA211&gt;Summary!H$9),12.5 - 12.5 * (AA211 - Summary!H$9) / (Summary!H$3 - Summary!H$9),0)</f>
        <v>0</v>
      </c>
      <c r="BT211" s="3">
        <f>IF(AND(AB211&gt;0,AB211&gt;Summary!I$9),12.5 - 12.5 * (AB211 - Summary!I$9) / (Summary!I$3 - Summary!I$9),0)</f>
        <v>0</v>
      </c>
      <c r="BU211" s="3">
        <f>IF(AND(AC211&gt;0,AC211&gt;Summary!J$9),12.5 - 12.5 * (AC211 - Summary!J$9) / (Summary!J$3 - Summary!J$9),0)</f>
        <v>0</v>
      </c>
      <c r="BV211" s="3">
        <f>IF(AND(AD211&gt;0,AD211&gt;Summary!K$9),12.5 - 12.5 * (AD211 - Summary!K$9) / (Summary!K$3 - Summary!K$9),0)</f>
        <v>0</v>
      </c>
      <c r="BW211" s="3"/>
      <c r="BZ211">
        <v>1668</v>
      </c>
      <c r="CB211">
        <v>420408</v>
      </c>
      <c r="CD211">
        <v>2207</v>
      </c>
      <c r="CE211">
        <v>4323</v>
      </c>
      <c r="CI211" s="3">
        <f t="shared" si="159"/>
        <v>9.2767714437932867</v>
      </c>
      <c r="CJ211" s="3">
        <f t="shared" si="160"/>
        <v>11.905348779886616</v>
      </c>
      <c r="CK211" s="3">
        <f t="shared" si="161"/>
        <v>0.5</v>
      </c>
      <c r="CL211" s="3">
        <f t="shared" si="162"/>
        <v>0</v>
      </c>
      <c r="CM211" s="3">
        <f t="shared" si="163"/>
        <v>0</v>
      </c>
      <c r="CN211" s="3">
        <f t="shared" si="164"/>
        <v>0</v>
      </c>
      <c r="CO211" s="3">
        <f t="shared" si="165"/>
        <v>0</v>
      </c>
      <c r="CP211" s="3">
        <f t="shared" si="166"/>
        <v>0</v>
      </c>
      <c r="CQ211" s="3">
        <f t="shared" si="167"/>
        <v>0</v>
      </c>
      <c r="CR211" s="3">
        <f t="shared" si="168"/>
        <v>0</v>
      </c>
      <c r="CT211" s="3">
        <f t="shared" si="169"/>
        <v>0</v>
      </c>
      <c r="CU211" s="3">
        <f t="shared" si="170"/>
        <v>0</v>
      </c>
      <c r="CV211" s="3">
        <f t="shared" si="171"/>
        <v>21.682120223679902</v>
      </c>
      <c r="CW211" s="5">
        <f t="shared" si="172"/>
        <v>200</v>
      </c>
      <c r="CX211" s="3">
        <f t="shared" si="173"/>
        <v>221.6821202236799</v>
      </c>
      <c r="CZ211" s="3">
        <f t="shared" si="174"/>
        <v>240.47298560829501</v>
      </c>
      <c r="DA211">
        <f t="shared" si="175"/>
        <v>207</v>
      </c>
    </row>
    <row r="212" spans="1:105" x14ac:dyDescent="0.2">
      <c r="A212">
        <v>208</v>
      </c>
      <c r="B212" t="s">
        <v>449</v>
      </c>
      <c r="C212" t="s">
        <v>450</v>
      </c>
      <c r="D212" t="s">
        <v>32</v>
      </c>
      <c r="E212">
        <v>38.4995050780349</v>
      </c>
      <c r="F212" s="1" t="s">
        <v>703</v>
      </c>
      <c r="G212">
        <v>238.49950507803399</v>
      </c>
      <c r="H212">
        <v>15694</v>
      </c>
      <c r="K212">
        <v>1108</v>
      </c>
      <c r="L212">
        <v>3805</v>
      </c>
      <c r="N212">
        <v>5941</v>
      </c>
      <c r="R212">
        <v>4840</v>
      </c>
      <c r="U212" s="5">
        <f>IF(J212&lt;=Summary!B$3,J212,0)</f>
        <v>0</v>
      </c>
      <c r="V212" s="5">
        <f>IF(K212&lt;=Summary!C$3,K212,0)</f>
        <v>1108</v>
      </c>
      <c r="W212" s="5">
        <f>IF(L212&lt;=Summary!D$3,L212,0)</f>
        <v>0</v>
      </c>
      <c r="X212" s="5">
        <f>IF(M212&lt;=Summary!E$3,M212,0)</f>
        <v>0</v>
      </c>
      <c r="Y212" s="5">
        <f>IF(N212&lt;=Summary!F$3,N212,0)</f>
        <v>0</v>
      </c>
      <c r="Z212" s="5">
        <f>IF(O212&lt;=Summary!G$3,O212,0)</f>
        <v>0</v>
      </c>
      <c r="AA212" s="5">
        <f>IF(P212&lt;=Summary!H$3,P212,0)</f>
        <v>0</v>
      </c>
      <c r="AB212" s="5">
        <f>IF(Q212&lt;=Summary!I$3,Q212,0)</f>
        <v>0</v>
      </c>
      <c r="AC212" s="5">
        <f>IF(R212&lt;=Summary!J$3,R212,0)</f>
        <v>4840</v>
      </c>
      <c r="AD212" s="5">
        <f>IF(S212&lt;=Summary!K$3,S212,0)</f>
        <v>0</v>
      </c>
      <c r="AE212" s="3"/>
      <c r="AF212" s="5">
        <f t="shared" si="149"/>
        <v>0</v>
      </c>
      <c r="AG212" s="5">
        <f t="shared" si="150"/>
        <v>48</v>
      </c>
      <c r="AH212" s="5">
        <f t="shared" si="151"/>
        <v>89</v>
      </c>
      <c r="AI212" s="5">
        <f t="shared" si="152"/>
        <v>0</v>
      </c>
      <c r="AJ212" s="5">
        <f t="shared" si="153"/>
        <v>77</v>
      </c>
      <c r="AK212" s="5">
        <f t="shared" si="154"/>
        <v>0</v>
      </c>
      <c r="AL212" s="5">
        <f t="shared" si="155"/>
        <v>0</v>
      </c>
      <c r="AM212" s="5">
        <f t="shared" si="156"/>
        <v>0</v>
      </c>
      <c r="AN212" s="5">
        <f t="shared" si="157"/>
        <v>45</v>
      </c>
      <c r="AO212" s="5">
        <f t="shared" si="158"/>
        <v>0</v>
      </c>
      <c r="AP212" s="3"/>
      <c r="AQ212" s="3">
        <f>IF(AND(AF212&lt;=Summary!B$6,AF212&gt;0),25*(Summary!B$6+1-AF212)/Summary!B$6,0)</f>
        <v>0</v>
      </c>
      <c r="AR212" s="3">
        <f>IF(AND(AG212&lt;=Summary!C$6,AG212&gt;0),25*(Summary!C$6+1-AG212)/Summary!C$6,0)</f>
        <v>13.25</v>
      </c>
      <c r="AS212" s="3">
        <f>IF(AND(AH212&lt;=Summary!D$6,AH212&gt;0),25*(Summary!D$6+1-AH212)/Summary!D$6,0)</f>
        <v>3</v>
      </c>
      <c r="AT212" s="3">
        <f>IF(AND(AI212&lt;=Summary!E$6,AI212&gt;0),25*(Summary!E$6+1-AI212)/Summary!E$6,0)</f>
        <v>0</v>
      </c>
      <c r="AU212" s="3">
        <f>IF(AND(AJ212&lt;=Summary!F$6,AJ212&gt;0),25*(Summary!F$6+1-AJ212)/Summary!F$6,0)</f>
        <v>6</v>
      </c>
      <c r="AV212" s="3">
        <f>IF(AND(AK212&lt;=Summary!G$6,AK212&gt;0),25*(Summary!G$6+1-AK212)/Summary!G$6,0)</f>
        <v>0</v>
      </c>
      <c r="AW212" s="3">
        <f>IF(AND(AL212&lt;=Summary!H$6,AL212&gt;0),25*(Summary!H$6+1-AL212)/Summary!H$6,0)</f>
        <v>0</v>
      </c>
      <c r="AX212" s="3">
        <f>IF(AND(AM212&lt;=Summary!I$6,AM212&gt;0),25*(Summary!I$6+1-AM212)/Summary!I$6,0)</f>
        <v>0</v>
      </c>
      <c r="AY212" s="3">
        <f>IF(AND(AN212&lt;=Summary!J$6,AN212&gt;0),25*(Summary!J$6+1-AN212)/Summary!J$6,0)</f>
        <v>14</v>
      </c>
      <c r="AZ212" s="3">
        <f>IF(AND(AO212&lt;=Summary!K$6,AO212&gt;0),25*(Summary!K$6+1-AO212)/Summary!K$6,0)</f>
        <v>0</v>
      </c>
      <c r="BA212" s="3"/>
      <c r="BB212" s="3">
        <f>IF(AND(U212&gt;0,U212&lt;=Summary!B$9),12.5 + 12.5 * (U212 - Summary!B$9) / (Summary!B$7 - Summary!B$9),0)</f>
        <v>0</v>
      </c>
      <c r="BC212" s="3">
        <f>IF(AND(V212&gt;0,V212&lt;=Summary!C$9),12.5 + 12.5 * (V212 - Summary!C$9) / (Summary!C$7 - Summary!C$9),0)</f>
        <v>18.627710206240085</v>
      </c>
      <c r="BD212" s="3">
        <f>IF(AND(W212&gt;0,W212&lt;=Summary!D$9),12.5 + 12.5 * (W212 - Summary!D$9) / (Summary!D$7 - Summary!D$9),0)</f>
        <v>0</v>
      </c>
      <c r="BE212" s="3">
        <f>IF(AND(X212&gt;0,X212&lt;=Summary!E$9),12.5 + 12.5 * (X212 - Summary!E$9) / (Summary!E$7 - Summary!E$9),0)</f>
        <v>0</v>
      </c>
      <c r="BF212" s="3">
        <f>IF(AND(Y212&gt;0,Y212&lt;=Summary!F$9),12.5 + 12.5 * (Y212 - Summary!F$9) / (Summary!F$7 - Summary!F$9),0)</f>
        <v>0</v>
      </c>
      <c r="BG212" s="3">
        <f>IF(AND(Z212&gt;0,Z212&lt;=Summary!G$9),12.5 + 12.5 * (Z212 - Summary!G$9) / (Summary!G$7 - Summary!G$9),0)</f>
        <v>0</v>
      </c>
      <c r="BH212" s="3">
        <f>IF(AND(AA212&gt;0,AA212&lt;=Summary!H$9),12.5 + 12.5 * (AA212 - Summary!H$9) / (Summary!H$7 - Summary!H$9),0)</f>
        <v>0</v>
      </c>
      <c r="BI212" s="3">
        <f>IF(AND(AB212&gt;0,AB212&lt;=Summary!I$9),12.5 + 12.5 * (AB212 - Summary!I$9) / (Summary!I$7 - Summary!I$9),0)</f>
        <v>0</v>
      </c>
      <c r="BJ212" s="3">
        <f>IF(AND(AC212&gt;0,AC212&lt;=Summary!J$9),12.5 + 12.5 * (AC212 - Summary!J$9) / (Summary!J$7 - Summary!J$9),0)</f>
        <v>0</v>
      </c>
      <c r="BK212" s="3">
        <f>IF(AND(AD212&gt;0,AD212&lt;=Summary!K$9),12.5 + 12.5 * (AD212 - Summary!K$9) / (Summary!K$7 - Summary!K$9),0)</f>
        <v>0</v>
      </c>
      <c r="BL212" s="3"/>
      <c r="BM212" s="3">
        <f>IF(AND(U212&gt;0,U212&gt;Summary!B$9),12.5 - 12.5 * (U212 - Summary!B$9) / (Summary!B$3 - Summary!B$9),0)</f>
        <v>0</v>
      </c>
      <c r="BN212" s="3">
        <f>IF(AND(V212&gt;0,V212&gt;Summary!C$9),12.5 - 12.5 * (V212 - Summary!C$9) / (Summary!C$3 - Summary!C$9),0)</f>
        <v>0</v>
      </c>
      <c r="BO212" s="3">
        <f>IF(AND(W212&gt;0,W212&gt;Summary!D$9),12.5 - 12.5 * (W212 - Summary!D$9) / (Summary!D$3 - Summary!D$9),0)</f>
        <v>0</v>
      </c>
      <c r="BP212" s="3">
        <f>IF(AND(X212&gt;0,X212&gt;Summary!E$9),12.5 - 12.5 * (X212 - Summary!E$9) / (Summary!E$3 - Summary!E$9),0)</f>
        <v>0</v>
      </c>
      <c r="BQ212" s="3">
        <f>IF(AND(Y212&gt;0,Y212&gt;Summary!F$9),12.5 - 12.5 * (Y212 - Summary!F$9) / (Summary!F$3 - Summary!F$9),0)</f>
        <v>0</v>
      </c>
      <c r="BR212" s="3">
        <f>IF(AND(Z212&gt;0,Z212&gt;Summary!G$9),12.5 - 12.5 * (Z212 - Summary!G$9) / (Summary!G$3 - Summary!G$9),0)</f>
        <v>0</v>
      </c>
      <c r="BS212" s="3">
        <f>IF(AND(AA212&gt;0,AA212&gt;Summary!H$9),12.5 - 12.5 * (AA212 - Summary!H$9) / (Summary!H$3 - Summary!H$9),0)</f>
        <v>0</v>
      </c>
      <c r="BT212" s="3">
        <f>IF(AND(AB212&gt;0,AB212&gt;Summary!I$9),12.5 - 12.5 * (AB212 - Summary!I$9) / (Summary!I$3 - Summary!I$9),0)</f>
        <v>0</v>
      </c>
      <c r="BU212" s="3">
        <f>IF(AND(AC212&gt;0,AC212&gt;Summary!J$9),12.5 - 12.5 * (AC212 - Summary!J$9) / (Summary!J$3 - Summary!J$9),0)</f>
        <v>5.3110773899848258</v>
      </c>
      <c r="BV212" s="3">
        <f>IF(AND(AD212&gt;0,AD212&gt;Summary!K$9),12.5 - 12.5 * (AD212 - Summary!K$9) / (Summary!K$3 - Summary!K$9),0)</f>
        <v>0</v>
      </c>
      <c r="BW212" s="3"/>
      <c r="BZ212">
        <v>1108</v>
      </c>
      <c r="CB212">
        <v>5941</v>
      </c>
      <c r="CE212">
        <v>3805</v>
      </c>
      <c r="CF212">
        <v>4840</v>
      </c>
      <c r="CI212" s="3">
        <f t="shared" si="159"/>
        <v>0</v>
      </c>
      <c r="CJ212" s="3">
        <f t="shared" si="160"/>
        <v>31.877710206240085</v>
      </c>
      <c r="CK212" s="3">
        <f t="shared" si="161"/>
        <v>3</v>
      </c>
      <c r="CL212" s="3">
        <f t="shared" si="162"/>
        <v>0</v>
      </c>
      <c r="CM212" s="3">
        <f t="shared" si="163"/>
        <v>6</v>
      </c>
      <c r="CN212" s="3">
        <f t="shared" si="164"/>
        <v>0</v>
      </c>
      <c r="CO212" s="3">
        <f t="shared" si="165"/>
        <v>0</v>
      </c>
      <c r="CP212" s="3">
        <f t="shared" si="166"/>
        <v>0</v>
      </c>
      <c r="CQ212" s="3">
        <f t="shared" si="167"/>
        <v>19.311077389984824</v>
      </c>
      <c r="CR212" s="3">
        <f t="shared" si="168"/>
        <v>0</v>
      </c>
      <c r="CT212" s="3">
        <f t="shared" si="169"/>
        <v>0</v>
      </c>
      <c r="CU212" s="3">
        <f t="shared" si="170"/>
        <v>0</v>
      </c>
      <c r="CV212" s="3">
        <f t="shared" si="171"/>
        <v>60.188787596224905</v>
      </c>
      <c r="CW212" s="5">
        <f t="shared" si="172"/>
        <v>200</v>
      </c>
      <c r="CX212" s="3">
        <f t="shared" si="173"/>
        <v>260.18878759622493</v>
      </c>
      <c r="CZ212" s="3">
        <f t="shared" si="174"/>
        <v>238.49950507803399</v>
      </c>
      <c r="DA212">
        <f t="shared" si="175"/>
        <v>208</v>
      </c>
    </row>
    <row r="213" spans="1:105" x14ac:dyDescent="0.2">
      <c r="A213">
        <v>209</v>
      </c>
      <c r="B213" t="s">
        <v>451</v>
      </c>
      <c r="C213" t="s">
        <v>452</v>
      </c>
      <c r="D213" t="s">
        <v>22</v>
      </c>
      <c r="E213">
        <v>38.338833650023801</v>
      </c>
      <c r="F213" s="1" t="s">
        <v>702</v>
      </c>
      <c r="G213">
        <v>238.33883365002299</v>
      </c>
      <c r="H213">
        <v>20025</v>
      </c>
      <c r="J213">
        <v>2278</v>
      </c>
      <c r="K213">
        <v>1703</v>
      </c>
      <c r="L213">
        <v>9422</v>
      </c>
      <c r="O213">
        <v>6622</v>
      </c>
      <c r="U213" s="5">
        <f>IF(J213&lt;=Summary!B$3,J213,0)</f>
        <v>2278</v>
      </c>
      <c r="V213" s="5">
        <f>IF(K213&lt;=Summary!C$3,K213,0)</f>
        <v>1703</v>
      </c>
      <c r="W213" s="5">
        <f>IF(L213&lt;=Summary!D$3,L213,0)</f>
        <v>0</v>
      </c>
      <c r="X213" s="5">
        <f>IF(M213&lt;=Summary!E$3,M213,0)</f>
        <v>0</v>
      </c>
      <c r="Y213" s="5">
        <f>IF(N213&lt;=Summary!F$3,N213,0)</f>
        <v>0</v>
      </c>
      <c r="Z213" s="5">
        <f>IF(O213&lt;=Summary!G$3,O213,0)</f>
        <v>0</v>
      </c>
      <c r="AA213" s="5">
        <f>IF(P213&lt;=Summary!H$3,P213,0)</f>
        <v>0</v>
      </c>
      <c r="AB213" s="5">
        <f>IF(Q213&lt;=Summary!I$3,Q213,0)</f>
        <v>0</v>
      </c>
      <c r="AC213" s="5">
        <f>IF(R213&lt;=Summary!J$3,R213,0)</f>
        <v>0</v>
      </c>
      <c r="AD213" s="5">
        <f>IF(S213&lt;=Summary!K$3,S213,0)</f>
        <v>0</v>
      </c>
      <c r="AE213" s="3"/>
      <c r="AF213" s="5">
        <f t="shared" si="149"/>
        <v>138</v>
      </c>
      <c r="AG213" s="5">
        <f t="shared" si="150"/>
        <v>135</v>
      </c>
      <c r="AH213" s="5">
        <f t="shared" si="151"/>
        <v>158</v>
      </c>
      <c r="AI213" s="5">
        <f t="shared" si="152"/>
        <v>0</v>
      </c>
      <c r="AJ213" s="5">
        <f t="shared" si="153"/>
        <v>0</v>
      </c>
      <c r="AK213" s="5">
        <f t="shared" si="154"/>
        <v>141</v>
      </c>
      <c r="AL213" s="5">
        <f t="shared" si="155"/>
        <v>0</v>
      </c>
      <c r="AM213" s="5">
        <f t="shared" si="156"/>
        <v>0</v>
      </c>
      <c r="AN213" s="5">
        <f t="shared" si="157"/>
        <v>0</v>
      </c>
      <c r="AO213" s="5">
        <f t="shared" si="158"/>
        <v>0</v>
      </c>
      <c r="AP213" s="3"/>
      <c r="AQ213" s="3">
        <f>IF(AND(AF213&lt;=Summary!B$6,AF213&gt;0),25*(Summary!B$6+1-AF213)/Summary!B$6,0)</f>
        <v>0</v>
      </c>
      <c r="AR213" s="3">
        <f>IF(AND(AG213&lt;=Summary!C$6,AG213&gt;0),25*(Summary!C$6+1-AG213)/Summary!C$6,0)</f>
        <v>0</v>
      </c>
      <c r="AS213" s="3">
        <f>IF(AND(AH213&lt;=Summary!D$6,AH213&gt;0),25*(Summary!D$6+1-AH213)/Summary!D$6,0)</f>
        <v>0</v>
      </c>
      <c r="AT213" s="3">
        <f>IF(AND(AI213&lt;=Summary!E$6,AI213&gt;0),25*(Summary!E$6+1-AI213)/Summary!E$6,0)</f>
        <v>0</v>
      </c>
      <c r="AU213" s="3">
        <f>IF(AND(AJ213&lt;=Summary!F$6,AJ213&gt;0),25*(Summary!F$6+1-AJ213)/Summary!F$6,0)</f>
        <v>0</v>
      </c>
      <c r="AV213" s="3">
        <f>IF(AND(AK213&lt;=Summary!G$6,AK213&gt;0),25*(Summary!G$6+1-AK213)/Summary!G$6,0)</f>
        <v>0</v>
      </c>
      <c r="AW213" s="3">
        <f>IF(AND(AL213&lt;=Summary!H$6,AL213&gt;0),25*(Summary!H$6+1-AL213)/Summary!H$6,0)</f>
        <v>0</v>
      </c>
      <c r="AX213" s="3">
        <f>IF(AND(AM213&lt;=Summary!I$6,AM213&gt;0),25*(Summary!I$6+1-AM213)/Summary!I$6,0)</f>
        <v>0</v>
      </c>
      <c r="AY213" s="3">
        <f>IF(AND(AN213&lt;=Summary!J$6,AN213&gt;0),25*(Summary!J$6+1-AN213)/Summary!J$6,0)</f>
        <v>0</v>
      </c>
      <c r="AZ213" s="3">
        <f>IF(AND(AO213&lt;=Summary!K$6,AO213&gt;0),25*(Summary!K$6+1-AO213)/Summary!K$6,0)</f>
        <v>0</v>
      </c>
      <c r="BA213" s="3"/>
      <c r="BB213" s="3">
        <f>IF(AND(U213&gt;0,U213&lt;=Summary!B$9),12.5 + 12.5 * (U213 - Summary!B$9) / (Summary!B$7 - Summary!B$9),0)</f>
        <v>0</v>
      </c>
      <c r="BC213" s="3">
        <f>IF(AND(V213&gt;0,V213&lt;=Summary!C$9),12.5 + 12.5 * (V213 - Summary!C$9) / (Summary!C$7 - Summary!C$9),0)</f>
        <v>0</v>
      </c>
      <c r="BD213" s="3">
        <f>IF(AND(W213&gt;0,W213&lt;=Summary!D$9),12.5 + 12.5 * (W213 - Summary!D$9) / (Summary!D$7 - Summary!D$9),0)</f>
        <v>0</v>
      </c>
      <c r="BE213" s="3">
        <f>IF(AND(X213&gt;0,X213&lt;=Summary!E$9),12.5 + 12.5 * (X213 - Summary!E$9) / (Summary!E$7 - Summary!E$9),0)</f>
        <v>0</v>
      </c>
      <c r="BF213" s="3">
        <f>IF(AND(Y213&gt;0,Y213&lt;=Summary!F$9),12.5 + 12.5 * (Y213 - Summary!F$9) / (Summary!F$7 - Summary!F$9),0)</f>
        <v>0</v>
      </c>
      <c r="BG213" s="3">
        <f>IF(AND(Z213&gt;0,Z213&lt;=Summary!G$9),12.5 + 12.5 * (Z213 - Summary!G$9) / (Summary!G$7 - Summary!G$9),0)</f>
        <v>0</v>
      </c>
      <c r="BH213" s="3">
        <f>IF(AND(AA213&gt;0,AA213&lt;=Summary!H$9),12.5 + 12.5 * (AA213 - Summary!H$9) / (Summary!H$7 - Summary!H$9),0)</f>
        <v>0</v>
      </c>
      <c r="BI213" s="3">
        <f>IF(AND(AB213&gt;0,AB213&lt;=Summary!I$9),12.5 + 12.5 * (AB213 - Summary!I$9) / (Summary!I$7 - Summary!I$9),0)</f>
        <v>0</v>
      </c>
      <c r="BJ213" s="3">
        <f>IF(AND(AC213&gt;0,AC213&lt;=Summary!J$9),12.5 + 12.5 * (AC213 - Summary!J$9) / (Summary!J$7 - Summary!J$9),0)</f>
        <v>0</v>
      </c>
      <c r="BK213" s="3">
        <f>IF(AND(AD213&gt;0,AD213&lt;=Summary!K$9),12.5 + 12.5 * (AD213 - Summary!K$9) / (Summary!K$7 - Summary!K$9),0)</f>
        <v>0</v>
      </c>
      <c r="BL213" s="3"/>
      <c r="BM213" s="3">
        <f>IF(AND(U213&gt;0,U213&gt;Summary!B$9),12.5 - 12.5 * (U213 - Summary!B$9) / (Summary!B$3 - Summary!B$9),0)</f>
        <v>8.8039424613745343</v>
      </c>
      <c r="BN213" s="3">
        <f>IF(AND(V213&gt;0,V213&gt;Summary!C$9),12.5 - 12.5 * (V213 - Summary!C$9) / (Summary!C$3 - Summary!C$9),0)</f>
        <v>11.689672171555337</v>
      </c>
      <c r="BO213" s="3">
        <f>IF(AND(W213&gt;0,W213&gt;Summary!D$9),12.5 - 12.5 * (W213 - Summary!D$9) / (Summary!D$3 - Summary!D$9),0)</f>
        <v>0</v>
      </c>
      <c r="BP213" s="3">
        <f>IF(AND(X213&gt;0,X213&gt;Summary!E$9),12.5 - 12.5 * (X213 - Summary!E$9) / (Summary!E$3 - Summary!E$9),0)</f>
        <v>0</v>
      </c>
      <c r="BQ213" s="3">
        <f>IF(AND(Y213&gt;0,Y213&gt;Summary!F$9),12.5 - 12.5 * (Y213 - Summary!F$9) / (Summary!F$3 - Summary!F$9),0)</f>
        <v>0</v>
      </c>
      <c r="BR213" s="3">
        <f>IF(AND(Z213&gt;0,Z213&gt;Summary!G$9),12.5 - 12.5 * (Z213 - Summary!G$9) / (Summary!G$3 - Summary!G$9),0)</f>
        <v>0</v>
      </c>
      <c r="BS213" s="3">
        <f>IF(AND(AA213&gt;0,AA213&gt;Summary!H$9),12.5 - 12.5 * (AA213 - Summary!H$9) / (Summary!H$3 - Summary!H$9),0)</f>
        <v>0</v>
      </c>
      <c r="BT213" s="3">
        <f>IF(AND(AB213&gt;0,AB213&gt;Summary!I$9),12.5 - 12.5 * (AB213 - Summary!I$9) / (Summary!I$3 - Summary!I$9),0)</f>
        <v>0</v>
      </c>
      <c r="BU213" s="3">
        <f>IF(AND(AC213&gt;0,AC213&gt;Summary!J$9),12.5 - 12.5 * (AC213 - Summary!J$9) / (Summary!J$3 - Summary!J$9),0)</f>
        <v>0</v>
      </c>
      <c r="BV213" s="3">
        <f>IF(AND(AD213&gt;0,AD213&gt;Summary!K$9),12.5 - 12.5 * (AD213 - Summary!K$9) / (Summary!K$3 - Summary!K$9),0)</f>
        <v>0</v>
      </c>
      <c r="BW213" s="3"/>
      <c r="BX213">
        <v>6622</v>
      </c>
      <c r="BZ213">
        <v>1703</v>
      </c>
      <c r="CD213">
        <v>2278</v>
      </c>
      <c r="CE213">
        <v>9422</v>
      </c>
      <c r="CI213" s="3">
        <f t="shared" si="159"/>
        <v>8.8039424613745343</v>
      </c>
      <c r="CJ213" s="3">
        <f t="shared" si="160"/>
        <v>11.689672171555337</v>
      </c>
      <c r="CK213" s="3">
        <f t="shared" si="161"/>
        <v>0</v>
      </c>
      <c r="CL213" s="3">
        <f t="shared" si="162"/>
        <v>0</v>
      </c>
      <c r="CM213" s="3">
        <f t="shared" si="163"/>
        <v>0</v>
      </c>
      <c r="CN213" s="3">
        <f t="shared" si="164"/>
        <v>0</v>
      </c>
      <c r="CO213" s="3">
        <f t="shared" si="165"/>
        <v>0</v>
      </c>
      <c r="CP213" s="3">
        <f t="shared" si="166"/>
        <v>0</v>
      </c>
      <c r="CQ213" s="3">
        <f t="shared" si="167"/>
        <v>0</v>
      </c>
      <c r="CR213" s="3">
        <f t="shared" si="168"/>
        <v>0</v>
      </c>
      <c r="CT213" s="3">
        <f t="shared" si="169"/>
        <v>0</v>
      </c>
      <c r="CU213" s="3">
        <f t="shared" si="170"/>
        <v>0</v>
      </c>
      <c r="CV213" s="3">
        <f t="shared" si="171"/>
        <v>20.493614632929869</v>
      </c>
      <c r="CW213" s="5">
        <f t="shared" si="172"/>
        <v>200</v>
      </c>
      <c r="CX213" s="3">
        <f t="shared" si="173"/>
        <v>220.49361463292988</v>
      </c>
      <c r="CZ213" s="3">
        <f t="shared" si="174"/>
        <v>238.33883365002299</v>
      </c>
      <c r="DA213">
        <f t="shared" si="175"/>
        <v>209</v>
      </c>
    </row>
    <row r="214" spans="1:105" x14ac:dyDescent="0.2">
      <c r="A214">
        <v>210</v>
      </c>
      <c r="B214" t="s">
        <v>453</v>
      </c>
      <c r="C214" t="s">
        <v>454</v>
      </c>
      <c r="D214" t="s">
        <v>29</v>
      </c>
      <c r="E214">
        <v>38.318224302200903</v>
      </c>
      <c r="F214" s="1" t="s">
        <v>704</v>
      </c>
      <c r="G214">
        <v>238.31822430220001</v>
      </c>
      <c r="H214">
        <v>11791</v>
      </c>
      <c r="J214">
        <v>2652</v>
      </c>
      <c r="K214">
        <v>1743</v>
      </c>
      <c r="L214">
        <v>3268</v>
      </c>
      <c r="M214">
        <v>4128</v>
      </c>
      <c r="U214" s="5">
        <f>IF(J214&lt;=Summary!B$3,J214,0)</f>
        <v>2652</v>
      </c>
      <c r="V214" s="5">
        <f>IF(K214&lt;=Summary!C$3,K214,0)</f>
        <v>1743</v>
      </c>
      <c r="W214" s="5">
        <f>IF(L214&lt;=Summary!D$3,L214,0)</f>
        <v>3268</v>
      </c>
      <c r="X214" s="5">
        <f>IF(M214&lt;=Summary!E$3,M214,0)</f>
        <v>4128</v>
      </c>
      <c r="Y214" s="5">
        <f>IF(N214&lt;=Summary!F$3,N214,0)</f>
        <v>0</v>
      </c>
      <c r="Z214" s="5">
        <f>IF(O214&lt;=Summary!G$3,O214,0)</f>
        <v>0</v>
      </c>
      <c r="AA214" s="5">
        <f>IF(P214&lt;=Summary!H$3,P214,0)</f>
        <v>0</v>
      </c>
      <c r="AB214" s="5">
        <f>IF(Q214&lt;=Summary!I$3,Q214,0)</f>
        <v>0</v>
      </c>
      <c r="AC214" s="5">
        <f>IF(R214&lt;=Summary!J$3,R214,0)</f>
        <v>0</v>
      </c>
      <c r="AD214" s="5">
        <f>IF(S214&lt;=Summary!K$3,S214,0)</f>
        <v>0</v>
      </c>
      <c r="AE214" s="3"/>
      <c r="AF214" s="5">
        <f t="shared" si="149"/>
        <v>160</v>
      </c>
      <c r="AG214" s="5">
        <f t="shared" si="150"/>
        <v>140</v>
      </c>
      <c r="AH214" s="5">
        <f t="shared" si="151"/>
        <v>77</v>
      </c>
      <c r="AI214" s="5">
        <f t="shared" si="152"/>
        <v>88</v>
      </c>
      <c r="AJ214" s="5">
        <f t="shared" si="153"/>
        <v>0</v>
      </c>
      <c r="AK214" s="5">
        <f t="shared" si="154"/>
        <v>0</v>
      </c>
      <c r="AL214" s="5">
        <f t="shared" si="155"/>
        <v>0</v>
      </c>
      <c r="AM214" s="5">
        <f t="shared" si="156"/>
        <v>0</v>
      </c>
      <c r="AN214" s="5">
        <f t="shared" si="157"/>
        <v>0</v>
      </c>
      <c r="AO214" s="5">
        <f t="shared" si="158"/>
        <v>0</v>
      </c>
      <c r="AP214" s="3"/>
      <c r="AQ214" s="3">
        <f>IF(AND(AF214&lt;=Summary!B$6,AF214&gt;0),25*(Summary!B$6+1-AF214)/Summary!B$6,0)</f>
        <v>0</v>
      </c>
      <c r="AR214" s="3">
        <f>IF(AND(AG214&lt;=Summary!C$6,AG214&gt;0),25*(Summary!C$6+1-AG214)/Summary!C$6,0)</f>
        <v>0</v>
      </c>
      <c r="AS214" s="3">
        <f>IF(AND(AH214&lt;=Summary!D$6,AH214&gt;0),25*(Summary!D$6+1-AH214)/Summary!D$6,0)</f>
        <v>6</v>
      </c>
      <c r="AT214" s="3">
        <f>IF(AND(AI214&lt;=Summary!E$6,AI214&gt;0),25*(Summary!E$6+1-AI214)/Summary!E$6,0)</f>
        <v>3.25</v>
      </c>
      <c r="AU214" s="3">
        <f>IF(AND(AJ214&lt;=Summary!F$6,AJ214&gt;0),25*(Summary!F$6+1-AJ214)/Summary!F$6,0)</f>
        <v>0</v>
      </c>
      <c r="AV214" s="3">
        <f>IF(AND(AK214&lt;=Summary!G$6,AK214&gt;0),25*(Summary!G$6+1-AK214)/Summary!G$6,0)</f>
        <v>0</v>
      </c>
      <c r="AW214" s="3">
        <f>IF(AND(AL214&lt;=Summary!H$6,AL214&gt;0),25*(Summary!H$6+1-AL214)/Summary!H$6,0)</f>
        <v>0</v>
      </c>
      <c r="AX214" s="3">
        <f>IF(AND(AM214&lt;=Summary!I$6,AM214&gt;0),25*(Summary!I$6+1-AM214)/Summary!I$6,0)</f>
        <v>0</v>
      </c>
      <c r="AY214" s="3">
        <f>IF(AND(AN214&lt;=Summary!J$6,AN214&gt;0),25*(Summary!J$6+1-AN214)/Summary!J$6,0)</f>
        <v>0</v>
      </c>
      <c r="AZ214" s="3">
        <f>IF(AND(AO214&lt;=Summary!K$6,AO214&gt;0),25*(Summary!K$6+1-AO214)/Summary!K$6,0)</f>
        <v>0</v>
      </c>
      <c r="BA214" s="3"/>
      <c r="BB214" s="3">
        <f>IF(AND(U214&gt;0,U214&lt;=Summary!B$9),12.5 + 12.5 * (U214 - Summary!B$9) / (Summary!B$7 - Summary!B$9),0)</f>
        <v>0</v>
      </c>
      <c r="BC214" s="3">
        <f>IF(AND(V214&gt;0,V214&lt;=Summary!C$9),12.5 + 12.5 * (V214 - Summary!C$9) / (Summary!C$7 - Summary!C$9),0)</f>
        <v>0</v>
      </c>
      <c r="BD214" s="3">
        <f>IF(AND(W214&gt;0,W214&lt;=Summary!D$9),12.5 + 12.5 * (W214 - Summary!D$9) / (Summary!D$7 - Summary!D$9),0)</f>
        <v>0</v>
      </c>
      <c r="BE214" s="3">
        <f>IF(AND(X214&gt;0,X214&lt;=Summary!E$9),12.5 + 12.5 * (X214 - Summary!E$9) / (Summary!E$7 - Summary!E$9),0)</f>
        <v>0</v>
      </c>
      <c r="BF214" s="3">
        <f>IF(AND(Y214&gt;0,Y214&lt;=Summary!F$9),12.5 + 12.5 * (Y214 - Summary!F$9) / (Summary!F$7 - Summary!F$9),0)</f>
        <v>0</v>
      </c>
      <c r="BG214" s="3">
        <f>IF(AND(Z214&gt;0,Z214&lt;=Summary!G$9),12.5 + 12.5 * (Z214 - Summary!G$9) / (Summary!G$7 - Summary!G$9),0)</f>
        <v>0</v>
      </c>
      <c r="BH214" s="3">
        <f>IF(AND(AA214&gt;0,AA214&lt;=Summary!H$9),12.5 + 12.5 * (AA214 - Summary!H$9) / (Summary!H$7 - Summary!H$9),0)</f>
        <v>0</v>
      </c>
      <c r="BI214" s="3">
        <f>IF(AND(AB214&gt;0,AB214&lt;=Summary!I$9),12.5 + 12.5 * (AB214 - Summary!I$9) / (Summary!I$7 - Summary!I$9),0)</f>
        <v>0</v>
      </c>
      <c r="BJ214" s="3">
        <f>IF(AND(AC214&gt;0,AC214&lt;=Summary!J$9),12.5 + 12.5 * (AC214 - Summary!J$9) / (Summary!J$7 - Summary!J$9),0)</f>
        <v>0</v>
      </c>
      <c r="BK214" s="3">
        <f>IF(AND(AD214&gt;0,AD214&lt;=Summary!K$9),12.5 + 12.5 * (AD214 - Summary!K$9) / (Summary!K$7 - Summary!K$9),0)</f>
        <v>0</v>
      </c>
      <c r="BL214" s="3"/>
      <c r="BM214" s="3">
        <f>IF(AND(U214&gt;0,U214&gt;Summary!B$9),12.5 - 12.5 * (U214 - Summary!B$9) / (Summary!B$3 - Summary!B$9),0)</f>
        <v>6.3132658497602554</v>
      </c>
      <c r="BN214" s="3">
        <f>IF(AND(V214&gt;0,V214&gt;Summary!C$9),12.5 - 12.5 * (V214 - Summary!C$9) / (Summary!C$3 - Summary!C$9),0)</f>
        <v>11.443184619176732</v>
      </c>
      <c r="BO214" s="3">
        <f>IF(AND(W214&gt;0,W214&gt;Summary!D$9),12.5 - 12.5 * (W214 - Summary!D$9) / (Summary!D$3 - Summary!D$9),0)</f>
        <v>3.2083494395052181</v>
      </c>
      <c r="BP214" s="3">
        <f>IF(AND(X214&gt;0,X214&gt;Summary!E$9),12.5 - 12.5 * (X214 - Summary!E$9) / (Summary!E$3 - Summary!E$9),0)</f>
        <v>2.8739184177997537</v>
      </c>
      <c r="BQ214" s="3">
        <f>IF(AND(Y214&gt;0,Y214&gt;Summary!F$9),12.5 - 12.5 * (Y214 - Summary!F$9) / (Summary!F$3 - Summary!F$9),0)</f>
        <v>0</v>
      </c>
      <c r="BR214" s="3">
        <f>IF(AND(Z214&gt;0,Z214&gt;Summary!G$9),12.5 - 12.5 * (Z214 - Summary!G$9) / (Summary!G$3 - Summary!G$9),0)</f>
        <v>0</v>
      </c>
      <c r="BS214" s="3">
        <f>IF(AND(AA214&gt;0,AA214&gt;Summary!H$9),12.5 - 12.5 * (AA214 - Summary!H$9) / (Summary!H$3 - Summary!H$9),0)</f>
        <v>0</v>
      </c>
      <c r="BT214" s="3">
        <f>IF(AND(AB214&gt;0,AB214&gt;Summary!I$9),12.5 - 12.5 * (AB214 - Summary!I$9) / (Summary!I$3 - Summary!I$9),0)</f>
        <v>0</v>
      </c>
      <c r="BU214" s="3">
        <f>IF(AND(AC214&gt;0,AC214&gt;Summary!J$9),12.5 - 12.5 * (AC214 - Summary!J$9) / (Summary!J$3 - Summary!J$9),0)</f>
        <v>0</v>
      </c>
      <c r="BV214" s="3">
        <f>IF(AND(AD214&gt;0,AD214&gt;Summary!K$9),12.5 - 12.5 * (AD214 - Summary!K$9) / (Summary!K$3 - Summary!K$9),0)</f>
        <v>0</v>
      </c>
      <c r="BW214" s="3"/>
      <c r="BZ214">
        <v>1743</v>
      </c>
      <c r="CA214">
        <v>4128</v>
      </c>
      <c r="CD214">
        <v>2652</v>
      </c>
      <c r="CE214">
        <v>3268</v>
      </c>
      <c r="CI214" s="3">
        <f t="shared" si="159"/>
        <v>6.3132658497602554</v>
      </c>
      <c r="CJ214" s="3">
        <f t="shared" si="160"/>
        <v>11.443184619176732</v>
      </c>
      <c r="CK214" s="3">
        <f t="shared" si="161"/>
        <v>9.2083494395052181</v>
      </c>
      <c r="CL214" s="3">
        <f t="shared" si="162"/>
        <v>6.1239184177997537</v>
      </c>
      <c r="CM214" s="3">
        <f t="shared" si="163"/>
        <v>0</v>
      </c>
      <c r="CN214" s="3">
        <f t="shared" si="164"/>
        <v>0</v>
      </c>
      <c r="CO214" s="3">
        <f t="shared" si="165"/>
        <v>0</v>
      </c>
      <c r="CP214" s="3">
        <f t="shared" si="166"/>
        <v>0</v>
      </c>
      <c r="CQ214" s="3">
        <f t="shared" si="167"/>
        <v>0</v>
      </c>
      <c r="CR214" s="3">
        <f t="shared" si="168"/>
        <v>0</v>
      </c>
      <c r="CT214" s="3">
        <f t="shared" si="169"/>
        <v>0</v>
      </c>
      <c r="CU214" s="3">
        <f t="shared" si="170"/>
        <v>0</v>
      </c>
      <c r="CV214" s="3">
        <f t="shared" si="171"/>
        <v>33.08871832624196</v>
      </c>
      <c r="CW214" s="5">
        <f t="shared" si="172"/>
        <v>200</v>
      </c>
      <c r="CX214" s="3">
        <f t="shared" si="173"/>
        <v>233.08871832624197</v>
      </c>
      <c r="CZ214" s="3">
        <f t="shared" si="174"/>
        <v>238.31822430220001</v>
      </c>
      <c r="DA214">
        <f t="shared" si="175"/>
        <v>210</v>
      </c>
    </row>
    <row r="215" spans="1:105" x14ac:dyDescent="0.2">
      <c r="A215">
        <v>211</v>
      </c>
      <c r="B215" t="s">
        <v>455</v>
      </c>
      <c r="C215" t="s">
        <v>456</v>
      </c>
      <c r="D215" t="s">
        <v>18</v>
      </c>
      <c r="E215">
        <v>36.665412412371602</v>
      </c>
      <c r="F215" s="1" t="s">
        <v>703</v>
      </c>
      <c r="G215">
        <v>236.66541241237101</v>
      </c>
      <c r="H215">
        <v>54185</v>
      </c>
      <c r="K215">
        <v>1174</v>
      </c>
      <c r="M215">
        <v>43836</v>
      </c>
      <c r="Q215">
        <v>5238</v>
      </c>
      <c r="R215">
        <v>3937</v>
      </c>
      <c r="U215" s="5">
        <f>IF(J215&lt;=Summary!B$3,J215,0)</f>
        <v>0</v>
      </c>
      <c r="V215" s="5">
        <f>IF(K215&lt;=Summary!C$3,K215,0)</f>
        <v>1174</v>
      </c>
      <c r="W215" s="5">
        <f>IF(L215&lt;=Summary!D$3,L215,0)</f>
        <v>0</v>
      </c>
      <c r="X215" s="5">
        <f>IF(M215&lt;=Summary!E$3,M215,0)</f>
        <v>0</v>
      </c>
      <c r="Y215" s="5">
        <f>IF(N215&lt;=Summary!F$3,N215,0)</f>
        <v>0</v>
      </c>
      <c r="Z215" s="5">
        <f>IF(O215&lt;=Summary!G$3,O215,0)</f>
        <v>0</v>
      </c>
      <c r="AA215" s="5">
        <f>IF(P215&lt;=Summary!H$3,P215,0)</f>
        <v>0</v>
      </c>
      <c r="AB215" s="5">
        <f>IF(Q215&lt;=Summary!I$3,Q215,0)</f>
        <v>5238</v>
      </c>
      <c r="AC215" s="5">
        <f>IF(R215&lt;=Summary!J$3,R215,0)</f>
        <v>3937</v>
      </c>
      <c r="AD215" s="5">
        <f>IF(S215&lt;=Summary!K$3,S215,0)</f>
        <v>0</v>
      </c>
      <c r="AE215" s="3"/>
      <c r="AF215" s="5">
        <f t="shared" si="149"/>
        <v>0</v>
      </c>
      <c r="AG215" s="5">
        <f t="shared" si="150"/>
        <v>58</v>
      </c>
      <c r="AH215" s="5">
        <f t="shared" si="151"/>
        <v>0</v>
      </c>
      <c r="AI215" s="5">
        <f t="shared" si="152"/>
        <v>184</v>
      </c>
      <c r="AJ215" s="5">
        <f t="shared" si="153"/>
        <v>0</v>
      </c>
      <c r="AK215" s="5">
        <f t="shared" si="154"/>
        <v>0</v>
      </c>
      <c r="AL215" s="5">
        <f t="shared" si="155"/>
        <v>0</v>
      </c>
      <c r="AM215" s="5">
        <f t="shared" si="156"/>
        <v>63</v>
      </c>
      <c r="AN215" s="5">
        <f t="shared" si="157"/>
        <v>24</v>
      </c>
      <c r="AO215" s="5">
        <f t="shared" si="158"/>
        <v>0</v>
      </c>
      <c r="AP215" s="3"/>
      <c r="AQ215" s="3">
        <f>IF(AND(AF215&lt;=Summary!B$6,AF215&gt;0),25*(Summary!B$6+1-AF215)/Summary!B$6,0)</f>
        <v>0</v>
      </c>
      <c r="AR215" s="3">
        <f>IF(AND(AG215&lt;=Summary!C$6,AG215&gt;0),25*(Summary!C$6+1-AG215)/Summary!C$6,0)</f>
        <v>10.75</v>
      </c>
      <c r="AS215" s="3">
        <f>IF(AND(AH215&lt;=Summary!D$6,AH215&gt;0),25*(Summary!D$6+1-AH215)/Summary!D$6,0)</f>
        <v>0</v>
      </c>
      <c r="AT215" s="3">
        <f>IF(AND(AI215&lt;=Summary!E$6,AI215&gt;0),25*(Summary!E$6+1-AI215)/Summary!E$6,0)</f>
        <v>0</v>
      </c>
      <c r="AU215" s="3">
        <f>IF(AND(AJ215&lt;=Summary!F$6,AJ215&gt;0),25*(Summary!F$6+1-AJ215)/Summary!F$6,0)</f>
        <v>0</v>
      </c>
      <c r="AV215" s="3">
        <f>IF(AND(AK215&lt;=Summary!G$6,AK215&gt;0),25*(Summary!G$6+1-AK215)/Summary!G$6,0)</f>
        <v>0</v>
      </c>
      <c r="AW215" s="3">
        <f>IF(AND(AL215&lt;=Summary!H$6,AL215&gt;0),25*(Summary!H$6+1-AL215)/Summary!H$6,0)</f>
        <v>0</v>
      </c>
      <c r="AX215" s="3">
        <f>IF(AND(AM215&lt;=Summary!I$6,AM215&gt;0),25*(Summary!I$6+1-AM215)/Summary!I$6,0)</f>
        <v>9.5</v>
      </c>
      <c r="AY215" s="3">
        <f>IF(AND(AN215&lt;=Summary!J$6,AN215&gt;0),25*(Summary!J$6+1-AN215)/Summary!J$6,0)</f>
        <v>19.25</v>
      </c>
      <c r="AZ215" s="3">
        <f>IF(AND(AO215&lt;=Summary!K$6,AO215&gt;0),25*(Summary!K$6+1-AO215)/Summary!K$6,0)</f>
        <v>0</v>
      </c>
      <c r="BA215" s="3"/>
      <c r="BB215" s="3">
        <f>IF(AND(U215&gt;0,U215&lt;=Summary!B$9),12.5 + 12.5 * (U215 - Summary!B$9) / (Summary!B$7 - Summary!B$9),0)</f>
        <v>0</v>
      </c>
      <c r="BC215" s="3">
        <f>IF(AND(V215&gt;0,V215&lt;=Summary!C$9),12.5 + 12.5 * (V215 - Summary!C$9) / (Summary!C$7 - Summary!C$9),0)</f>
        <v>17.755156002115282</v>
      </c>
      <c r="BD215" s="3">
        <f>IF(AND(W215&gt;0,W215&lt;=Summary!D$9),12.5 + 12.5 * (W215 - Summary!D$9) / (Summary!D$7 - Summary!D$9),0)</f>
        <v>0</v>
      </c>
      <c r="BE215" s="3">
        <f>IF(AND(X215&gt;0,X215&lt;=Summary!E$9),12.5 + 12.5 * (X215 - Summary!E$9) / (Summary!E$7 - Summary!E$9),0)</f>
        <v>0</v>
      </c>
      <c r="BF215" s="3">
        <f>IF(AND(Y215&gt;0,Y215&lt;=Summary!F$9),12.5 + 12.5 * (Y215 - Summary!F$9) / (Summary!F$7 - Summary!F$9),0)</f>
        <v>0</v>
      </c>
      <c r="BG215" s="3">
        <f>IF(AND(Z215&gt;0,Z215&lt;=Summary!G$9),12.5 + 12.5 * (Z215 - Summary!G$9) / (Summary!G$7 - Summary!G$9),0)</f>
        <v>0</v>
      </c>
      <c r="BH215" s="3">
        <f>IF(AND(AA215&gt;0,AA215&lt;=Summary!H$9),12.5 + 12.5 * (AA215 - Summary!H$9) / (Summary!H$7 - Summary!H$9),0)</f>
        <v>0</v>
      </c>
      <c r="BI215" s="3">
        <f>IF(AND(AB215&gt;0,AB215&lt;=Summary!I$9),12.5 + 12.5 * (AB215 - Summary!I$9) / (Summary!I$7 - Summary!I$9),0)</f>
        <v>0</v>
      </c>
      <c r="BJ215" s="3">
        <f>IF(AND(AC215&gt;0,AC215&lt;=Summary!J$9),12.5 + 12.5 * (AC215 - Summary!J$9) / (Summary!J$7 - Summary!J$9),0)</f>
        <v>13.4739387426115</v>
      </c>
      <c r="BK215" s="3">
        <f>IF(AND(AD215&gt;0,AD215&lt;=Summary!K$9),12.5 + 12.5 * (AD215 - Summary!K$9) / (Summary!K$7 - Summary!K$9),0)</f>
        <v>0</v>
      </c>
      <c r="BL215" s="3"/>
      <c r="BM215" s="3">
        <f>IF(AND(U215&gt;0,U215&gt;Summary!B$9),12.5 - 12.5 * (U215 - Summary!B$9) / (Summary!B$3 - Summary!B$9),0)</f>
        <v>0</v>
      </c>
      <c r="BN215" s="3">
        <f>IF(AND(V215&gt;0,V215&gt;Summary!C$9),12.5 - 12.5 * (V215 - Summary!C$9) / (Summary!C$3 - Summary!C$9),0)</f>
        <v>0</v>
      </c>
      <c r="BO215" s="3">
        <f>IF(AND(W215&gt;0,W215&gt;Summary!D$9),12.5 - 12.5 * (W215 - Summary!D$9) / (Summary!D$3 - Summary!D$9),0)</f>
        <v>0</v>
      </c>
      <c r="BP215" s="3">
        <f>IF(AND(X215&gt;0,X215&gt;Summary!E$9),12.5 - 12.5 * (X215 - Summary!E$9) / (Summary!E$3 - Summary!E$9),0)</f>
        <v>0</v>
      </c>
      <c r="BQ215" s="3">
        <f>IF(AND(Y215&gt;0,Y215&gt;Summary!F$9),12.5 - 12.5 * (Y215 - Summary!F$9) / (Summary!F$3 - Summary!F$9),0)</f>
        <v>0</v>
      </c>
      <c r="BR215" s="3">
        <f>IF(AND(Z215&gt;0,Z215&gt;Summary!G$9),12.5 - 12.5 * (Z215 - Summary!G$9) / (Summary!G$3 - Summary!G$9),0)</f>
        <v>0</v>
      </c>
      <c r="BS215" s="3">
        <f>IF(AND(AA215&gt;0,AA215&gt;Summary!H$9),12.5 - 12.5 * (AA215 - Summary!H$9) / (Summary!H$3 - Summary!H$9),0)</f>
        <v>0</v>
      </c>
      <c r="BT215" s="3">
        <f>IF(AND(AB215&gt;0,AB215&gt;Summary!I$9),12.5 - 12.5 * (AB215 - Summary!I$9) / (Summary!I$3 - Summary!I$9),0)</f>
        <v>1.1644623346751004</v>
      </c>
      <c r="BU215" s="3">
        <f>IF(AND(AC215&gt;0,AC215&gt;Summary!J$9),12.5 - 12.5 * (AC215 - Summary!J$9) / (Summary!J$3 - Summary!J$9),0)</f>
        <v>0</v>
      </c>
      <c r="BV215" s="3">
        <f>IF(AND(AD215&gt;0,AD215&gt;Summary!K$9),12.5 - 12.5 * (AD215 - Summary!K$9) / (Summary!K$3 - Summary!K$9),0)</f>
        <v>0</v>
      </c>
      <c r="BW215" s="3"/>
      <c r="BY215">
        <v>5238</v>
      </c>
      <c r="BZ215">
        <v>1174</v>
      </c>
      <c r="CA215">
        <v>43836</v>
      </c>
      <c r="CF215">
        <v>3937</v>
      </c>
      <c r="CI215" s="3">
        <f t="shared" si="159"/>
        <v>0</v>
      </c>
      <c r="CJ215" s="3">
        <f t="shared" si="160"/>
        <v>28.505156002115282</v>
      </c>
      <c r="CK215" s="3">
        <f t="shared" si="161"/>
        <v>0</v>
      </c>
      <c r="CL215" s="3">
        <f t="shared" si="162"/>
        <v>0</v>
      </c>
      <c r="CM215" s="3">
        <f t="shared" si="163"/>
        <v>0</v>
      </c>
      <c r="CN215" s="3">
        <f t="shared" si="164"/>
        <v>0</v>
      </c>
      <c r="CO215" s="3">
        <f t="shared" si="165"/>
        <v>0</v>
      </c>
      <c r="CP215" s="3">
        <f t="shared" si="166"/>
        <v>10.6644623346751</v>
      </c>
      <c r="CQ215" s="3">
        <f t="shared" si="167"/>
        <v>32.723938742611502</v>
      </c>
      <c r="CR215" s="3">
        <f t="shared" si="168"/>
        <v>0</v>
      </c>
      <c r="CT215" s="3">
        <f t="shared" si="169"/>
        <v>0</v>
      </c>
      <c r="CU215" s="3">
        <f t="shared" si="170"/>
        <v>0</v>
      </c>
      <c r="CV215" s="3">
        <f t="shared" si="171"/>
        <v>71.893557079401887</v>
      </c>
      <c r="CW215" s="5">
        <f t="shared" si="172"/>
        <v>200</v>
      </c>
      <c r="CX215" s="3">
        <f t="shared" si="173"/>
        <v>271.89355707940189</v>
      </c>
      <c r="CZ215" s="3">
        <f t="shared" si="174"/>
        <v>236.66541241237101</v>
      </c>
      <c r="DA215">
        <f t="shared" si="175"/>
        <v>211</v>
      </c>
    </row>
    <row r="216" spans="1:105" x14ac:dyDescent="0.2">
      <c r="A216">
        <v>212</v>
      </c>
      <c r="B216" t="s">
        <v>457</v>
      </c>
      <c r="C216" t="s">
        <v>458</v>
      </c>
      <c r="D216" t="s">
        <v>22</v>
      </c>
      <c r="E216">
        <v>34.472736976194298</v>
      </c>
      <c r="F216" s="1" t="s">
        <v>704</v>
      </c>
      <c r="G216">
        <v>234.472736976194</v>
      </c>
      <c r="H216">
        <v>15512</v>
      </c>
      <c r="J216">
        <v>2258</v>
      </c>
      <c r="K216">
        <v>2496</v>
      </c>
      <c r="M216">
        <v>3225</v>
      </c>
      <c r="R216">
        <v>7533</v>
      </c>
      <c r="U216" s="5">
        <f>IF(J216&lt;=Summary!B$3,J216,0)</f>
        <v>2258</v>
      </c>
      <c r="V216" s="5">
        <f>IF(K216&lt;=Summary!C$3,K216,0)</f>
        <v>2496</v>
      </c>
      <c r="W216" s="5">
        <f>IF(L216&lt;=Summary!D$3,L216,0)</f>
        <v>0</v>
      </c>
      <c r="X216" s="5">
        <f>IF(M216&lt;=Summary!E$3,M216,0)</f>
        <v>3225</v>
      </c>
      <c r="Y216" s="5">
        <f>IF(N216&lt;=Summary!F$3,N216,0)</f>
        <v>0</v>
      </c>
      <c r="Z216" s="5">
        <f>IF(O216&lt;=Summary!G$3,O216,0)</f>
        <v>0</v>
      </c>
      <c r="AA216" s="5">
        <f>IF(P216&lt;=Summary!H$3,P216,0)</f>
        <v>0</v>
      </c>
      <c r="AB216" s="5">
        <f>IF(Q216&lt;=Summary!I$3,Q216,0)</f>
        <v>0</v>
      </c>
      <c r="AC216" s="5">
        <f>IF(R216&lt;=Summary!J$3,R216,0)</f>
        <v>0</v>
      </c>
      <c r="AD216" s="5">
        <f>IF(S216&lt;=Summary!K$3,S216,0)</f>
        <v>0</v>
      </c>
      <c r="AE216" s="3"/>
      <c r="AF216" s="5">
        <f t="shared" si="149"/>
        <v>134</v>
      </c>
      <c r="AG216" s="5">
        <f t="shared" si="150"/>
        <v>199</v>
      </c>
      <c r="AH216" s="5">
        <f t="shared" si="151"/>
        <v>0</v>
      </c>
      <c r="AI216" s="5">
        <f t="shared" si="152"/>
        <v>66</v>
      </c>
      <c r="AJ216" s="5">
        <f t="shared" si="153"/>
        <v>0</v>
      </c>
      <c r="AK216" s="5">
        <f t="shared" si="154"/>
        <v>0</v>
      </c>
      <c r="AL216" s="5">
        <f t="shared" si="155"/>
        <v>0</v>
      </c>
      <c r="AM216" s="5">
        <f t="shared" si="156"/>
        <v>0</v>
      </c>
      <c r="AN216" s="5">
        <f t="shared" si="157"/>
        <v>81</v>
      </c>
      <c r="AO216" s="5">
        <f t="shared" si="158"/>
        <v>0</v>
      </c>
      <c r="AP216" s="3"/>
      <c r="AQ216" s="3">
        <f>IF(AND(AF216&lt;=Summary!B$6,AF216&gt;0),25*(Summary!B$6+1-AF216)/Summary!B$6,0)</f>
        <v>0</v>
      </c>
      <c r="AR216" s="3">
        <f>IF(AND(AG216&lt;=Summary!C$6,AG216&gt;0),25*(Summary!C$6+1-AG216)/Summary!C$6,0)</f>
        <v>0</v>
      </c>
      <c r="AS216" s="3">
        <f>IF(AND(AH216&lt;=Summary!D$6,AH216&gt;0),25*(Summary!D$6+1-AH216)/Summary!D$6,0)</f>
        <v>0</v>
      </c>
      <c r="AT216" s="3">
        <f>IF(AND(AI216&lt;=Summary!E$6,AI216&gt;0),25*(Summary!E$6+1-AI216)/Summary!E$6,0)</f>
        <v>8.75</v>
      </c>
      <c r="AU216" s="3">
        <f>IF(AND(AJ216&lt;=Summary!F$6,AJ216&gt;0),25*(Summary!F$6+1-AJ216)/Summary!F$6,0)</f>
        <v>0</v>
      </c>
      <c r="AV216" s="3">
        <f>IF(AND(AK216&lt;=Summary!G$6,AK216&gt;0),25*(Summary!G$6+1-AK216)/Summary!G$6,0)</f>
        <v>0</v>
      </c>
      <c r="AW216" s="3">
        <f>IF(AND(AL216&lt;=Summary!H$6,AL216&gt;0),25*(Summary!H$6+1-AL216)/Summary!H$6,0)</f>
        <v>0</v>
      </c>
      <c r="AX216" s="3">
        <f>IF(AND(AM216&lt;=Summary!I$6,AM216&gt;0),25*(Summary!I$6+1-AM216)/Summary!I$6,0)</f>
        <v>0</v>
      </c>
      <c r="AY216" s="3">
        <f>IF(AND(AN216&lt;=Summary!J$6,AN216&gt;0),25*(Summary!J$6+1-AN216)/Summary!J$6,0)</f>
        <v>5</v>
      </c>
      <c r="AZ216" s="3">
        <f>IF(AND(AO216&lt;=Summary!K$6,AO216&gt;0),25*(Summary!K$6+1-AO216)/Summary!K$6,0)</f>
        <v>0</v>
      </c>
      <c r="BA216" s="3"/>
      <c r="BB216" s="3">
        <f>IF(AND(U216&gt;0,U216&lt;=Summary!B$9),12.5 + 12.5 * (U216 - Summary!B$9) / (Summary!B$7 - Summary!B$9),0)</f>
        <v>0</v>
      </c>
      <c r="BC216" s="3">
        <f>IF(AND(V216&gt;0,V216&lt;=Summary!C$9),12.5 + 12.5 * (V216 - Summary!C$9) / (Summary!C$7 - Summary!C$9),0)</f>
        <v>0</v>
      </c>
      <c r="BD216" s="3">
        <f>IF(AND(W216&gt;0,W216&lt;=Summary!D$9),12.5 + 12.5 * (W216 - Summary!D$9) / (Summary!D$7 - Summary!D$9),0)</f>
        <v>0</v>
      </c>
      <c r="BE216" s="3">
        <f>IF(AND(X216&gt;0,X216&lt;=Summary!E$9),12.5 + 12.5 * (X216 - Summary!E$9) / (Summary!E$7 - Summary!E$9),0)</f>
        <v>0</v>
      </c>
      <c r="BF216" s="3">
        <f>IF(AND(Y216&gt;0,Y216&lt;=Summary!F$9),12.5 + 12.5 * (Y216 - Summary!F$9) / (Summary!F$7 - Summary!F$9),0)</f>
        <v>0</v>
      </c>
      <c r="BG216" s="3">
        <f>IF(AND(Z216&gt;0,Z216&lt;=Summary!G$9),12.5 + 12.5 * (Z216 - Summary!G$9) / (Summary!G$7 - Summary!G$9),0)</f>
        <v>0</v>
      </c>
      <c r="BH216" s="3">
        <f>IF(AND(AA216&gt;0,AA216&lt;=Summary!H$9),12.5 + 12.5 * (AA216 - Summary!H$9) / (Summary!H$7 - Summary!H$9),0)</f>
        <v>0</v>
      </c>
      <c r="BI216" s="3">
        <f>IF(AND(AB216&gt;0,AB216&lt;=Summary!I$9),12.5 + 12.5 * (AB216 - Summary!I$9) / (Summary!I$7 - Summary!I$9),0)</f>
        <v>0</v>
      </c>
      <c r="BJ216" s="3">
        <f>IF(AND(AC216&gt;0,AC216&lt;=Summary!J$9),12.5 + 12.5 * (AC216 - Summary!J$9) / (Summary!J$7 - Summary!J$9),0)</f>
        <v>0</v>
      </c>
      <c r="BK216" s="3">
        <f>IF(AND(AD216&gt;0,AD216&lt;=Summary!K$9),12.5 + 12.5 * (AD216 - Summary!K$9) / (Summary!K$7 - Summary!K$9),0)</f>
        <v>0</v>
      </c>
      <c r="BL216" s="3"/>
      <c r="BM216" s="3">
        <f>IF(AND(U216&gt;0,U216&gt;Summary!B$9),12.5 - 12.5 * (U216 - Summary!B$9) / (Summary!B$3 - Summary!B$9),0)</f>
        <v>8.9371337240277029</v>
      </c>
      <c r="BN216" s="3">
        <f>IF(AND(V216&gt;0,V216&gt;Summary!C$9),12.5 - 12.5 * (V216 - Summary!C$9) / (Summary!C$3 - Summary!C$9),0)</f>
        <v>6.8030564456494949</v>
      </c>
      <c r="BO216" s="3">
        <f>IF(AND(W216&gt;0,W216&gt;Summary!D$9),12.5 - 12.5 * (W216 - Summary!D$9) / (Summary!D$3 - Summary!D$9),0)</f>
        <v>0</v>
      </c>
      <c r="BP216" s="3">
        <f>IF(AND(X216&gt;0,X216&gt;Summary!E$9),12.5 - 12.5 * (X216 - Summary!E$9) / (Summary!E$3 - Summary!E$9),0)</f>
        <v>9.8501236093943145</v>
      </c>
      <c r="BQ216" s="3">
        <f>IF(AND(Y216&gt;0,Y216&gt;Summary!F$9),12.5 - 12.5 * (Y216 - Summary!F$9) / (Summary!F$3 - Summary!F$9),0)</f>
        <v>0</v>
      </c>
      <c r="BR216" s="3">
        <f>IF(AND(Z216&gt;0,Z216&gt;Summary!G$9),12.5 - 12.5 * (Z216 - Summary!G$9) / (Summary!G$3 - Summary!G$9),0)</f>
        <v>0</v>
      </c>
      <c r="BS216" s="3">
        <f>IF(AND(AA216&gt;0,AA216&gt;Summary!H$9),12.5 - 12.5 * (AA216 - Summary!H$9) / (Summary!H$3 - Summary!H$9),0)</f>
        <v>0</v>
      </c>
      <c r="BT216" s="3">
        <f>IF(AND(AB216&gt;0,AB216&gt;Summary!I$9),12.5 - 12.5 * (AB216 - Summary!I$9) / (Summary!I$3 - Summary!I$9),0)</f>
        <v>0</v>
      </c>
      <c r="BU216" s="3">
        <f>IF(AND(AC216&gt;0,AC216&gt;Summary!J$9),12.5 - 12.5 * (AC216 - Summary!J$9) / (Summary!J$3 - Summary!J$9),0)</f>
        <v>0</v>
      </c>
      <c r="BV216" s="3">
        <f>IF(AND(AD216&gt;0,AD216&gt;Summary!K$9),12.5 - 12.5 * (AD216 - Summary!K$9) / (Summary!K$3 - Summary!K$9),0)</f>
        <v>0</v>
      </c>
      <c r="BW216" s="3"/>
      <c r="BZ216">
        <v>2496</v>
      </c>
      <c r="CA216">
        <v>3225</v>
      </c>
      <c r="CD216">
        <v>2258</v>
      </c>
      <c r="CF216">
        <v>7533</v>
      </c>
      <c r="CI216" s="3">
        <f t="shared" si="159"/>
        <v>8.9371337240277029</v>
      </c>
      <c r="CJ216" s="3">
        <f t="shared" si="160"/>
        <v>6.8030564456494949</v>
      </c>
      <c r="CK216" s="3">
        <f t="shared" si="161"/>
        <v>0</v>
      </c>
      <c r="CL216" s="3">
        <f t="shared" si="162"/>
        <v>18.600123609394316</v>
      </c>
      <c r="CM216" s="3">
        <f t="shared" si="163"/>
        <v>0</v>
      </c>
      <c r="CN216" s="3">
        <f t="shared" si="164"/>
        <v>0</v>
      </c>
      <c r="CO216" s="3">
        <f t="shared" si="165"/>
        <v>0</v>
      </c>
      <c r="CP216" s="3">
        <f t="shared" si="166"/>
        <v>0</v>
      </c>
      <c r="CQ216" s="3">
        <f t="shared" si="167"/>
        <v>5</v>
      </c>
      <c r="CR216" s="3">
        <f t="shared" si="168"/>
        <v>0</v>
      </c>
      <c r="CT216" s="3">
        <f t="shared" si="169"/>
        <v>0</v>
      </c>
      <c r="CU216" s="3">
        <f t="shared" si="170"/>
        <v>0</v>
      </c>
      <c r="CV216" s="3">
        <f t="shared" si="171"/>
        <v>39.340313779071515</v>
      </c>
      <c r="CW216" s="5">
        <f t="shared" si="172"/>
        <v>200</v>
      </c>
      <c r="CX216" s="3">
        <f t="shared" si="173"/>
        <v>239.34031377907152</v>
      </c>
      <c r="CZ216" s="3">
        <f t="shared" si="174"/>
        <v>234.472736976194</v>
      </c>
      <c r="DA216">
        <f t="shared" si="175"/>
        <v>212</v>
      </c>
    </row>
    <row r="217" spans="1:105" x14ac:dyDescent="0.2">
      <c r="A217">
        <v>213</v>
      </c>
      <c r="B217" t="s">
        <v>459</v>
      </c>
      <c r="C217" t="s">
        <v>460</v>
      </c>
      <c r="D217" t="s">
        <v>45</v>
      </c>
      <c r="E217">
        <v>32.660334019171202</v>
      </c>
      <c r="F217" s="1" t="s">
        <v>705</v>
      </c>
      <c r="G217">
        <v>232.66033401917099</v>
      </c>
      <c r="H217">
        <v>45776</v>
      </c>
      <c r="K217">
        <v>1614</v>
      </c>
      <c r="L217">
        <v>6597</v>
      </c>
      <c r="N217">
        <v>34330</v>
      </c>
      <c r="O217">
        <v>3235</v>
      </c>
      <c r="U217" s="5">
        <f>IF(J217&lt;=Summary!B$3,J217,0)</f>
        <v>0</v>
      </c>
      <c r="V217" s="5">
        <f>IF(K217&lt;=Summary!C$3,K217,0)</f>
        <v>1614</v>
      </c>
      <c r="W217" s="5">
        <f>IF(L217&lt;=Summary!D$3,L217,0)</f>
        <v>0</v>
      </c>
      <c r="X217" s="5">
        <f>IF(M217&lt;=Summary!E$3,M217,0)</f>
        <v>0</v>
      </c>
      <c r="Y217" s="5">
        <f>IF(N217&lt;=Summary!F$3,N217,0)</f>
        <v>0</v>
      </c>
      <c r="Z217" s="5">
        <f>IF(O217&lt;=Summary!G$3,O217,0)</f>
        <v>3235</v>
      </c>
      <c r="AA217" s="5">
        <f>IF(P217&lt;=Summary!H$3,P217,0)</f>
        <v>0</v>
      </c>
      <c r="AB217" s="5">
        <f>IF(Q217&lt;=Summary!I$3,Q217,0)</f>
        <v>0</v>
      </c>
      <c r="AC217" s="5">
        <f>IF(R217&lt;=Summary!J$3,R217,0)</f>
        <v>0</v>
      </c>
      <c r="AD217" s="5">
        <f>IF(S217&lt;=Summary!K$3,S217,0)</f>
        <v>0</v>
      </c>
      <c r="AE217" s="3"/>
      <c r="AF217" s="5">
        <f t="shared" si="149"/>
        <v>0</v>
      </c>
      <c r="AG217" s="5">
        <f t="shared" si="150"/>
        <v>122</v>
      </c>
      <c r="AH217" s="5">
        <f t="shared" si="151"/>
        <v>139</v>
      </c>
      <c r="AI217" s="5">
        <f t="shared" si="152"/>
        <v>0</v>
      </c>
      <c r="AJ217" s="5">
        <f t="shared" si="153"/>
        <v>144</v>
      </c>
      <c r="AK217" s="5">
        <f t="shared" si="154"/>
        <v>75</v>
      </c>
      <c r="AL217" s="5">
        <f t="shared" si="155"/>
        <v>0</v>
      </c>
      <c r="AM217" s="5">
        <f t="shared" si="156"/>
        <v>0</v>
      </c>
      <c r="AN217" s="5">
        <f t="shared" si="157"/>
        <v>0</v>
      </c>
      <c r="AO217" s="5">
        <f t="shared" si="158"/>
        <v>0</v>
      </c>
      <c r="AP217" s="3"/>
      <c r="AQ217" s="3">
        <f>IF(AND(AF217&lt;=Summary!B$6,AF217&gt;0),25*(Summary!B$6+1-AF217)/Summary!B$6,0)</f>
        <v>0</v>
      </c>
      <c r="AR217" s="3">
        <f>IF(AND(AG217&lt;=Summary!C$6,AG217&gt;0),25*(Summary!C$6+1-AG217)/Summary!C$6,0)</f>
        <v>0</v>
      </c>
      <c r="AS217" s="3">
        <f>IF(AND(AH217&lt;=Summary!D$6,AH217&gt;0),25*(Summary!D$6+1-AH217)/Summary!D$6,0)</f>
        <v>0</v>
      </c>
      <c r="AT217" s="3">
        <f>IF(AND(AI217&lt;=Summary!E$6,AI217&gt;0),25*(Summary!E$6+1-AI217)/Summary!E$6,0)</f>
        <v>0</v>
      </c>
      <c r="AU217" s="3">
        <f>IF(AND(AJ217&lt;=Summary!F$6,AJ217&gt;0),25*(Summary!F$6+1-AJ217)/Summary!F$6,0)</f>
        <v>0</v>
      </c>
      <c r="AV217" s="3">
        <f>IF(AND(AK217&lt;=Summary!G$6,AK217&gt;0),25*(Summary!G$6+1-AK217)/Summary!G$6,0)</f>
        <v>6.5</v>
      </c>
      <c r="AW217" s="3">
        <f>IF(AND(AL217&lt;=Summary!H$6,AL217&gt;0),25*(Summary!H$6+1-AL217)/Summary!H$6,0)</f>
        <v>0</v>
      </c>
      <c r="AX217" s="3">
        <f>IF(AND(AM217&lt;=Summary!I$6,AM217&gt;0),25*(Summary!I$6+1-AM217)/Summary!I$6,0)</f>
        <v>0</v>
      </c>
      <c r="AY217" s="3">
        <f>IF(AND(AN217&lt;=Summary!J$6,AN217&gt;0),25*(Summary!J$6+1-AN217)/Summary!J$6,0)</f>
        <v>0</v>
      </c>
      <c r="AZ217" s="3">
        <f>IF(AND(AO217&lt;=Summary!K$6,AO217&gt;0),25*(Summary!K$6+1-AO217)/Summary!K$6,0)</f>
        <v>0</v>
      </c>
      <c r="BA217" s="3"/>
      <c r="BB217" s="3">
        <f>IF(AND(U217&gt;0,U217&lt;=Summary!B$9),12.5 + 12.5 * (U217 - Summary!B$9) / (Summary!B$7 - Summary!B$9),0)</f>
        <v>0</v>
      </c>
      <c r="BC217" s="3">
        <f>IF(AND(V217&gt;0,V217&lt;=Summary!C$9),12.5 + 12.5 * (V217 - Summary!C$9) / (Summary!C$7 - Summary!C$9),0)</f>
        <v>0</v>
      </c>
      <c r="BD217" s="3">
        <f>IF(AND(W217&gt;0,W217&lt;=Summary!D$9),12.5 + 12.5 * (W217 - Summary!D$9) / (Summary!D$7 - Summary!D$9),0)</f>
        <v>0</v>
      </c>
      <c r="BE217" s="3">
        <f>IF(AND(X217&gt;0,X217&lt;=Summary!E$9),12.5 + 12.5 * (X217 - Summary!E$9) / (Summary!E$7 - Summary!E$9),0)</f>
        <v>0</v>
      </c>
      <c r="BF217" s="3">
        <f>IF(AND(Y217&gt;0,Y217&lt;=Summary!F$9),12.5 + 12.5 * (Y217 - Summary!F$9) / (Summary!F$7 - Summary!F$9),0)</f>
        <v>0</v>
      </c>
      <c r="BG217" s="3">
        <f>IF(AND(Z217&gt;0,Z217&lt;=Summary!G$9),12.5 + 12.5 * (Z217 - Summary!G$9) / (Summary!G$7 - Summary!G$9),0)</f>
        <v>0</v>
      </c>
      <c r="BH217" s="3">
        <f>IF(AND(AA217&gt;0,AA217&lt;=Summary!H$9),12.5 + 12.5 * (AA217 - Summary!H$9) / (Summary!H$7 - Summary!H$9),0)</f>
        <v>0</v>
      </c>
      <c r="BI217" s="3">
        <f>IF(AND(AB217&gt;0,AB217&lt;=Summary!I$9),12.5 + 12.5 * (AB217 - Summary!I$9) / (Summary!I$7 - Summary!I$9),0)</f>
        <v>0</v>
      </c>
      <c r="BJ217" s="3">
        <f>IF(AND(AC217&gt;0,AC217&lt;=Summary!J$9),12.5 + 12.5 * (AC217 - Summary!J$9) / (Summary!J$7 - Summary!J$9),0)</f>
        <v>0</v>
      </c>
      <c r="BK217" s="3">
        <f>IF(AND(AD217&gt;0,AD217&lt;=Summary!K$9),12.5 + 12.5 * (AD217 - Summary!K$9) / (Summary!K$7 - Summary!K$9),0)</f>
        <v>0</v>
      </c>
      <c r="BL217" s="3"/>
      <c r="BM217" s="3">
        <f>IF(AND(U217&gt;0,U217&gt;Summary!B$9),12.5 - 12.5 * (U217 - Summary!B$9) / (Summary!B$3 - Summary!B$9),0)</f>
        <v>0</v>
      </c>
      <c r="BN217" s="3">
        <f>IF(AND(V217&gt;0,V217&gt;Summary!C$9),12.5 - 12.5 * (V217 - Summary!C$9) / (Summary!C$3 - Summary!C$9),0)</f>
        <v>12.238106975597733</v>
      </c>
      <c r="BO217" s="3">
        <f>IF(AND(W217&gt;0,W217&gt;Summary!D$9),12.5 - 12.5 * (W217 - Summary!D$9) / (Summary!D$3 - Summary!D$9),0)</f>
        <v>0</v>
      </c>
      <c r="BP217" s="3">
        <f>IF(AND(X217&gt;0,X217&gt;Summary!E$9),12.5 - 12.5 * (X217 - Summary!E$9) / (Summary!E$3 - Summary!E$9),0)</f>
        <v>0</v>
      </c>
      <c r="BQ217" s="3">
        <f>IF(AND(Y217&gt;0,Y217&gt;Summary!F$9),12.5 - 12.5 * (Y217 - Summary!F$9) / (Summary!F$3 - Summary!F$9),0)</f>
        <v>0</v>
      </c>
      <c r="BR217" s="3">
        <f>IF(AND(Z217&gt;0,Z217&gt;Summary!G$9),12.5 - 12.5 * (Z217 - Summary!G$9) / (Summary!G$3 - Summary!G$9),0)</f>
        <v>9.4094019637012796</v>
      </c>
      <c r="BS217" s="3">
        <f>IF(AND(AA217&gt;0,AA217&gt;Summary!H$9),12.5 - 12.5 * (AA217 - Summary!H$9) / (Summary!H$3 - Summary!H$9),0)</f>
        <v>0</v>
      </c>
      <c r="BT217" s="3">
        <f>IF(AND(AB217&gt;0,AB217&gt;Summary!I$9),12.5 - 12.5 * (AB217 - Summary!I$9) / (Summary!I$3 - Summary!I$9),0)</f>
        <v>0</v>
      </c>
      <c r="BU217" s="3">
        <f>IF(AND(AC217&gt;0,AC217&gt;Summary!J$9),12.5 - 12.5 * (AC217 - Summary!J$9) / (Summary!J$3 - Summary!J$9),0)</f>
        <v>0</v>
      </c>
      <c r="BV217" s="3">
        <f>IF(AND(AD217&gt;0,AD217&gt;Summary!K$9),12.5 - 12.5 * (AD217 - Summary!K$9) / (Summary!K$3 - Summary!K$9),0)</f>
        <v>0</v>
      </c>
      <c r="BW217" s="3"/>
      <c r="BX217">
        <v>3235</v>
      </c>
      <c r="BZ217">
        <v>1614</v>
      </c>
      <c r="CB217">
        <v>34330</v>
      </c>
      <c r="CE217">
        <v>6597</v>
      </c>
      <c r="CI217" s="3">
        <f t="shared" si="159"/>
        <v>0</v>
      </c>
      <c r="CJ217" s="3">
        <f t="shared" si="160"/>
        <v>12.238106975597733</v>
      </c>
      <c r="CK217" s="3">
        <f t="shared" si="161"/>
        <v>0</v>
      </c>
      <c r="CL217" s="3">
        <f t="shared" si="162"/>
        <v>0</v>
      </c>
      <c r="CM217" s="3">
        <f t="shared" si="163"/>
        <v>0</v>
      </c>
      <c r="CN217" s="3">
        <f t="shared" si="164"/>
        <v>15.90940196370128</v>
      </c>
      <c r="CO217" s="3">
        <f t="shared" si="165"/>
        <v>0</v>
      </c>
      <c r="CP217" s="3">
        <f t="shared" si="166"/>
        <v>0</v>
      </c>
      <c r="CQ217" s="3">
        <f t="shared" si="167"/>
        <v>0</v>
      </c>
      <c r="CR217" s="3">
        <f t="shared" si="168"/>
        <v>0</v>
      </c>
      <c r="CT217" s="3">
        <f t="shared" si="169"/>
        <v>0</v>
      </c>
      <c r="CU217" s="3">
        <f t="shared" si="170"/>
        <v>0</v>
      </c>
      <c r="CV217" s="3">
        <f t="shared" si="171"/>
        <v>28.147508939299012</v>
      </c>
      <c r="CW217" s="5">
        <f t="shared" si="172"/>
        <v>200</v>
      </c>
      <c r="CX217" s="3">
        <f t="shared" si="173"/>
        <v>228.147508939299</v>
      </c>
      <c r="CZ217" s="3">
        <f t="shared" si="174"/>
        <v>232.66033401917099</v>
      </c>
      <c r="DA217">
        <f t="shared" si="175"/>
        <v>213</v>
      </c>
    </row>
    <row r="218" spans="1:105" x14ac:dyDescent="0.2">
      <c r="A218">
        <v>214</v>
      </c>
      <c r="B218" t="s">
        <v>461</v>
      </c>
      <c r="C218" t="s">
        <v>462</v>
      </c>
      <c r="D218" t="s">
        <v>29</v>
      </c>
      <c r="E218">
        <v>28.2722313052979</v>
      </c>
      <c r="F218" s="1" t="s">
        <v>706</v>
      </c>
      <c r="G218">
        <v>228.272231305297</v>
      </c>
      <c r="H218">
        <v>66218</v>
      </c>
      <c r="J218">
        <v>2375</v>
      </c>
      <c r="K218">
        <v>2269</v>
      </c>
      <c r="M218">
        <v>3953</v>
      </c>
      <c r="N218">
        <v>57621</v>
      </c>
      <c r="U218" s="5">
        <f>IF(J218&lt;=Summary!B$3,J218,0)</f>
        <v>2375</v>
      </c>
      <c r="V218" s="5">
        <f>IF(K218&lt;=Summary!C$3,K218,0)</f>
        <v>2269</v>
      </c>
      <c r="W218" s="5">
        <f>IF(L218&lt;=Summary!D$3,L218,0)</f>
        <v>0</v>
      </c>
      <c r="X218" s="5">
        <f>IF(M218&lt;=Summary!E$3,M218,0)</f>
        <v>3953</v>
      </c>
      <c r="Y218" s="5">
        <f>IF(N218&lt;=Summary!F$3,N218,0)</f>
        <v>0</v>
      </c>
      <c r="Z218" s="5">
        <f>IF(O218&lt;=Summary!G$3,O218,0)</f>
        <v>0</v>
      </c>
      <c r="AA218" s="5">
        <f>IF(P218&lt;=Summary!H$3,P218,0)</f>
        <v>0</v>
      </c>
      <c r="AB218" s="5">
        <f>IF(Q218&lt;=Summary!I$3,Q218,0)</f>
        <v>0</v>
      </c>
      <c r="AC218" s="5">
        <f>IF(R218&lt;=Summary!J$3,R218,0)</f>
        <v>0</v>
      </c>
      <c r="AD218" s="5">
        <f>IF(S218&lt;=Summary!K$3,S218,0)</f>
        <v>0</v>
      </c>
      <c r="AE218" s="3"/>
      <c r="AF218" s="5">
        <f t="shared" si="149"/>
        <v>145</v>
      </c>
      <c r="AG218" s="5">
        <f t="shared" si="150"/>
        <v>182</v>
      </c>
      <c r="AH218" s="5">
        <f t="shared" si="151"/>
        <v>0</v>
      </c>
      <c r="AI218" s="5">
        <f t="shared" si="152"/>
        <v>86</v>
      </c>
      <c r="AJ218" s="5">
        <f t="shared" si="153"/>
        <v>152</v>
      </c>
      <c r="AK218" s="5">
        <f t="shared" si="154"/>
        <v>0</v>
      </c>
      <c r="AL218" s="5">
        <f t="shared" si="155"/>
        <v>0</v>
      </c>
      <c r="AM218" s="5">
        <f t="shared" si="156"/>
        <v>0</v>
      </c>
      <c r="AN218" s="5">
        <f t="shared" si="157"/>
        <v>0</v>
      </c>
      <c r="AO218" s="5">
        <f t="shared" si="158"/>
        <v>0</v>
      </c>
      <c r="AP218" s="3"/>
      <c r="AQ218" s="3">
        <f>IF(AND(AF218&lt;=Summary!B$6,AF218&gt;0),25*(Summary!B$6+1-AF218)/Summary!B$6,0)</f>
        <v>0</v>
      </c>
      <c r="AR218" s="3">
        <f>IF(AND(AG218&lt;=Summary!C$6,AG218&gt;0),25*(Summary!C$6+1-AG218)/Summary!C$6,0)</f>
        <v>0</v>
      </c>
      <c r="AS218" s="3">
        <f>IF(AND(AH218&lt;=Summary!D$6,AH218&gt;0),25*(Summary!D$6+1-AH218)/Summary!D$6,0)</f>
        <v>0</v>
      </c>
      <c r="AT218" s="3">
        <f>IF(AND(AI218&lt;=Summary!E$6,AI218&gt;0),25*(Summary!E$6+1-AI218)/Summary!E$6,0)</f>
        <v>3.75</v>
      </c>
      <c r="AU218" s="3">
        <f>IF(AND(AJ218&lt;=Summary!F$6,AJ218&gt;0),25*(Summary!F$6+1-AJ218)/Summary!F$6,0)</f>
        <v>0</v>
      </c>
      <c r="AV218" s="3">
        <f>IF(AND(AK218&lt;=Summary!G$6,AK218&gt;0),25*(Summary!G$6+1-AK218)/Summary!G$6,0)</f>
        <v>0</v>
      </c>
      <c r="AW218" s="3">
        <f>IF(AND(AL218&lt;=Summary!H$6,AL218&gt;0),25*(Summary!H$6+1-AL218)/Summary!H$6,0)</f>
        <v>0</v>
      </c>
      <c r="AX218" s="3">
        <f>IF(AND(AM218&lt;=Summary!I$6,AM218&gt;0),25*(Summary!I$6+1-AM218)/Summary!I$6,0)</f>
        <v>0</v>
      </c>
      <c r="AY218" s="3">
        <f>IF(AND(AN218&lt;=Summary!J$6,AN218&gt;0),25*(Summary!J$6+1-AN218)/Summary!J$6,0)</f>
        <v>0</v>
      </c>
      <c r="AZ218" s="3">
        <f>IF(AND(AO218&lt;=Summary!K$6,AO218&gt;0),25*(Summary!K$6+1-AO218)/Summary!K$6,0)</f>
        <v>0</v>
      </c>
      <c r="BA218" s="3"/>
      <c r="BB218" s="3">
        <f>IF(AND(U218&gt;0,U218&lt;=Summary!B$9),12.5 + 12.5 * (U218 - Summary!B$9) / (Summary!B$7 - Summary!B$9),0)</f>
        <v>0</v>
      </c>
      <c r="BC218" s="3">
        <f>IF(AND(V218&gt;0,V218&lt;=Summary!C$9),12.5 + 12.5 * (V218 - Summary!C$9) / (Summary!C$7 - Summary!C$9),0)</f>
        <v>0</v>
      </c>
      <c r="BD218" s="3">
        <f>IF(AND(W218&gt;0,W218&lt;=Summary!D$9),12.5 + 12.5 * (W218 - Summary!D$9) / (Summary!D$7 - Summary!D$9),0)</f>
        <v>0</v>
      </c>
      <c r="BE218" s="3">
        <f>IF(AND(X218&gt;0,X218&lt;=Summary!E$9),12.5 + 12.5 * (X218 - Summary!E$9) / (Summary!E$7 - Summary!E$9),0)</f>
        <v>0</v>
      </c>
      <c r="BF218" s="3">
        <f>IF(AND(Y218&gt;0,Y218&lt;=Summary!F$9),12.5 + 12.5 * (Y218 - Summary!F$9) / (Summary!F$7 - Summary!F$9),0)</f>
        <v>0</v>
      </c>
      <c r="BG218" s="3">
        <f>IF(AND(Z218&gt;0,Z218&lt;=Summary!G$9),12.5 + 12.5 * (Z218 - Summary!G$9) / (Summary!G$7 - Summary!G$9),0)</f>
        <v>0</v>
      </c>
      <c r="BH218" s="3">
        <f>IF(AND(AA218&gt;0,AA218&lt;=Summary!H$9),12.5 + 12.5 * (AA218 - Summary!H$9) / (Summary!H$7 - Summary!H$9),0)</f>
        <v>0</v>
      </c>
      <c r="BI218" s="3">
        <f>IF(AND(AB218&gt;0,AB218&lt;=Summary!I$9),12.5 + 12.5 * (AB218 - Summary!I$9) / (Summary!I$7 - Summary!I$9),0)</f>
        <v>0</v>
      </c>
      <c r="BJ218" s="3">
        <f>IF(AND(AC218&gt;0,AC218&lt;=Summary!J$9),12.5 + 12.5 * (AC218 - Summary!J$9) / (Summary!J$7 - Summary!J$9),0)</f>
        <v>0</v>
      </c>
      <c r="BK218" s="3">
        <f>IF(AND(AD218&gt;0,AD218&lt;=Summary!K$9),12.5 + 12.5 * (AD218 - Summary!K$9) / (Summary!K$7 - Summary!K$9),0)</f>
        <v>0</v>
      </c>
      <c r="BL218" s="3"/>
      <c r="BM218" s="3">
        <f>IF(AND(U218&gt;0,U218&gt;Summary!B$9),12.5 - 12.5 * (U218 - Summary!B$9) / (Summary!B$3 - Summary!B$9),0)</f>
        <v>8.1579648375066594</v>
      </c>
      <c r="BN218" s="3">
        <f>IF(AND(V218&gt;0,V218&gt;Summary!C$9),12.5 - 12.5 * (V218 - Summary!C$9) / (Summary!C$3 - Summary!C$9),0)</f>
        <v>8.2018733053980775</v>
      </c>
      <c r="BO218" s="3">
        <f>IF(AND(W218&gt;0,W218&gt;Summary!D$9),12.5 - 12.5 * (W218 - Summary!D$9) / (Summary!D$3 - Summary!D$9),0)</f>
        <v>0</v>
      </c>
      <c r="BP218" s="3">
        <f>IF(AND(X218&gt;0,X218&gt;Summary!E$9),12.5 - 12.5 * (X218 - Summary!E$9) / (Summary!E$3 - Summary!E$9),0)</f>
        <v>4.2258961681087754</v>
      </c>
      <c r="BQ218" s="3">
        <f>IF(AND(Y218&gt;0,Y218&gt;Summary!F$9),12.5 - 12.5 * (Y218 - Summary!F$9) / (Summary!F$3 - Summary!F$9),0)</f>
        <v>0</v>
      </c>
      <c r="BR218" s="3">
        <f>IF(AND(Z218&gt;0,Z218&gt;Summary!G$9),12.5 - 12.5 * (Z218 - Summary!G$9) / (Summary!G$3 - Summary!G$9),0)</f>
        <v>0</v>
      </c>
      <c r="BS218" s="3">
        <f>IF(AND(AA218&gt;0,AA218&gt;Summary!H$9),12.5 - 12.5 * (AA218 - Summary!H$9) / (Summary!H$3 - Summary!H$9),0)</f>
        <v>0</v>
      </c>
      <c r="BT218" s="3">
        <f>IF(AND(AB218&gt;0,AB218&gt;Summary!I$9),12.5 - 12.5 * (AB218 - Summary!I$9) / (Summary!I$3 - Summary!I$9),0)</f>
        <v>0</v>
      </c>
      <c r="BU218" s="3">
        <f>IF(AND(AC218&gt;0,AC218&gt;Summary!J$9),12.5 - 12.5 * (AC218 - Summary!J$9) / (Summary!J$3 - Summary!J$9),0)</f>
        <v>0</v>
      </c>
      <c r="BV218" s="3">
        <f>IF(AND(AD218&gt;0,AD218&gt;Summary!K$9),12.5 - 12.5 * (AD218 - Summary!K$9) / (Summary!K$3 - Summary!K$9),0)</f>
        <v>0</v>
      </c>
      <c r="BW218" s="3"/>
      <c r="BZ218">
        <v>2269</v>
      </c>
      <c r="CA218">
        <v>3953</v>
      </c>
      <c r="CB218">
        <v>57621</v>
      </c>
      <c r="CD218">
        <v>2375</v>
      </c>
      <c r="CI218" s="3">
        <f t="shared" si="159"/>
        <v>8.1579648375066594</v>
      </c>
      <c r="CJ218" s="3">
        <f t="shared" si="160"/>
        <v>8.2018733053980775</v>
      </c>
      <c r="CK218" s="3">
        <f t="shared" si="161"/>
        <v>0</v>
      </c>
      <c r="CL218" s="3">
        <f t="shared" si="162"/>
        <v>7.9758961681087754</v>
      </c>
      <c r="CM218" s="3">
        <f t="shared" si="163"/>
        <v>0</v>
      </c>
      <c r="CN218" s="3">
        <f t="shared" si="164"/>
        <v>0</v>
      </c>
      <c r="CO218" s="3">
        <f t="shared" si="165"/>
        <v>0</v>
      </c>
      <c r="CP218" s="3">
        <f t="shared" si="166"/>
        <v>0</v>
      </c>
      <c r="CQ218" s="3">
        <f t="shared" si="167"/>
        <v>0</v>
      </c>
      <c r="CR218" s="3">
        <f t="shared" si="168"/>
        <v>0</v>
      </c>
      <c r="CT218" s="3">
        <f t="shared" si="169"/>
        <v>0</v>
      </c>
      <c r="CU218" s="3">
        <f t="shared" si="170"/>
        <v>0</v>
      </c>
      <c r="CV218" s="3">
        <f t="shared" si="171"/>
        <v>24.33573431101351</v>
      </c>
      <c r="CW218" s="5">
        <f t="shared" si="172"/>
        <v>200</v>
      </c>
      <c r="CX218" s="3">
        <f t="shared" si="173"/>
        <v>224.33573431101351</v>
      </c>
      <c r="CZ218" s="3">
        <f t="shared" si="174"/>
        <v>228.272231305297</v>
      </c>
      <c r="DA218">
        <f t="shared" si="175"/>
        <v>214</v>
      </c>
    </row>
    <row r="219" spans="1:105" x14ac:dyDescent="0.2">
      <c r="A219">
        <v>215</v>
      </c>
      <c r="B219" t="s">
        <v>463</v>
      </c>
      <c r="C219" t="s">
        <v>464</v>
      </c>
      <c r="D219" t="s">
        <v>394</v>
      </c>
      <c r="E219">
        <v>74.619114259739007</v>
      </c>
      <c r="F219" s="1" t="s">
        <v>707</v>
      </c>
      <c r="G219">
        <v>224.61911425973901</v>
      </c>
      <c r="H219">
        <v>5745</v>
      </c>
      <c r="J219">
        <v>1792</v>
      </c>
      <c r="K219">
        <v>2260</v>
      </c>
      <c r="L219">
        <v>1693</v>
      </c>
      <c r="U219" s="5">
        <f>IF(J219&lt;=Summary!B$3,J219,0)</f>
        <v>1792</v>
      </c>
      <c r="V219" s="5">
        <f>IF(K219&lt;=Summary!C$3,K219,0)</f>
        <v>2260</v>
      </c>
      <c r="W219" s="5">
        <f>IF(L219&lt;=Summary!D$3,L219,0)</f>
        <v>1693</v>
      </c>
      <c r="X219" s="5">
        <f>IF(M219&lt;=Summary!E$3,M219,0)</f>
        <v>0</v>
      </c>
      <c r="Y219" s="5">
        <f>IF(N219&lt;=Summary!F$3,N219,0)</f>
        <v>0</v>
      </c>
      <c r="Z219" s="5">
        <f>IF(O219&lt;=Summary!G$3,O219,0)</f>
        <v>0</v>
      </c>
      <c r="AA219" s="5">
        <f>IF(P219&lt;=Summary!H$3,P219,0)</f>
        <v>0</v>
      </c>
      <c r="AB219" s="5">
        <f>IF(Q219&lt;=Summary!I$3,Q219,0)</f>
        <v>0</v>
      </c>
      <c r="AC219" s="5">
        <f>IF(R219&lt;=Summary!J$3,R219,0)</f>
        <v>0</v>
      </c>
      <c r="AD219" s="5">
        <f>IF(S219&lt;=Summary!K$3,S219,0)</f>
        <v>0</v>
      </c>
      <c r="AE219" s="3"/>
      <c r="AF219" s="5">
        <f t="shared" si="149"/>
        <v>102</v>
      </c>
      <c r="AG219" s="5">
        <f t="shared" si="150"/>
        <v>180</v>
      </c>
      <c r="AH219" s="5">
        <f t="shared" si="151"/>
        <v>22</v>
      </c>
      <c r="AI219" s="5">
        <f t="shared" si="152"/>
        <v>0</v>
      </c>
      <c r="AJ219" s="5">
        <f t="shared" si="153"/>
        <v>0</v>
      </c>
      <c r="AK219" s="5">
        <f t="shared" si="154"/>
        <v>0</v>
      </c>
      <c r="AL219" s="5">
        <f t="shared" si="155"/>
        <v>0</v>
      </c>
      <c r="AM219" s="5">
        <f t="shared" si="156"/>
        <v>0</v>
      </c>
      <c r="AN219" s="5">
        <f t="shared" si="157"/>
        <v>0</v>
      </c>
      <c r="AO219" s="5">
        <f t="shared" si="158"/>
        <v>0</v>
      </c>
      <c r="AP219" s="3"/>
      <c r="AQ219" s="3">
        <f>IF(AND(AF219&lt;=Summary!B$6,AF219&gt;0),25*(Summary!B$6+1-AF219)/Summary!B$6,0)</f>
        <v>0</v>
      </c>
      <c r="AR219" s="3">
        <f>IF(AND(AG219&lt;=Summary!C$6,AG219&gt;0),25*(Summary!C$6+1-AG219)/Summary!C$6,0)</f>
        <v>0</v>
      </c>
      <c r="AS219" s="3">
        <f>IF(AND(AH219&lt;=Summary!D$6,AH219&gt;0),25*(Summary!D$6+1-AH219)/Summary!D$6,0)</f>
        <v>19.75</v>
      </c>
      <c r="AT219" s="3">
        <f>IF(AND(AI219&lt;=Summary!E$6,AI219&gt;0),25*(Summary!E$6+1-AI219)/Summary!E$6,0)</f>
        <v>0</v>
      </c>
      <c r="AU219" s="3">
        <f>IF(AND(AJ219&lt;=Summary!F$6,AJ219&gt;0),25*(Summary!F$6+1-AJ219)/Summary!F$6,0)</f>
        <v>0</v>
      </c>
      <c r="AV219" s="3">
        <f>IF(AND(AK219&lt;=Summary!G$6,AK219&gt;0),25*(Summary!G$6+1-AK219)/Summary!G$6,0)</f>
        <v>0</v>
      </c>
      <c r="AW219" s="3">
        <f>IF(AND(AL219&lt;=Summary!H$6,AL219&gt;0),25*(Summary!H$6+1-AL219)/Summary!H$6,0)</f>
        <v>0</v>
      </c>
      <c r="AX219" s="3">
        <f>IF(AND(AM219&lt;=Summary!I$6,AM219&gt;0),25*(Summary!I$6+1-AM219)/Summary!I$6,0)</f>
        <v>0</v>
      </c>
      <c r="AY219" s="3">
        <f>IF(AND(AN219&lt;=Summary!J$6,AN219&gt;0),25*(Summary!J$6+1-AN219)/Summary!J$6,0)</f>
        <v>0</v>
      </c>
      <c r="AZ219" s="3">
        <f>IF(AND(AO219&lt;=Summary!K$6,AO219&gt;0),25*(Summary!K$6+1-AO219)/Summary!K$6,0)</f>
        <v>0</v>
      </c>
      <c r="BA219" s="3"/>
      <c r="BB219" s="3">
        <f>IF(AND(U219&gt;0,U219&lt;=Summary!B$9),12.5 + 12.5 * (U219 - Summary!B$9) / (Summary!B$7 - Summary!B$9),0)</f>
        <v>0</v>
      </c>
      <c r="BC219" s="3">
        <f>IF(AND(V219&gt;0,V219&lt;=Summary!C$9),12.5 + 12.5 * (V219 - Summary!C$9) / (Summary!C$7 - Summary!C$9),0)</f>
        <v>0</v>
      </c>
      <c r="BD219" s="3">
        <f>IF(AND(W219&gt;0,W219&lt;=Summary!D$9),12.5 + 12.5 * (W219 - Summary!D$9) / (Summary!D$7 - Summary!D$9),0)</f>
        <v>17.700915564598169</v>
      </c>
      <c r="BE219" s="3">
        <f>IF(AND(X219&gt;0,X219&lt;=Summary!E$9),12.5 + 12.5 * (X219 - Summary!E$9) / (Summary!E$7 - Summary!E$9),0)</f>
        <v>0</v>
      </c>
      <c r="BF219" s="3">
        <f>IF(AND(Y219&gt;0,Y219&lt;=Summary!F$9),12.5 + 12.5 * (Y219 - Summary!F$9) / (Summary!F$7 - Summary!F$9),0)</f>
        <v>0</v>
      </c>
      <c r="BG219" s="3">
        <f>IF(AND(Z219&gt;0,Z219&lt;=Summary!G$9),12.5 + 12.5 * (Z219 - Summary!G$9) / (Summary!G$7 - Summary!G$9),0)</f>
        <v>0</v>
      </c>
      <c r="BH219" s="3">
        <f>IF(AND(AA219&gt;0,AA219&lt;=Summary!H$9),12.5 + 12.5 * (AA219 - Summary!H$9) / (Summary!H$7 - Summary!H$9),0)</f>
        <v>0</v>
      </c>
      <c r="BI219" s="3">
        <f>IF(AND(AB219&gt;0,AB219&lt;=Summary!I$9),12.5 + 12.5 * (AB219 - Summary!I$9) / (Summary!I$7 - Summary!I$9),0)</f>
        <v>0</v>
      </c>
      <c r="BJ219" s="3">
        <f>IF(AND(AC219&gt;0,AC219&lt;=Summary!J$9),12.5 + 12.5 * (AC219 - Summary!J$9) / (Summary!J$7 - Summary!J$9),0)</f>
        <v>0</v>
      </c>
      <c r="BK219" s="3">
        <f>IF(AND(AD219&gt;0,AD219&lt;=Summary!K$9),12.5 + 12.5 * (AD219 - Summary!K$9) / (Summary!K$7 - Summary!K$9),0)</f>
        <v>0</v>
      </c>
      <c r="BL219" s="3"/>
      <c r="BM219" s="3">
        <f>IF(AND(U219&gt;0,U219&gt;Summary!B$9),12.5 - 12.5 * (U219 - Summary!B$9) / (Summary!B$3 - Summary!B$9),0)</f>
        <v>12.040490143846563</v>
      </c>
      <c r="BN219" s="3">
        <f>IF(AND(V219&gt;0,V219&gt;Summary!C$9),12.5 - 12.5 * (V219 - Summary!C$9) / (Summary!C$3 - Summary!C$9),0)</f>
        <v>8.2573330046832645</v>
      </c>
      <c r="BO219" s="3">
        <f>IF(AND(W219&gt;0,W219&gt;Summary!D$9),12.5 - 12.5 * (W219 - Summary!D$9) / (Summary!D$3 - Summary!D$9),0)</f>
        <v>0</v>
      </c>
      <c r="BP219" s="3">
        <f>IF(AND(X219&gt;0,X219&gt;Summary!E$9),12.5 - 12.5 * (X219 - Summary!E$9) / (Summary!E$3 - Summary!E$9),0)</f>
        <v>0</v>
      </c>
      <c r="BQ219" s="3">
        <f>IF(AND(Y219&gt;0,Y219&gt;Summary!F$9),12.5 - 12.5 * (Y219 - Summary!F$9) / (Summary!F$3 - Summary!F$9),0)</f>
        <v>0</v>
      </c>
      <c r="BR219" s="3">
        <f>IF(AND(Z219&gt;0,Z219&gt;Summary!G$9),12.5 - 12.5 * (Z219 - Summary!G$9) / (Summary!G$3 - Summary!G$9),0)</f>
        <v>0</v>
      </c>
      <c r="BS219" s="3">
        <f>IF(AND(AA219&gt;0,AA219&gt;Summary!H$9),12.5 - 12.5 * (AA219 - Summary!H$9) / (Summary!H$3 - Summary!H$9),0)</f>
        <v>0</v>
      </c>
      <c r="BT219" s="3">
        <f>IF(AND(AB219&gt;0,AB219&gt;Summary!I$9),12.5 - 12.5 * (AB219 - Summary!I$9) / (Summary!I$3 - Summary!I$9),0)</f>
        <v>0</v>
      </c>
      <c r="BU219" s="3">
        <f>IF(AND(AC219&gt;0,AC219&gt;Summary!J$9),12.5 - 12.5 * (AC219 - Summary!J$9) / (Summary!J$3 - Summary!J$9),0)</f>
        <v>0</v>
      </c>
      <c r="BV219" s="3">
        <f>IF(AND(AD219&gt;0,AD219&gt;Summary!K$9),12.5 - 12.5 * (AD219 - Summary!K$9) / (Summary!K$3 - Summary!K$9),0)</f>
        <v>0</v>
      </c>
      <c r="BW219" s="3"/>
      <c r="BZ219">
        <v>2260</v>
      </c>
      <c r="CD219">
        <v>1792</v>
      </c>
      <c r="CE219">
        <v>1693</v>
      </c>
      <c r="CI219" s="3">
        <f t="shared" si="159"/>
        <v>12.040490143846563</v>
      </c>
      <c r="CJ219" s="3">
        <f t="shared" si="160"/>
        <v>8.2573330046832645</v>
      </c>
      <c r="CK219" s="3">
        <f t="shared" si="161"/>
        <v>37.450915564598169</v>
      </c>
      <c r="CL219" s="3">
        <f t="shared" si="162"/>
        <v>0</v>
      </c>
      <c r="CM219" s="3">
        <f t="shared" si="163"/>
        <v>0</v>
      </c>
      <c r="CN219" s="3">
        <f t="shared" si="164"/>
        <v>0</v>
      </c>
      <c r="CO219" s="3">
        <f t="shared" si="165"/>
        <v>0</v>
      </c>
      <c r="CP219" s="3">
        <f t="shared" si="166"/>
        <v>0</v>
      </c>
      <c r="CQ219" s="3">
        <f t="shared" si="167"/>
        <v>0</v>
      </c>
      <c r="CR219" s="3">
        <f t="shared" si="168"/>
        <v>0</v>
      </c>
      <c r="CT219" s="3">
        <f t="shared" si="169"/>
        <v>0</v>
      </c>
      <c r="CU219" s="3">
        <f t="shared" si="170"/>
        <v>0</v>
      </c>
      <c r="CV219" s="3">
        <f t="shared" si="171"/>
        <v>57.748738713127999</v>
      </c>
      <c r="CW219" s="5">
        <f t="shared" si="172"/>
        <v>150</v>
      </c>
      <c r="CX219" s="3">
        <f t="shared" si="173"/>
        <v>207.74873871312801</v>
      </c>
      <c r="CZ219" s="3">
        <f t="shared" si="174"/>
        <v>224.61911425973901</v>
      </c>
      <c r="DA219">
        <f t="shared" si="175"/>
        <v>215</v>
      </c>
    </row>
    <row r="220" spans="1:105" x14ac:dyDescent="0.2">
      <c r="A220">
        <v>216</v>
      </c>
      <c r="B220" t="s">
        <v>465</v>
      </c>
      <c r="C220" t="s">
        <v>466</v>
      </c>
      <c r="D220" t="s">
        <v>61</v>
      </c>
      <c r="E220">
        <v>24.023135068858501</v>
      </c>
      <c r="F220" s="1" t="s">
        <v>703</v>
      </c>
      <c r="G220">
        <v>224.02313506885801</v>
      </c>
      <c r="H220">
        <v>50521</v>
      </c>
      <c r="K220">
        <v>1626</v>
      </c>
      <c r="L220">
        <v>38745</v>
      </c>
      <c r="O220">
        <v>4059</v>
      </c>
      <c r="P220">
        <v>6091</v>
      </c>
      <c r="U220" s="5">
        <f>IF(J220&lt;=Summary!B$3,J220,0)</f>
        <v>0</v>
      </c>
      <c r="V220" s="5">
        <f>IF(K220&lt;=Summary!C$3,K220,0)</f>
        <v>1626</v>
      </c>
      <c r="W220" s="5">
        <f>IF(L220&lt;=Summary!D$3,L220,0)</f>
        <v>0</v>
      </c>
      <c r="X220" s="5">
        <f>IF(M220&lt;=Summary!E$3,M220,0)</f>
        <v>0</v>
      </c>
      <c r="Y220" s="5">
        <f>IF(N220&lt;=Summary!F$3,N220,0)</f>
        <v>0</v>
      </c>
      <c r="Z220" s="5">
        <f>IF(O220&lt;=Summary!G$3,O220,0)</f>
        <v>4059</v>
      </c>
      <c r="AA220" s="5">
        <f>IF(P220&lt;=Summary!H$3,P220,0)</f>
        <v>0</v>
      </c>
      <c r="AB220" s="5">
        <f>IF(Q220&lt;=Summary!I$3,Q220,0)</f>
        <v>0</v>
      </c>
      <c r="AC220" s="5">
        <f>IF(R220&lt;=Summary!J$3,R220,0)</f>
        <v>0</v>
      </c>
      <c r="AD220" s="5">
        <f>IF(S220&lt;=Summary!K$3,S220,0)</f>
        <v>0</v>
      </c>
      <c r="AE220" s="3"/>
      <c r="AF220" s="5">
        <f t="shared" si="149"/>
        <v>0</v>
      </c>
      <c r="AG220" s="5">
        <f t="shared" si="150"/>
        <v>124</v>
      </c>
      <c r="AH220" s="5">
        <f t="shared" si="151"/>
        <v>181</v>
      </c>
      <c r="AI220" s="5">
        <f t="shared" si="152"/>
        <v>0</v>
      </c>
      <c r="AJ220" s="5">
        <f t="shared" si="153"/>
        <v>0</v>
      </c>
      <c r="AK220" s="5">
        <f t="shared" si="154"/>
        <v>102</v>
      </c>
      <c r="AL220" s="5">
        <f t="shared" si="155"/>
        <v>47</v>
      </c>
      <c r="AM220" s="5">
        <f t="shared" si="156"/>
        <v>0</v>
      </c>
      <c r="AN220" s="5">
        <f t="shared" si="157"/>
        <v>0</v>
      </c>
      <c r="AO220" s="5">
        <f t="shared" si="158"/>
        <v>0</v>
      </c>
      <c r="AP220" s="3"/>
      <c r="AQ220" s="3">
        <f>IF(AND(AF220&lt;=Summary!B$6,AF220&gt;0),25*(Summary!B$6+1-AF220)/Summary!B$6,0)</f>
        <v>0</v>
      </c>
      <c r="AR220" s="3">
        <f>IF(AND(AG220&lt;=Summary!C$6,AG220&gt;0),25*(Summary!C$6+1-AG220)/Summary!C$6,0)</f>
        <v>0</v>
      </c>
      <c r="AS220" s="3">
        <f>IF(AND(AH220&lt;=Summary!D$6,AH220&gt;0),25*(Summary!D$6+1-AH220)/Summary!D$6,0)</f>
        <v>0</v>
      </c>
      <c r="AT220" s="3">
        <f>IF(AND(AI220&lt;=Summary!E$6,AI220&gt;0),25*(Summary!E$6+1-AI220)/Summary!E$6,0)</f>
        <v>0</v>
      </c>
      <c r="AU220" s="3">
        <f>IF(AND(AJ220&lt;=Summary!F$6,AJ220&gt;0),25*(Summary!F$6+1-AJ220)/Summary!F$6,0)</f>
        <v>0</v>
      </c>
      <c r="AV220" s="3">
        <f>IF(AND(AK220&lt;=Summary!G$6,AK220&gt;0),25*(Summary!G$6+1-AK220)/Summary!G$6,0)</f>
        <v>0</v>
      </c>
      <c r="AW220" s="3">
        <f>IF(AND(AL220&lt;=Summary!H$6,AL220&gt;0),25*(Summary!H$6+1-AL220)/Summary!H$6,0)</f>
        <v>13.5</v>
      </c>
      <c r="AX220" s="3">
        <f>IF(AND(AM220&lt;=Summary!I$6,AM220&gt;0),25*(Summary!I$6+1-AM220)/Summary!I$6,0)</f>
        <v>0</v>
      </c>
      <c r="AY220" s="3">
        <f>IF(AND(AN220&lt;=Summary!J$6,AN220&gt;0),25*(Summary!J$6+1-AN220)/Summary!J$6,0)</f>
        <v>0</v>
      </c>
      <c r="AZ220" s="3">
        <f>IF(AND(AO220&lt;=Summary!K$6,AO220&gt;0),25*(Summary!K$6+1-AO220)/Summary!K$6,0)</f>
        <v>0</v>
      </c>
      <c r="BA220" s="3"/>
      <c r="BB220" s="3">
        <f>IF(AND(U220&gt;0,U220&lt;=Summary!B$9),12.5 + 12.5 * (U220 - Summary!B$9) / (Summary!B$7 - Summary!B$9),0)</f>
        <v>0</v>
      </c>
      <c r="BC220" s="3">
        <f>IF(AND(V220&gt;0,V220&lt;=Summary!C$9),12.5 + 12.5 * (V220 - Summary!C$9) / (Summary!C$7 - Summary!C$9),0)</f>
        <v>0</v>
      </c>
      <c r="BD220" s="3">
        <f>IF(AND(W220&gt;0,W220&lt;=Summary!D$9),12.5 + 12.5 * (W220 - Summary!D$9) / (Summary!D$7 - Summary!D$9),0)</f>
        <v>0</v>
      </c>
      <c r="BE220" s="3">
        <f>IF(AND(X220&gt;0,X220&lt;=Summary!E$9),12.5 + 12.5 * (X220 - Summary!E$9) / (Summary!E$7 - Summary!E$9),0)</f>
        <v>0</v>
      </c>
      <c r="BF220" s="3">
        <f>IF(AND(Y220&gt;0,Y220&lt;=Summary!F$9),12.5 + 12.5 * (Y220 - Summary!F$9) / (Summary!F$7 - Summary!F$9),0)</f>
        <v>0</v>
      </c>
      <c r="BG220" s="3">
        <f>IF(AND(Z220&gt;0,Z220&lt;=Summary!G$9),12.5 + 12.5 * (Z220 - Summary!G$9) / (Summary!G$7 - Summary!G$9),0)</f>
        <v>0</v>
      </c>
      <c r="BH220" s="3">
        <f>IF(AND(AA220&gt;0,AA220&lt;=Summary!H$9),12.5 + 12.5 * (AA220 - Summary!H$9) / (Summary!H$7 - Summary!H$9),0)</f>
        <v>0</v>
      </c>
      <c r="BI220" s="3">
        <f>IF(AND(AB220&gt;0,AB220&lt;=Summary!I$9),12.5 + 12.5 * (AB220 - Summary!I$9) / (Summary!I$7 - Summary!I$9),0)</f>
        <v>0</v>
      </c>
      <c r="BJ220" s="3">
        <f>IF(AND(AC220&gt;0,AC220&lt;=Summary!J$9),12.5 + 12.5 * (AC220 - Summary!J$9) / (Summary!J$7 - Summary!J$9),0)</f>
        <v>0</v>
      </c>
      <c r="BK220" s="3">
        <f>IF(AND(AD220&gt;0,AD220&lt;=Summary!K$9),12.5 + 12.5 * (AD220 - Summary!K$9) / (Summary!K$7 - Summary!K$9),0)</f>
        <v>0</v>
      </c>
      <c r="BL220" s="3"/>
      <c r="BM220" s="3">
        <f>IF(AND(U220&gt;0,U220&gt;Summary!B$9),12.5 - 12.5 * (U220 - Summary!B$9) / (Summary!B$3 - Summary!B$9),0)</f>
        <v>0</v>
      </c>
      <c r="BN220" s="3">
        <f>IF(AND(V220&gt;0,V220&gt;Summary!C$9),12.5 - 12.5 * (V220 - Summary!C$9) / (Summary!C$3 - Summary!C$9),0)</f>
        <v>12.16416070988415</v>
      </c>
      <c r="BO220" s="3">
        <f>IF(AND(W220&gt;0,W220&gt;Summary!D$9),12.5 - 12.5 * (W220 - Summary!D$9) / (Summary!D$3 - Summary!D$9),0)</f>
        <v>0</v>
      </c>
      <c r="BP220" s="3">
        <f>IF(AND(X220&gt;0,X220&gt;Summary!E$9),12.5 - 12.5 * (X220 - Summary!E$9) / (Summary!E$3 - Summary!E$9),0)</f>
        <v>0</v>
      </c>
      <c r="BQ220" s="3">
        <f>IF(AND(Y220&gt;0,Y220&gt;Summary!F$9),12.5 - 12.5 * (Y220 - Summary!F$9) / (Summary!F$3 - Summary!F$9),0)</f>
        <v>0</v>
      </c>
      <c r="BR220" s="3">
        <f>IF(AND(Z220&gt;0,Z220&gt;Summary!G$9),12.5 - 12.5 * (Z220 - Summary!G$9) / (Summary!G$3 - Summary!G$9),0)</f>
        <v>3.280273728057125</v>
      </c>
      <c r="BS220" s="3">
        <f>IF(AND(AA220&gt;0,AA220&gt;Summary!H$9),12.5 - 12.5 * (AA220 - Summary!H$9) / (Summary!H$3 - Summary!H$9),0)</f>
        <v>0</v>
      </c>
      <c r="BT220" s="3">
        <f>IF(AND(AB220&gt;0,AB220&gt;Summary!I$9),12.5 - 12.5 * (AB220 - Summary!I$9) / (Summary!I$3 - Summary!I$9),0)</f>
        <v>0</v>
      </c>
      <c r="BU220" s="3">
        <f>IF(AND(AC220&gt;0,AC220&gt;Summary!J$9),12.5 - 12.5 * (AC220 - Summary!J$9) / (Summary!J$3 - Summary!J$9),0)</f>
        <v>0</v>
      </c>
      <c r="BV220" s="3">
        <f>IF(AND(AD220&gt;0,AD220&gt;Summary!K$9),12.5 - 12.5 * (AD220 - Summary!K$9) / (Summary!K$3 - Summary!K$9),0)</f>
        <v>0</v>
      </c>
      <c r="BW220" s="3"/>
      <c r="BX220">
        <v>4059</v>
      </c>
      <c r="BZ220">
        <v>1626</v>
      </c>
      <c r="CC220">
        <v>6091</v>
      </c>
      <c r="CE220">
        <v>38745</v>
      </c>
      <c r="CI220" s="3">
        <f t="shared" si="159"/>
        <v>0</v>
      </c>
      <c r="CJ220" s="3">
        <f t="shared" si="160"/>
        <v>12.16416070988415</v>
      </c>
      <c r="CK220" s="3">
        <f t="shared" si="161"/>
        <v>0</v>
      </c>
      <c r="CL220" s="3">
        <f t="shared" si="162"/>
        <v>0</v>
      </c>
      <c r="CM220" s="3">
        <f t="shared" si="163"/>
        <v>0</v>
      </c>
      <c r="CN220" s="3">
        <f t="shared" si="164"/>
        <v>3.280273728057125</v>
      </c>
      <c r="CO220" s="3">
        <f t="shared" si="165"/>
        <v>13.5</v>
      </c>
      <c r="CP220" s="3">
        <f t="shared" si="166"/>
        <v>0</v>
      </c>
      <c r="CQ220" s="3">
        <f t="shared" si="167"/>
        <v>0</v>
      </c>
      <c r="CR220" s="3">
        <f t="shared" si="168"/>
        <v>0</v>
      </c>
      <c r="CT220" s="3">
        <f t="shared" si="169"/>
        <v>0</v>
      </c>
      <c r="CU220" s="3">
        <f t="shared" si="170"/>
        <v>0</v>
      </c>
      <c r="CV220" s="3">
        <f t="shared" si="171"/>
        <v>28.944434437941275</v>
      </c>
      <c r="CW220" s="5">
        <f t="shared" si="172"/>
        <v>200</v>
      </c>
      <c r="CX220" s="3">
        <f t="shared" si="173"/>
        <v>228.94443443794128</v>
      </c>
      <c r="CZ220" s="3">
        <f t="shared" si="174"/>
        <v>224.02313506885801</v>
      </c>
      <c r="DA220">
        <f t="shared" si="175"/>
        <v>216</v>
      </c>
    </row>
    <row r="221" spans="1:105" x14ac:dyDescent="0.2">
      <c r="A221">
        <v>217</v>
      </c>
      <c r="B221" t="s">
        <v>467</v>
      </c>
      <c r="C221" t="s">
        <v>468</v>
      </c>
      <c r="D221" t="s">
        <v>152</v>
      </c>
      <c r="E221">
        <v>70.965994885305804</v>
      </c>
      <c r="F221" s="1" t="s">
        <v>708</v>
      </c>
      <c r="G221">
        <v>220.96599488530501</v>
      </c>
      <c r="H221">
        <v>5988</v>
      </c>
      <c r="J221">
        <v>1948</v>
      </c>
      <c r="K221">
        <v>1538</v>
      </c>
      <c r="M221">
        <v>2502</v>
      </c>
      <c r="U221" s="5">
        <f>IF(J221&lt;=Summary!B$3,J221,0)</f>
        <v>1948</v>
      </c>
      <c r="V221" s="5">
        <f>IF(K221&lt;=Summary!C$3,K221,0)</f>
        <v>1538</v>
      </c>
      <c r="W221" s="5">
        <f>IF(L221&lt;=Summary!D$3,L221,0)</f>
        <v>0</v>
      </c>
      <c r="X221" s="5">
        <f>IF(M221&lt;=Summary!E$3,M221,0)</f>
        <v>2502</v>
      </c>
      <c r="Y221" s="5">
        <f>IF(N221&lt;=Summary!F$3,N221,0)</f>
        <v>0</v>
      </c>
      <c r="Z221" s="5">
        <f>IF(O221&lt;=Summary!G$3,O221,0)</f>
        <v>0</v>
      </c>
      <c r="AA221" s="5">
        <f>IF(P221&lt;=Summary!H$3,P221,0)</f>
        <v>0</v>
      </c>
      <c r="AB221" s="5">
        <f>IF(Q221&lt;=Summary!I$3,Q221,0)</f>
        <v>0</v>
      </c>
      <c r="AC221" s="5">
        <f>IF(R221&lt;=Summary!J$3,R221,0)</f>
        <v>0</v>
      </c>
      <c r="AD221" s="5">
        <f>IF(S221&lt;=Summary!K$3,S221,0)</f>
        <v>0</v>
      </c>
      <c r="AE221" s="3"/>
      <c r="AF221" s="5">
        <f t="shared" si="149"/>
        <v>112</v>
      </c>
      <c r="AG221" s="5">
        <f t="shared" si="150"/>
        <v>112</v>
      </c>
      <c r="AH221" s="5">
        <f t="shared" si="151"/>
        <v>0</v>
      </c>
      <c r="AI221" s="5">
        <f t="shared" si="152"/>
        <v>40</v>
      </c>
      <c r="AJ221" s="5">
        <f t="shared" si="153"/>
        <v>0</v>
      </c>
      <c r="AK221" s="5">
        <f t="shared" si="154"/>
        <v>0</v>
      </c>
      <c r="AL221" s="5">
        <f t="shared" si="155"/>
        <v>0</v>
      </c>
      <c r="AM221" s="5">
        <f t="shared" si="156"/>
        <v>0</v>
      </c>
      <c r="AN221" s="5">
        <f t="shared" si="157"/>
        <v>0</v>
      </c>
      <c r="AO221" s="5">
        <f t="shared" si="158"/>
        <v>0</v>
      </c>
      <c r="AP221" s="3"/>
      <c r="AQ221" s="3">
        <f>IF(AND(AF221&lt;=Summary!B$6,AF221&gt;0),25*(Summary!B$6+1-AF221)/Summary!B$6,0)</f>
        <v>0</v>
      </c>
      <c r="AR221" s="3">
        <f>IF(AND(AG221&lt;=Summary!C$6,AG221&gt;0),25*(Summary!C$6+1-AG221)/Summary!C$6,0)</f>
        <v>0</v>
      </c>
      <c r="AS221" s="3">
        <f>IF(AND(AH221&lt;=Summary!D$6,AH221&gt;0),25*(Summary!D$6+1-AH221)/Summary!D$6,0)</f>
        <v>0</v>
      </c>
      <c r="AT221" s="3">
        <f>IF(AND(AI221&lt;=Summary!E$6,AI221&gt;0),25*(Summary!E$6+1-AI221)/Summary!E$6,0)</f>
        <v>15.25</v>
      </c>
      <c r="AU221" s="3">
        <f>IF(AND(AJ221&lt;=Summary!F$6,AJ221&gt;0),25*(Summary!F$6+1-AJ221)/Summary!F$6,0)</f>
        <v>0</v>
      </c>
      <c r="AV221" s="3">
        <f>IF(AND(AK221&lt;=Summary!G$6,AK221&gt;0),25*(Summary!G$6+1-AK221)/Summary!G$6,0)</f>
        <v>0</v>
      </c>
      <c r="AW221" s="3">
        <f>IF(AND(AL221&lt;=Summary!H$6,AL221&gt;0),25*(Summary!H$6+1-AL221)/Summary!H$6,0)</f>
        <v>0</v>
      </c>
      <c r="AX221" s="3">
        <f>IF(AND(AM221&lt;=Summary!I$6,AM221&gt;0),25*(Summary!I$6+1-AM221)/Summary!I$6,0)</f>
        <v>0</v>
      </c>
      <c r="AY221" s="3">
        <f>IF(AND(AN221&lt;=Summary!J$6,AN221&gt;0),25*(Summary!J$6+1-AN221)/Summary!J$6,0)</f>
        <v>0</v>
      </c>
      <c r="AZ221" s="3">
        <f>IF(AND(AO221&lt;=Summary!K$6,AO221&gt;0),25*(Summary!K$6+1-AO221)/Summary!K$6,0)</f>
        <v>0</v>
      </c>
      <c r="BA221" s="3"/>
      <c r="BB221" s="3">
        <f>IF(AND(U221&gt;0,U221&lt;=Summary!B$9),12.5 + 12.5 * (U221 - Summary!B$9) / (Summary!B$7 - Summary!B$9),0)</f>
        <v>0</v>
      </c>
      <c r="BC221" s="3">
        <f>IF(AND(V221&gt;0,V221&lt;=Summary!C$9),12.5 + 12.5 * (V221 - Summary!C$9) / (Summary!C$7 - Summary!C$9),0)</f>
        <v>12.942887361184559</v>
      </c>
      <c r="BD221" s="3">
        <f>IF(AND(W221&gt;0,W221&lt;=Summary!D$9),12.5 + 12.5 * (W221 - Summary!D$9) / (Summary!D$7 - Summary!D$9),0)</f>
        <v>0</v>
      </c>
      <c r="BE221" s="3">
        <f>IF(AND(X221&gt;0,X221&lt;=Summary!E$9),12.5 + 12.5 * (X221 - Summary!E$9) / (Summary!E$7 - Summary!E$9),0)</f>
        <v>15.041466024612092</v>
      </c>
      <c r="BF221" s="3">
        <f>IF(AND(Y221&gt;0,Y221&lt;=Summary!F$9),12.5 + 12.5 * (Y221 - Summary!F$9) / (Summary!F$7 - Summary!F$9),0)</f>
        <v>0</v>
      </c>
      <c r="BG221" s="3">
        <f>IF(AND(Z221&gt;0,Z221&lt;=Summary!G$9),12.5 + 12.5 * (Z221 - Summary!G$9) / (Summary!G$7 - Summary!G$9),0)</f>
        <v>0</v>
      </c>
      <c r="BH221" s="3">
        <f>IF(AND(AA221&gt;0,AA221&lt;=Summary!H$9),12.5 + 12.5 * (AA221 - Summary!H$9) / (Summary!H$7 - Summary!H$9),0)</f>
        <v>0</v>
      </c>
      <c r="BI221" s="3">
        <f>IF(AND(AB221&gt;0,AB221&lt;=Summary!I$9),12.5 + 12.5 * (AB221 - Summary!I$9) / (Summary!I$7 - Summary!I$9),0)</f>
        <v>0</v>
      </c>
      <c r="BJ221" s="3">
        <f>IF(AND(AC221&gt;0,AC221&lt;=Summary!J$9),12.5 + 12.5 * (AC221 - Summary!J$9) / (Summary!J$7 - Summary!J$9),0)</f>
        <v>0</v>
      </c>
      <c r="BK221" s="3">
        <f>IF(AND(AD221&gt;0,AD221&lt;=Summary!K$9),12.5 + 12.5 * (AD221 - Summary!K$9) / (Summary!K$7 - Summary!K$9),0)</f>
        <v>0</v>
      </c>
      <c r="BL221" s="3"/>
      <c r="BM221" s="3">
        <f>IF(AND(U221&gt;0,U221&gt;Summary!B$9),12.5 - 12.5 * (U221 - Summary!B$9) / (Summary!B$3 - Summary!B$9),0)</f>
        <v>11.001598295151839</v>
      </c>
      <c r="BN221" s="3">
        <f>IF(AND(V221&gt;0,V221&gt;Summary!C$9),12.5 - 12.5 * (V221 - Summary!C$9) / (Summary!C$3 - Summary!C$9),0)</f>
        <v>0</v>
      </c>
      <c r="BO221" s="3">
        <f>IF(AND(W221&gt;0,W221&gt;Summary!D$9),12.5 - 12.5 * (W221 - Summary!D$9) / (Summary!D$3 - Summary!D$9),0)</f>
        <v>0</v>
      </c>
      <c r="BP221" s="3">
        <f>IF(AND(X221&gt;0,X221&gt;Summary!E$9),12.5 - 12.5 * (X221 - Summary!E$9) / (Summary!E$3 - Summary!E$9),0)</f>
        <v>0</v>
      </c>
      <c r="BQ221" s="3">
        <f>IF(AND(Y221&gt;0,Y221&gt;Summary!F$9),12.5 - 12.5 * (Y221 - Summary!F$9) / (Summary!F$3 - Summary!F$9),0)</f>
        <v>0</v>
      </c>
      <c r="BR221" s="3">
        <f>IF(AND(Z221&gt;0,Z221&gt;Summary!G$9),12.5 - 12.5 * (Z221 - Summary!G$9) / (Summary!G$3 - Summary!G$9),0)</f>
        <v>0</v>
      </c>
      <c r="BS221" s="3">
        <f>IF(AND(AA221&gt;0,AA221&gt;Summary!H$9),12.5 - 12.5 * (AA221 - Summary!H$9) / (Summary!H$3 - Summary!H$9),0)</f>
        <v>0</v>
      </c>
      <c r="BT221" s="3">
        <f>IF(AND(AB221&gt;0,AB221&gt;Summary!I$9),12.5 - 12.5 * (AB221 - Summary!I$9) / (Summary!I$3 - Summary!I$9),0)</f>
        <v>0</v>
      </c>
      <c r="BU221" s="3">
        <f>IF(AND(AC221&gt;0,AC221&gt;Summary!J$9),12.5 - 12.5 * (AC221 - Summary!J$9) / (Summary!J$3 - Summary!J$9),0)</f>
        <v>0</v>
      </c>
      <c r="BV221" s="3">
        <f>IF(AND(AD221&gt;0,AD221&gt;Summary!K$9),12.5 - 12.5 * (AD221 - Summary!K$9) / (Summary!K$3 - Summary!K$9),0)</f>
        <v>0</v>
      </c>
      <c r="BW221" s="3"/>
      <c r="BZ221">
        <v>1538</v>
      </c>
      <c r="CA221">
        <v>2502</v>
      </c>
      <c r="CD221">
        <v>1948</v>
      </c>
      <c r="CI221" s="3">
        <f t="shared" si="159"/>
        <v>11.001598295151839</v>
      </c>
      <c r="CJ221" s="3">
        <f t="shared" si="160"/>
        <v>12.942887361184559</v>
      </c>
      <c r="CK221" s="3">
        <f t="shared" si="161"/>
        <v>0</v>
      </c>
      <c r="CL221" s="3">
        <f t="shared" si="162"/>
        <v>30.291466024612092</v>
      </c>
      <c r="CM221" s="3">
        <f t="shared" si="163"/>
        <v>0</v>
      </c>
      <c r="CN221" s="3">
        <f t="shared" si="164"/>
        <v>0</v>
      </c>
      <c r="CO221" s="3">
        <f t="shared" si="165"/>
        <v>0</v>
      </c>
      <c r="CP221" s="3">
        <f t="shared" si="166"/>
        <v>0</v>
      </c>
      <c r="CQ221" s="3">
        <f t="shared" si="167"/>
        <v>0</v>
      </c>
      <c r="CR221" s="3">
        <f t="shared" si="168"/>
        <v>0</v>
      </c>
      <c r="CT221" s="3">
        <f t="shared" si="169"/>
        <v>0</v>
      </c>
      <c r="CU221" s="3">
        <f t="shared" si="170"/>
        <v>0</v>
      </c>
      <c r="CV221" s="3">
        <f t="shared" si="171"/>
        <v>54.235951680948489</v>
      </c>
      <c r="CW221" s="5">
        <f t="shared" si="172"/>
        <v>150</v>
      </c>
      <c r="CX221" s="3">
        <f t="shared" si="173"/>
        <v>204.23595168094849</v>
      </c>
      <c r="CZ221" s="3">
        <f t="shared" si="174"/>
        <v>220.96599488530501</v>
      </c>
      <c r="DA221">
        <f t="shared" si="175"/>
        <v>217</v>
      </c>
    </row>
    <row r="222" spans="1:105" x14ac:dyDescent="0.2">
      <c r="A222">
        <v>218</v>
      </c>
      <c r="B222" t="s">
        <v>469</v>
      </c>
      <c r="C222" t="s">
        <v>470</v>
      </c>
      <c r="D222" t="s">
        <v>79</v>
      </c>
      <c r="E222">
        <v>11.5017517470068</v>
      </c>
      <c r="F222" s="1" t="s">
        <v>709</v>
      </c>
      <c r="G222">
        <v>211.50175174700601</v>
      </c>
      <c r="H222">
        <v>22569</v>
      </c>
      <c r="J222">
        <v>10163</v>
      </c>
      <c r="K222">
        <v>2427</v>
      </c>
      <c r="L222">
        <v>5328</v>
      </c>
      <c r="O222">
        <v>4651</v>
      </c>
      <c r="U222" s="5">
        <f>IF(J222&lt;=Summary!B$3,J222,0)</f>
        <v>0</v>
      </c>
      <c r="V222" s="5">
        <f>IF(K222&lt;=Summary!C$3,K222,0)</f>
        <v>2427</v>
      </c>
      <c r="W222" s="5">
        <f>IF(L222&lt;=Summary!D$3,L222,0)</f>
        <v>0</v>
      </c>
      <c r="X222" s="5">
        <f>IF(M222&lt;=Summary!E$3,M222,0)</f>
        <v>0</v>
      </c>
      <c r="Y222" s="5">
        <f>IF(N222&lt;=Summary!F$3,N222,0)</f>
        <v>0</v>
      </c>
      <c r="Z222" s="5">
        <f>IF(O222&lt;=Summary!G$3,O222,0)</f>
        <v>0</v>
      </c>
      <c r="AA222" s="5">
        <f>IF(P222&lt;=Summary!H$3,P222,0)</f>
        <v>0</v>
      </c>
      <c r="AB222" s="5">
        <f>IF(Q222&lt;=Summary!I$3,Q222,0)</f>
        <v>0</v>
      </c>
      <c r="AC222" s="5">
        <f>IF(R222&lt;=Summary!J$3,R222,0)</f>
        <v>0</v>
      </c>
      <c r="AD222" s="5">
        <f>IF(S222&lt;=Summary!K$3,S222,0)</f>
        <v>0</v>
      </c>
      <c r="AE222" s="3"/>
      <c r="AF222" s="5">
        <f t="shared" si="149"/>
        <v>226</v>
      </c>
      <c r="AG222" s="5">
        <f t="shared" si="150"/>
        <v>195</v>
      </c>
      <c r="AH222" s="5">
        <f t="shared" si="151"/>
        <v>121</v>
      </c>
      <c r="AI222" s="5">
        <f t="shared" si="152"/>
        <v>0</v>
      </c>
      <c r="AJ222" s="5">
        <f t="shared" si="153"/>
        <v>0</v>
      </c>
      <c r="AK222" s="5">
        <f t="shared" si="154"/>
        <v>119</v>
      </c>
      <c r="AL222" s="5">
        <f t="shared" si="155"/>
        <v>0</v>
      </c>
      <c r="AM222" s="5">
        <f t="shared" si="156"/>
        <v>0</v>
      </c>
      <c r="AN222" s="5">
        <f t="shared" si="157"/>
        <v>0</v>
      </c>
      <c r="AO222" s="5">
        <f t="shared" si="158"/>
        <v>0</v>
      </c>
      <c r="AP222" s="3"/>
      <c r="AQ222" s="3">
        <f>IF(AND(AF222&lt;=Summary!B$6,AF222&gt;0),25*(Summary!B$6+1-AF222)/Summary!B$6,0)</f>
        <v>0</v>
      </c>
      <c r="AR222" s="3">
        <f>IF(AND(AG222&lt;=Summary!C$6,AG222&gt;0),25*(Summary!C$6+1-AG222)/Summary!C$6,0)</f>
        <v>0</v>
      </c>
      <c r="AS222" s="3">
        <f>IF(AND(AH222&lt;=Summary!D$6,AH222&gt;0),25*(Summary!D$6+1-AH222)/Summary!D$6,0)</f>
        <v>0</v>
      </c>
      <c r="AT222" s="3">
        <f>IF(AND(AI222&lt;=Summary!E$6,AI222&gt;0),25*(Summary!E$6+1-AI222)/Summary!E$6,0)</f>
        <v>0</v>
      </c>
      <c r="AU222" s="3">
        <f>IF(AND(AJ222&lt;=Summary!F$6,AJ222&gt;0),25*(Summary!F$6+1-AJ222)/Summary!F$6,0)</f>
        <v>0</v>
      </c>
      <c r="AV222" s="3">
        <f>IF(AND(AK222&lt;=Summary!G$6,AK222&gt;0),25*(Summary!G$6+1-AK222)/Summary!G$6,0)</f>
        <v>0</v>
      </c>
      <c r="AW222" s="3">
        <f>IF(AND(AL222&lt;=Summary!H$6,AL222&gt;0),25*(Summary!H$6+1-AL222)/Summary!H$6,0)</f>
        <v>0</v>
      </c>
      <c r="AX222" s="3">
        <f>IF(AND(AM222&lt;=Summary!I$6,AM222&gt;0),25*(Summary!I$6+1-AM222)/Summary!I$6,0)</f>
        <v>0</v>
      </c>
      <c r="AY222" s="3">
        <f>IF(AND(AN222&lt;=Summary!J$6,AN222&gt;0),25*(Summary!J$6+1-AN222)/Summary!J$6,0)</f>
        <v>0</v>
      </c>
      <c r="AZ222" s="3">
        <f>IF(AND(AO222&lt;=Summary!K$6,AO222&gt;0),25*(Summary!K$6+1-AO222)/Summary!K$6,0)</f>
        <v>0</v>
      </c>
      <c r="BA222" s="3"/>
      <c r="BB222" s="3">
        <f>IF(AND(U222&gt;0,U222&lt;=Summary!B$9),12.5 + 12.5 * (U222 - Summary!B$9) / (Summary!B$7 - Summary!B$9),0)</f>
        <v>0</v>
      </c>
      <c r="BC222" s="3">
        <f>IF(AND(V222&gt;0,V222&lt;=Summary!C$9),12.5 + 12.5 * (V222 - Summary!C$9) / (Summary!C$7 - Summary!C$9),0)</f>
        <v>0</v>
      </c>
      <c r="BD222" s="3">
        <f>IF(AND(W222&gt;0,W222&lt;=Summary!D$9),12.5 + 12.5 * (W222 - Summary!D$9) / (Summary!D$7 - Summary!D$9),0)</f>
        <v>0</v>
      </c>
      <c r="BE222" s="3">
        <f>IF(AND(X222&gt;0,X222&lt;=Summary!E$9),12.5 + 12.5 * (X222 - Summary!E$9) / (Summary!E$7 - Summary!E$9),0)</f>
        <v>0</v>
      </c>
      <c r="BF222" s="3">
        <f>IF(AND(Y222&gt;0,Y222&lt;=Summary!F$9),12.5 + 12.5 * (Y222 - Summary!F$9) / (Summary!F$7 - Summary!F$9),0)</f>
        <v>0</v>
      </c>
      <c r="BG222" s="3">
        <f>IF(AND(Z222&gt;0,Z222&lt;=Summary!G$9),12.5 + 12.5 * (Z222 - Summary!G$9) / (Summary!G$7 - Summary!G$9),0)</f>
        <v>0</v>
      </c>
      <c r="BH222" s="3">
        <f>IF(AND(AA222&gt;0,AA222&lt;=Summary!H$9),12.5 + 12.5 * (AA222 - Summary!H$9) / (Summary!H$7 - Summary!H$9),0)</f>
        <v>0</v>
      </c>
      <c r="BI222" s="3">
        <f>IF(AND(AB222&gt;0,AB222&lt;=Summary!I$9),12.5 + 12.5 * (AB222 - Summary!I$9) / (Summary!I$7 - Summary!I$9),0)</f>
        <v>0</v>
      </c>
      <c r="BJ222" s="3">
        <f>IF(AND(AC222&gt;0,AC222&lt;=Summary!J$9),12.5 + 12.5 * (AC222 - Summary!J$9) / (Summary!J$7 - Summary!J$9),0)</f>
        <v>0</v>
      </c>
      <c r="BK222" s="3">
        <f>IF(AND(AD222&gt;0,AD222&lt;=Summary!K$9),12.5 + 12.5 * (AD222 - Summary!K$9) / (Summary!K$7 - Summary!K$9),0)</f>
        <v>0</v>
      </c>
      <c r="BL222" s="3"/>
      <c r="BM222" s="3">
        <f>IF(AND(U222&gt;0,U222&gt;Summary!B$9),12.5 - 12.5 * (U222 - Summary!B$9) / (Summary!B$3 - Summary!B$9),0)</f>
        <v>0</v>
      </c>
      <c r="BN222" s="3">
        <f>IF(AND(V222&gt;0,V222&gt;Summary!C$9),12.5 - 12.5 * (V222 - Summary!C$9) / (Summary!C$3 - Summary!C$9),0)</f>
        <v>7.2282474735025879</v>
      </c>
      <c r="BO222" s="3">
        <f>IF(AND(W222&gt;0,W222&gt;Summary!D$9),12.5 - 12.5 * (W222 - Summary!D$9) / (Summary!D$3 - Summary!D$9),0)</f>
        <v>0</v>
      </c>
      <c r="BP222" s="3">
        <f>IF(AND(X222&gt;0,X222&gt;Summary!E$9),12.5 - 12.5 * (X222 - Summary!E$9) / (Summary!E$3 - Summary!E$9),0)</f>
        <v>0</v>
      </c>
      <c r="BQ222" s="3">
        <f>IF(AND(Y222&gt;0,Y222&gt;Summary!F$9),12.5 - 12.5 * (Y222 - Summary!F$9) / (Summary!F$3 - Summary!F$9),0)</f>
        <v>0</v>
      </c>
      <c r="BR222" s="3">
        <f>IF(AND(Z222&gt;0,Z222&gt;Summary!G$9),12.5 - 12.5 * (Z222 - Summary!G$9) / (Summary!G$3 - Summary!G$9),0)</f>
        <v>0</v>
      </c>
      <c r="BS222" s="3">
        <f>IF(AND(AA222&gt;0,AA222&gt;Summary!H$9),12.5 - 12.5 * (AA222 - Summary!H$9) / (Summary!H$3 - Summary!H$9),0)</f>
        <v>0</v>
      </c>
      <c r="BT222" s="3">
        <f>IF(AND(AB222&gt;0,AB222&gt;Summary!I$9),12.5 - 12.5 * (AB222 - Summary!I$9) / (Summary!I$3 - Summary!I$9),0)</f>
        <v>0</v>
      </c>
      <c r="BU222" s="3">
        <f>IF(AND(AC222&gt;0,AC222&gt;Summary!J$9),12.5 - 12.5 * (AC222 - Summary!J$9) / (Summary!J$3 - Summary!J$9),0)</f>
        <v>0</v>
      </c>
      <c r="BV222" s="3">
        <f>IF(AND(AD222&gt;0,AD222&gt;Summary!K$9),12.5 - 12.5 * (AD222 - Summary!K$9) / (Summary!K$3 - Summary!K$9),0)</f>
        <v>0</v>
      </c>
      <c r="BW222" s="3"/>
      <c r="BX222">
        <v>4651</v>
      </c>
      <c r="BZ222">
        <v>2427</v>
      </c>
      <c r="CD222">
        <v>10163</v>
      </c>
      <c r="CE222">
        <v>5328</v>
      </c>
      <c r="CI222" s="3">
        <f t="shared" si="159"/>
        <v>0</v>
      </c>
      <c r="CJ222" s="3">
        <f t="shared" si="160"/>
        <v>7.2282474735025879</v>
      </c>
      <c r="CK222" s="3">
        <f t="shared" si="161"/>
        <v>0</v>
      </c>
      <c r="CL222" s="3">
        <f t="shared" si="162"/>
        <v>0</v>
      </c>
      <c r="CM222" s="3">
        <f t="shared" si="163"/>
        <v>0</v>
      </c>
      <c r="CN222" s="3">
        <f t="shared" si="164"/>
        <v>0</v>
      </c>
      <c r="CO222" s="3">
        <f t="shared" si="165"/>
        <v>0</v>
      </c>
      <c r="CP222" s="3">
        <f t="shared" si="166"/>
        <v>0</v>
      </c>
      <c r="CQ222" s="3">
        <f t="shared" si="167"/>
        <v>0</v>
      </c>
      <c r="CR222" s="3">
        <f t="shared" si="168"/>
        <v>0</v>
      </c>
      <c r="CT222" s="3">
        <f t="shared" si="169"/>
        <v>0</v>
      </c>
      <c r="CU222" s="3">
        <f t="shared" si="170"/>
        <v>0</v>
      </c>
      <c r="CV222" s="3">
        <f t="shared" si="171"/>
        <v>7.2282474735025879</v>
      </c>
      <c r="CW222" s="5">
        <f t="shared" si="172"/>
        <v>200</v>
      </c>
      <c r="CX222" s="3">
        <f t="shared" si="173"/>
        <v>207.22824747350259</v>
      </c>
      <c r="CZ222" s="3">
        <f t="shared" si="174"/>
        <v>211.50175174700601</v>
      </c>
      <c r="DA222">
        <f t="shared" si="175"/>
        <v>218</v>
      </c>
    </row>
    <row r="223" spans="1:105" x14ac:dyDescent="0.2">
      <c r="A223">
        <v>219</v>
      </c>
      <c r="B223" t="s">
        <v>471</v>
      </c>
      <c r="C223" t="s">
        <v>471</v>
      </c>
      <c r="D223" t="s">
        <v>102</v>
      </c>
      <c r="E223">
        <v>5.3635006709938899</v>
      </c>
      <c r="F223" s="1" t="s">
        <v>710</v>
      </c>
      <c r="G223">
        <v>205.36350067099301</v>
      </c>
      <c r="H223">
        <v>40450</v>
      </c>
      <c r="J223">
        <v>4005</v>
      </c>
      <c r="K223">
        <v>2955</v>
      </c>
      <c r="O223">
        <v>26464</v>
      </c>
      <c r="Q223">
        <v>7026</v>
      </c>
      <c r="U223" s="5">
        <f>IF(J223&lt;=Summary!B$3,J223,0)</f>
        <v>0</v>
      </c>
      <c r="V223" s="5">
        <f>IF(K223&lt;=Summary!C$3,K223,0)</f>
        <v>2955</v>
      </c>
      <c r="W223" s="5">
        <f>IF(L223&lt;=Summary!D$3,L223,0)</f>
        <v>0</v>
      </c>
      <c r="X223" s="5">
        <f>IF(M223&lt;=Summary!E$3,M223,0)</f>
        <v>0</v>
      </c>
      <c r="Y223" s="5">
        <f>IF(N223&lt;=Summary!F$3,N223,0)</f>
        <v>0</v>
      </c>
      <c r="Z223" s="5">
        <f>IF(O223&lt;=Summary!G$3,O223,0)</f>
        <v>0</v>
      </c>
      <c r="AA223" s="5">
        <f>IF(P223&lt;=Summary!H$3,P223,0)</f>
        <v>0</v>
      </c>
      <c r="AB223" s="5">
        <f>IF(Q223&lt;=Summary!I$3,Q223,0)</f>
        <v>0</v>
      </c>
      <c r="AC223" s="5">
        <f>IF(R223&lt;=Summary!J$3,R223,0)</f>
        <v>0</v>
      </c>
      <c r="AD223" s="5">
        <f>IF(S223&lt;=Summary!K$3,S223,0)</f>
        <v>0</v>
      </c>
      <c r="AE223" s="3"/>
      <c r="AF223" s="5">
        <f t="shared" si="149"/>
        <v>196</v>
      </c>
      <c r="AG223" s="5">
        <f t="shared" si="150"/>
        <v>222</v>
      </c>
      <c r="AH223" s="5">
        <f t="shared" si="151"/>
        <v>0</v>
      </c>
      <c r="AI223" s="5">
        <f t="shared" si="152"/>
        <v>0</v>
      </c>
      <c r="AJ223" s="5">
        <f t="shared" si="153"/>
        <v>0</v>
      </c>
      <c r="AK223" s="5">
        <f t="shared" si="154"/>
        <v>176</v>
      </c>
      <c r="AL223" s="5">
        <f t="shared" si="155"/>
        <v>0</v>
      </c>
      <c r="AM223" s="5">
        <f t="shared" si="156"/>
        <v>82</v>
      </c>
      <c r="AN223" s="5">
        <f t="shared" si="157"/>
        <v>0</v>
      </c>
      <c r="AO223" s="5">
        <f t="shared" si="158"/>
        <v>0</v>
      </c>
      <c r="AP223" s="3"/>
      <c r="AQ223" s="3">
        <f>IF(AND(AF223&lt;=Summary!B$6,AF223&gt;0),25*(Summary!B$6+1-AF223)/Summary!B$6,0)</f>
        <v>0</v>
      </c>
      <c r="AR223" s="3">
        <f>IF(AND(AG223&lt;=Summary!C$6,AG223&gt;0),25*(Summary!C$6+1-AG223)/Summary!C$6,0)</f>
        <v>0</v>
      </c>
      <c r="AS223" s="3">
        <f>IF(AND(AH223&lt;=Summary!D$6,AH223&gt;0),25*(Summary!D$6+1-AH223)/Summary!D$6,0)</f>
        <v>0</v>
      </c>
      <c r="AT223" s="3">
        <f>IF(AND(AI223&lt;=Summary!E$6,AI223&gt;0),25*(Summary!E$6+1-AI223)/Summary!E$6,0)</f>
        <v>0</v>
      </c>
      <c r="AU223" s="3">
        <f>IF(AND(AJ223&lt;=Summary!F$6,AJ223&gt;0),25*(Summary!F$6+1-AJ223)/Summary!F$6,0)</f>
        <v>0</v>
      </c>
      <c r="AV223" s="3">
        <f>IF(AND(AK223&lt;=Summary!G$6,AK223&gt;0),25*(Summary!G$6+1-AK223)/Summary!G$6,0)</f>
        <v>0</v>
      </c>
      <c r="AW223" s="3">
        <f>IF(AND(AL223&lt;=Summary!H$6,AL223&gt;0),25*(Summary!H$6+1-AL223)/Summary!H$6,0)</f>
        <v>0</v>
      </c>
      <c r="AX223" s="3">
        <f>IF(AND(AM223&lt;=Summary!I$6,AM223&gt;0),25*(Summary!I$6+1-AM223)/Summary!I$6,0)</f>
        <v>4.75</v>
      </c>
      <c r="AY223" s="3">
        <f>IF(AND(AN223&lt;=Summary!J$6,AN223&gt;0),25*(Summary!J$6+1-AN223)/Summary!J$6,0)</f>
        <v>0</v>
      </c>
      <c r="AZ223" s="3">
        <f>IF(AND(AO223&lt;=Summary!K$6,AO223&gt;0),25*(Summary!K$6+1-AO223)/Summary!K$6,0)</f>
        <v>0</v>
      </c>
      <c r="BA223" s="3"/>
      <c r="BB223" s="3">
        <f>IF(AND(U223&gt;0,U223&lt;=Summary!B$9),12.5 + 12.5 * (U223 - Summary!B$9) / (Summary!B$7 - Summary!B$9),0)</f>
        <v>0</v>
      </c>
      <c r="BC223" s="3">
        <f>IF(AND(V223&gt;0,V223&lt;=Summary!C$9),12.5 + 12.5 * (V223 - Summary!C$9) / (Summary!C$7 - Summary!C$9),0)</f>
        <v>0</v>
      </c>
      <c r="BD223" s="3">
        <f>IF(AND(W223&gt;0,W223&lt;=Summary!D$9),12.5 + 12.5 * (W223 - Summary!D$9) / (Summary!D$7 - Summary!D$9),0)</f>
        <v>0</v>
      </c>
      <c r="BE223" s="3">
        <f>IF(AND(X223&gt;0,X223&lt;=Summary!E$9),12.5 + 12.5 * (X223 - Summary!E$9) / (Summary!E$7 - Summary!E$9),0)</f>
        <v>0</v>
      </c>
      <c r="BF223" s="3">
        <f>IF(AND(Y223&gt;0,Y223&lt;=Summary!F$9),12.5 + 12.5 * (Y223 - Summary!F$9) / (Summary!F$7 - Summary!F$9),0)</f>
        <v>0</v>
      </c>
      <c r="BG223" s="3">
        <f>IF(AND(Z223&gt;0,Z223&lt;=Summary!G$9),12.5 + 12.5 * (Z223 - Summary!G$9) / (Summary!G$7 - Summary!G$9),0)</f>
        <v>0</v>
      </c>
      <c r="BH223" s="3">
        <f>IF(AND(AA223&gt;0,AA223&lt;=Summary!H$9),12.5 + 12.5 * (AA223 - Summary!H$9) / (Summary!H$7 - Summary!H$9),0)</f>
        <v>0</v>
      </c>
      <c r="BI223" s="3">
        <f>IF(AND(AB223&gt;0,AB223&lt;=Summary!I$9),12.5 + 12.5 * (AB223 - Summary!I$9) / (Summary!I$7 - Summary!I$9),0)</f>
        <v>0</v>
      </c>
      <c r="BJ223" s="3">
        <f>IF(AND(AC223&gt;0,AC223&lt;=Summary!J$9),12.5 + 12.5 * (AC223 - Summary!J$9) / (Summary!J$7 - Summary!J$9),0)</f>
        <v>0</v>
      </c>
      <c r="BK223" s="3">
        <f>IF(AND(AD223&gt;0,AD223&lt;=Summary!K$9),12.5 + 12.5 * (AD223 - Summary!K$9) / (Summary!K$7 - Summary!K$9),0)</f>
        <v>0</v>
      </c>
      <c r="BL223" s="3"/>
      <c r="BM223" s="3">
        <f>IF(AND(U223&gt;0,U223&gt;Summary!B$9),12.5 - 12.5 * (U223 - Summary!B$9) / (Summary!B$3 - Summary!B$9),0)</f>
        <v>0</v>
      </c>
      <c r="BN223" s="3">
        <f>IF(AND(V223&gt;0,V223&gt;Summary!C$9),12.5 - 12.5 * (V223 - Summary!C$9) / (Summary!C$3 - Summary!C$9),0)</f>
        <v>3.9746117821050042</v>
      </c>
      <c r="BO223" s="3">
        <f>IF(AND(W223&gt;0,W223&gt;Summary!D$9),12.5 - 12.5 * (W223 - Summary!D$9) / (Summary!D$3 - Summary!D$9),0)</f>
        <v>0</v>
      </c>
      <c r="BP223" s="3">
        <f>IF(AND(X223&gt;0,X223&gt;Summary!E$9),12.5 - 12.5 * (X223 - Summary!E$9) / (Summary!E$3 - Summary!E$9),0)</f>
        <v>0</v>
      </c>
      <c r="BQ223" s="3">
        <f>IF(AND(Y223&gt;0,Y223&gt;Summary!F$9),12.5 - 12.5 * (Y223 - Summary!F$9) / (Summary!F$3 - Summary!F$9),0)</f>
        <v>0</v>
      </c>
      <c r="BR223" s="3">
        <f>IF(AND(Z223&gt;0,Z223&gt;Summary!G$9),12.5 - 12.5 * (Z223 - Summary!G$9) / (Summary!G$3 - Summary!G$9),0)</f>
        <v>0</v>
      </c>
      <c r="BS223" s="3">
        <f>IF(AND(AA223&gt;0,AA223&gt;Summary!H$9),12.5 - 12.5 * (AA223 - Summary!H$9) / (Summary!H$3 - Summary!H$9),0)</f>
        <v>0</v>
      </c>
      <c r="BT223" s="3">
        <f>IF(AND(AB223&gt;0,AB223&gt;Summary!I$9),12.5 - 12.5 * (AB223 - Summary!I$9) / (Summary!I$3 - Summary!I$9),0)</f>
        <v>0</v>
      </c>
      <c r="BU223" s="3">
        <f>IF(AND(AC223&gt;0,AC223&gt;Summary!J$9),12.5 - 12.5 * (AC223 - Summary!J$9) / (Summary!J$3 - Summary!J$9),0)</f>
        <v>0</v>
      </c>
      <c r="BV223" s="3">
        <f>IF(AND(AD223&gt;0,AD223&gt;Summary!K$9),12.5 - 12.5 * (AD223 - Summary!K$9) / (Summary!K$3 - Summary!K$9),0)</f>
        <v>0</v>
      </c>
      <c r="BW223" s="3"/>
      <c r="BX223">
        <v>26464</v>
      </c>
      <c r="BY223">
        <v>7026</v>
      </c>
      <c r="BZ223">
        <v>2955</v>
      </c>
      <c r="CD223">
        <v>4005</v>
      </c>
      <c r="CI223" s="3">
        <f t="shared" si="159"/>
        <v>0</v>
      </c>
      <c r="CJ223" s="3">
        <f t="shared" si="160"/>
        <v>3.9746117821050042</v>
      </c>
      <c r="CK223" s="3">
        <f t="shared" si="161"/>
        <v>0</v>
      </c>
      <c r="CL223" s="3">
        <f t="shared" si="162"/>
        <v>0</v>
      </c>
      <c r="CM223" s="3">
        <f t="shared" si="163"/>
        <v>0</v>
      </c>
      <c r="CN223" s="3">
        <f t="shared" si="164"/>
        <v>0</v>
      </c>
      <c r="CO223" s="3">
        <f t="shared" si="165"/>
        <v>0</v>
      </c>
      <c r="CP223" s="3">
        <f t="shared" si="166"/>
        <v>4.75</v>
      </c>
      <c r="CQ223" s="3">
        <f t="shared" si="167"/>
        <v>0</v>
      </c>
      <c r="CR223" s="3">
        <f t="shared" si="168"/>
        <v>0</v>
      </c>
      <c r="CT223" s="3">
        <f t="shared" si="169"/>
        <v>0</v>
      </c>
      <c r="CU223" s="3">
        <f t="shared" si="170"/>
        <v>0</v>
      </c>
      <c r="CV223" s="3">
        <f t="shared" si="171"/>
        <v>8.7246117821050042</v>
      </c>
      <c r="CW223" s="5">
        <f t="shared" si="172"/>
        <v>200</v>
      </c>
      <c r="CX223" s="3">
        <f t="shared" si="173"/>
        <v>208.724611782105</v>
      </c>
      <c r="CZ223" s="3">
        <f t="shared" si="174"/>
        <v>205.36350067099301</v>
      </c>
      <c r="DA223">
        <f t="shared" si="175"/>
        <v>219</v>
      </c>
    </row>
    <row r="224" spans="1:105" x14ac:dyDescent="0.2">
      <c r="A224">
        <v>220</v>
      </c>
      <c r="B224" t="s">
        <v>472</v>
      </c>
      <c r="C224" t="s">
        <v>473</v>
      </c>
      <c r="D224" t="s">
        <v>18</v>
      </c>
      <c r="E224">
        <v>53.357182704741703</v>
      </c>
      <c r="F224" s="1" t="s">
        <v>711</v>
      </c>
      <c r="G224">
        <v>203.35718270474101</v>
      </c>
      <c r="H224">
        <v>30968</v>
      </c>
      <c r="J224">
        <v>1605</v>
      </c>
      <c r="K224">
        <v>1546</v>
      </c>
      <c r="L224">
        <v>27817</v>
      </c>
      <c r="U224" s="5">
        <f>IF(J224&lt;=Summary!B$3,J224,0)</f>
        <v>1605</v>
      </c>
      <c r="V224" s="5">
        <f>IF(K224&lt;=Summary!C$3,K224,0)</f>
        <v>1546</v>
      </c>
      <c r="W224" s="5">
        <f>IF(L224&lt;=Summary!D$3,L224,0)</f>
        <v>0</v>
      </c>
      <c r="X224" s="5">
        <f>IF(M224&lt;=Summary!E$3,M224,0)</f>
        <v>0</v>
      </c>
      <c r="Y224" s="5">
        <f>IF(N224&lt;=Summary!F$3,N224,0)</f>
        <v>0</v>
      </c>
      <c r="Z224" s="5">
        <f>IF(O224&lt;=Summary!G$3,O224,0)</f>
        <v>0</v>
      </c>
      <c r="AA224" s="5">
        <f>IF(P224&lt;=Summary!H$3,P224,0)</f>
        <v>0</v>
      </c>
      <c r="AB224" s="5">
        <f>IF(Q224&lt;=Summary!I$3,Q224,0)</f>
        <v>0</v>
      </c>
      <c r="AC224" s="5">
        <f>IF(R224&lt;=Summary!J$3,R224,0)</f>
        <v>0</v>
      </c>
      <c r="AD224" s="5">
        <f>IF(S224&lt;=Summary!K$3,S224,0)</f>
        <v>0</v>
      </c>
      <c r="AE224" s="3"/>
      <c r="AF224" s="5">
        <f t="shared" si="149"/>
        <v>87</v>
      </c>
      <c r="AG224" s="5">
        <f t="shared" si="150"/>
        <v>113</v>
      </c>
      <c r="AH224" s="5">
        <f t="shared" si="151"/>
        <v>179</v>
      </c>
      <c r="AI224" s="5">
        <f t="shared" si="152"/>
        <v>0</v>
      </c>
      <c r="AJ224" s="5">
        <f t="shared" si="153"/>
        <v>0</v>
      </c>
      <c r="AK224" s="5">
        <f t="shared" si="154"/>
        <v>0</v>
      </c>
      <c r="AL224" s="5">
        <f t="shared" si="155"/>
        <v>0</v>
      </c>
      <c r="AM224" s="5">
        <f t="shared" si="156"/>
        <v>0</v>
      </c>
      <c r="AN224" s="5">
        <f t="shared" si="157"/>
        <v>0</v>
      </c>
      <c r="AO224" s="5">
        <f t="shared" si="158"/>
        <v>0</v>
      </c>
      <c r="AP224" s="3"/>
      <c r="AQ224" s="3">
        <f>IF(AND(AF224&lt;=Summary!B$6,AF224&gt;0),25*(Summary!B$6+1-AF224)/Summary!B$6,0)</f>
        <v>3.5</v>
      </c>
      <c r="AR224" s="3">
        <f>IF(AND(AG224&lt;=Summary!C$6,AG224&gt;0),25*(Summary!C$6+1-AG224)/Summary!C$6,0)</f>
        <v>0</v>
      </c>
      <c r="AS224" s="3">
        <f>IF(AND(AH224&lt;=Summary!D$6,AH224&gt;0),25*(Summary!D$6+1-AH224)/Summary!D$6,0)</f>
        <v>0</v>
      </c>
      <c r="AT224" s="3">
        <f>IF(AND(AI224&lt;=Summary!E$6,AI224&gt;0),25*(Summary!E$6+1-AI224)/Summary!E$6,0)</f>
        <v>0</v>
      </c>
      <c r="AU224" s="3">
        <f>IF(AND(AJ224&lt;=Summary!F$6,AJ224&gt;0),25*(Summary!F$6+1-AJ224)/Summary!F$6,0)</f>
        <v>0</v>
      </c>
      <c r="AV224" s="3">
        <f>IF(AND(AK224&lt;=Summary!G$6,AK224&gt;0),25*(Summary!G$6+1-AK224)/Summary!G$6,0)</f>
        <v>0</v>
      </c>
      <c r="AW224" s="3">
        <f>IF(AND(AL224&lt;=Summary!H$6,AL224&gt;0),25*(Summary!H$6+1-AL224)/Summary!H$6,0)</f>
        <v>0</v>
      </c>
      <c r="AX224" s="3">
        <f>IF(AND(AM224&lt;=Summary!I$6,AM224&gt;0),25*(Summary!I$6+1-AM224)/Summary!I$6,0)</f>
        <v>0</v>
      </c>
      <c r="AY224" s="3">
        <f>IF(AND(AN224&lt;=Summary!J$6,AN224&gt;0),25*(Summary!J$6+1-AN224)/Summary!J$6,0)</f>
        <v>0</v>
      </c>
      <c r="AZ224" s="3">
        <f>IF(AND(AO224&lt;=Summary!K$6,AO224&gt;0),25*(Summary!K$6+1-AO224)/Summary!K$6,0)</f>
        <v>0</v>
      </c>
      <c r="BA224" s="3"/>
      <c r="BB224" s="3">
        <f>IF(AND(U224&gt;0,U224&lt;=Summary!B$9),12.5 + 12.5 * (U224 - Summary!B$9) / (Summary!B$7 - Summary!B$9),0)</f>
        <v>13.68378812199037</v>
      </c>
      <c r="BC224" s="3">
        <f>IF(AND(V224&gt;0,V224&lt;=Summary!C$9),12.5 + 12.5 * (V224 - Summary!C$9) / (Summary!C$7 - Summary!C$9),0)</f>
        <v>12.837123215230037</v>
      </c>
      <c r="BD224" s="3">
        <f>IF(AND(W224&gt;0,W224&lt;=Summary!D$9),12.5 + 12.5 * (W224 - Summary!D$9) / (Summary!D$7 - Summary!D$9),0)</f>
        <v>0</v>
      </c>
      <c r="BE224" s="3">
        <f>IF(AND(X224&gt;0,X224&lt;=Summary!E$9),12.5 + 12.5 * (X224 - Summary!E$9) / (Summary!E$7 - Summary!E$9),0)</f>
        <v>0</v>
      </c>
      <c r="BF224" s="3">
        <f>IF(AND(Y224&gt;0,Y224&lt;=Summary!F$9),12.5 + 12.5 * (Y224 - Summary!F$9) / (Summary!F$7 - Summary!F$9),0)</f>
        <v>0</v>
      </c>
      <c r="BG224" s="3">
        <f>IF(AND(Z224&gt;0,Z224&lt;=Summary!G$9),12.5 + 12.5 * (Z224 - Summary!G$9) / (Summary!G$7 - Summary!G$9),0)</f>
        <v>0</v>
      </c>
      <c r="BH224" s="3">
        <f>IF(AND(AA224&gt;0,AA224&lt;=Summary!H$9),12.5 + 12.5 * (AA224 - Summary!H$9) / (Summary!H$7 - Summary!H$9),0)</f>
        <v>0</v>
      </c>
      <c r="BI224" s="3">
        <f>IF(AND(AB224&gt;0,AB224&lt;=Summary!I$9),12.5 + 12.5 * (AB224 - Summary!I$9) / (Summary!I$7 - Summary!I$9),0)</f>
        <v>0</v>
      </c>
      <c r="BJ224" s="3">
        <f>IF(AND(AC224&gt;0,AC224&lt;=Summary!J$9),12.5 + 12.5 * (AC224 - Summary!J$9) / (Summary!J$7 - Summary!J$9),0)</f>
        <v>0</v>
      </c>
      <c r="BK224" s="3">
        <f>IF(AND(AD224&gt;0,AD224&lt;=Summary!K$9),12.5 + 12.5 * (AD224 - Summary!K$9) / (Summary!K$7 - Summary!K$9),0)</f>
        <v>0</v>
      </c>
      <c r="BL224" s="3"/>
      <c r="BM224" s="3">
        <f>IF(AND(U224&gt;0,U224&gt;Summary!B$9),12.5 - 12.5 * (U224 - Summary!B$9) / (Summary!B$3 - Summary!B$9),0)</f>
        <v>0</v>
      </c>
      <c r="BN224" s="3">
        <f>IF(AND(V224&gt;0,V224&gt;Summary!C$9),12.5 - 12.5 * (V224 - Summary!C$9) / (Summary!C$3 - Summary!C$9),0)</f>
        <v>0</v>
      </c>
      <c r="BO224" s="3">
        <f>IF(AND(W224&gt;0,W224&gt;Summary!D$9),12.5 - 12.5 * (W224 - Summary!D$9) / (Summary!D$3 - Summary!D$9),0)</f>
        <v>0</v>
      </c>
      <c r="BP224" s="3">
        <f>IF(AND(X224&gt;0,X224&gt;Summary!E$9),12.5 - 12.5 * (X224 - Summary!E$9) / (Summary!E$3 - Summary!E$9),0)</f>
        <v>0</v>
      </c>
      <c r="BQ224" s="3">
        <f>IF(AND(Y224&gt;0,Y224&gt;Summary!F$9),12.5 - 12.5 * (Y224 - Summary!F$9) / (Summary!F$3 - Summary!F$9),0)</f>
        <v>0</v>
      </c>
      <c r="BR224" s="3">
        <f>IF(AND(Z224&gt;0,Z224&gt;Summary!G$9),12.5 - 12.5 * (Z224 - Summary!G$9) / (Summary!G$3 - Summary!G$9),0)</f>
        <v>0</v>
      </c>
      <c r="BS224" s="3">
        <f>IF(AND(AA224&gt;0,AA224&gt;Summary!H$9),12.5 - 12.5 * (AA224 - Summary!H$9) / (Summary!H$3 - Summary!H$9),0)</f>
        <v>0</v>
      </c>
      <c r="BT224" s="3">
        <f>IF(AND(AB224&gt;0,AB224&gt;Summary!I$9),12.5 - 12.5 * (AB224 - Summary!I$9) / (Summary!I$3 - Summary!I$9),0)</f>
        <v>0</v>
      </c>
      <c r="BU224" s="3">
        <f>IF(AND(AC224&gt;0,AC224&gt;Summary!J$9),12.5 - 12.5 * (AC224 - Summary!J$9) / (Summary!J$3 - Summary!J$9),0)</f>
        <v>0</v>
      </c>
      <c r="BV224" s="3">
        <f>IF(AND(AD224&gt;0,AD224&gt;Summary!K$9),12.5 - 12.5 * (AD224 - Summary!K$9) / (Summary!K$3 - Summary!K$9),0)</f>
        <v>0</v>
      </c>
      <c r="BW224" s="3"/>
      <c r="BZ224">
        <v>1546</v>
      </c>
      <c r="CD224">
        <v>1605</v>
      </c>
      <c r="CE224">
        <v>27817</v>
      </c>
      <c r="CI224" s="3">
        <f t="shared" si="159"/>
        <v>17.183788121990368</v>
      </c>
      <c r="CJ224" s="3">
        <f t="shared" si="160"/>
        <v>12.837123215230037</v>
      </c>
      <c r="CK224" s="3">
        <f t="shared" si="161"/>
        <v>0</v>
      </c>
      <c r="CL224" s="3">
        <f t="shared" si="162"/>
        <v>0</v>
      </c>
      <c r="CM224" s="3">
        <f t="shared" si="163"/>
        <v>0</v>
      </c>
      <c r="CN224" s="3">
        <f t="shared" si="164"/>
        <v>0</v>
      </c>
      <c r="CO224" s="3">
        <f t="shared" si="165"/>
        <v>0</v>
      </c>
      <c r="CP224" s="3">
        <f t="shared" si="166"/>
        <v>0</v>
      </c>
      <c r="CQ224" s="3">
        <f t="shared" si="167"/>
        <v>0</v>
      </c>
      <c r="CR224" s="3">
        <f t="shared" si="168"/>
        <v>0</v>
      </c>
      <c r="CT224" s="3">
        <f t="shared" si="169"/>
        <v>0</v>
      </c>
      <c r="CU224" s="3">
        <f t="shared" si="170"/>
        <v>0</v>
      </c>
      <c r="CV224" s="3">
        <f t="shared" si="171"/>
        <v>30.020911337220404</v>
      </c>
      <c r="CW224" s="5">
        <f t="shared" si="172"/>
        <v>150</v>
      </c>
      <c r="CX224" s="3">
        <f t="shared" si="173"/>
        <v>180.02091133722041</v>
      </c>
      <c r="CZ224" s="3">
        <f t="shared" si="174"/>
        <v>203.35718270474101</v>
      </c>
      <c r="DA224">
        <f t="shared" si="175"/>
        <v>220</v>
      </c>
    </row>
    <row r="225" spans="1:105" x14ac:dyDescent="0.2">
      <c r="A225">
        <v>221</v>
      </c>
      <c r="B225" t="s">
        <v>474</v>
      </c>
      <c r="C225" t="s">
        <v>125</v>
      </c>
      <c r="D225" t="s">
        <v>339</v>
      </c>
      <c r="E225">
        <v>2.32530458066568</v>
      </c>
      <c r="F225" s="1" t="s">
        <v>710</v>
      </c>
      <c r="G225">
        <v>202.32530458066501</v>
      </c>
      <c r="H225">
        <v>40906</v>
      </c>
      <c r="J225">
        <v>3989</v>
      </c>
      <c r="K225">
        <v>3292</v>
      </c>
      <c r="M225">
        <v>5118</v>
      </c>
      <c r="N225">
        <v>28507</v>
      </c>
      <c r="U225" s="5">
        <f>IF(J225&lt;=Summary!B$3,J225,0)</f>
        <v>0</v>
      </c>
      <c r="V225" s="5">
        <f>IF(K225&lt;=Summary!C$3,K225,0)</f>
        <v>3292</v>
      </c>
      <c r="W225" s="5">
        <f>IF(L225&lt;=Summary!D$3,L225,0)</f>
        <v>0</v>
      </c>
      <c r="X225" s="5">
        <f>IF(M225&lt;=Summary!E$3,M225,0)</f>
        <v>0</v>
      </c>
      <c r="Y225" s="5">
        <f>IF(N225&lt;=Summary!F$3,N225,0)</f>
        <v>0</v>
      </c>
      <c r="Z225" s="5">
        <f>IF(O225&lt;=Summary!G$3,O225,0)</f>
        <v>0</v>
      </c>
      <c r="AA225" s="5">
        <f>IF(P225&lt;=Summary!H$3,P225,0)</f>
        <v>0</v>
      </c>
      <c r="AB225" s="5">
        <f>IF(Q225&lt;=Summary!I$3,Q225,0)</f>
        <v>0</v>
      </c>
      <c r="AC225" s="5">
        <f>IF(R225&lt;=Summary!J$3,R225,0)</f>
        <v>0</v>
      </c>
      <c r="AD225" s="5">
        <f>IF(S225&lt;=Summary!K$3,S225,0)</f>
        <v>0</v>
      </c>
      <c r="AE225" s="3"/>
      <c r="AF225" s="5">
        <f t="shared" si="149"/>
        <v>195</v>
      </c>
      <c r="AG225" s="5">
        <f t="shared" si="150"/>
        <v>231</v>
      </c>
      <c r="AH225" s="5">
        <f t="shared" si="151"/>
        <v>0</v>
      </c>
      <c r="AI225" s="5">
        <f t="shared" si="152"/>
        <v>115</v>
      </c>
      <c r="AJ225" s="5">
        <f t="shared" si="153"/>
        <v>141</v>
      </c>
      <c r="AK225" s="5">
        <f t="shared" si="154"/>
        <v>0</v>
      </c>
      <c r="AL225" s="5">
        <f t="shared" si="155"/>
        <v>0</v>
      </c>
      <c r="AM225" s="5">
        <f t="shared" si="156"/>
        <v>0</v>
      </c>
      <c r="AN225" s="5">
        <f t="shared" si="157"/>
        <v>0</v>
      </c>
      <c r="AO225" s="5">
        <f t="shared" si="158"/>
        <v>0</v>
      </c>
      <c r="AP225" s="3"/>
      <c r="AQ225" s="3">
        <f>IF(AND(AF225&lt;=Summary!B$6,AF225&gt;0),25*(Summary!B$6+1-AF225)/Summary!B$6,0)</f>
        <v>0</v>
      </c>
      <c r="AR225" s="3">
        <f>IF(AND(AG225&lt;=Summary!C$6,AG225&gt;0),25*(Summary!C$6+1-AG225)/Summary!C$6,0)</f>
        <v>0</v>
      </c>
      <c r="AS225" s="3">
        <f>IF(AND(AH225&lt;=Summary!D$6,AH225&gt;0),25*(Summary!D$6+1-AH225)/Summary!D$6,0)</f>
        <v>0</v>
      </c>
      <c r="AT225" s="3">
        <f>IF(AND(AI225&lt;=Summary!E$6,AI225&gt;0),25*(Summary!E$6+1-AI225)/Summary!E$6,0)</f>
        <v>0</v>
      </c>
      <c r="AU225" s="3">
        <f>IF(AND(AJ225&lt;=Summary!F$6,AJ225&gt;0),25*(Summary!F$6+1-AJ225)/Summary!F$6,0)</f>
        <v>0</v>
      </c>
      <c r="AV225" s="3">
        <f>IF(AND(AK225&lt;=Summary!G$6,AK225&gt;0),25*(Summary!G$6+1-AK225)/Summary!G$6,0)</f>
        <v>0</v>
      </c>
      <c r="AW225" s="3">
        <f>IF(AND(AL225&lt;=Summary!H$6,AL225&gt;0),25*(Summary!H$6+1-AL225)/Summary!H$6,0)</f>
        <v>0</v>
      </c>
      <c r="AX225" s="3">
        <f>IF(AND(AM225&lt;=Summary!I$6,AM225&gt;0),25*(Summary!I$6+1-AM225)/Summary!I$6,0)</f>
        <v>0</v>
      </c>
      <c r="AY225" s="3">
        <f>IF(AND(AN225&lt;=Summary!J$6,AN225&gt;0),25*(Summary!J$6+1-AN225)/Summary!J$6,0)</f>
        <v>0</v>
      </c>
      <c r="AZ225" s="3">
        <f>IF(AND(AO225&lt;=Summary!K$6,AO225&gt;0),25*(Summary!K$6+1-AO225)/Summary!K$6,0)</f>
        <v>0</v>
      </c>
      <c r="BA225" s="3"/>
      <c r="BB225" s="3">
        <f>IF(AND(U225&gt;0,U225&lt;=Summary!B$9),12.5 + 12.5 * (U225 - Summary!B$9) / (Summary!B$7 - Summary!B$9),0)</f>
        <v>0</v>
      </c>
      <c r="BC225" s="3">
        <f>IF(AND(V225&gt;0,V225&lt;=Summary!C$9),12.5 + 12.5 * (V225 - Summary!C$9) / (Summary!C$7 - Summary!C$9),0)</f>
        <v>0</v>
      </c>
      <c r="BD225" s="3">
        <f>IF(AND(W225&gt;0,W225&lt;=Summary!D$9),12.5 + 12.5 * (W225 - Summary!D$9) / (Summary!D$7 - Summary!D$9),0)</f>
        <v>0</v>
      </c>
      <c r="BE225" s="3">
        <f>IF(AND(X225&gt;0,X225&lt;=Summary!E$9),12.5 + 12.5 * (X225 - Summary!E$9) / (Summary!E$7 - Summary!E$9),0)</f>
        <v>0</v>
      </c>
      <c r="BF225" s="3">
        <f>IF(AND(Y225&gt;0,Y225&lt;=Summary!F$9),12.5 + 12.5 * (Y225 - Summary!F$9) / (Summary!F$7 - Summary!F$9),0)</f>
        <v>0</v>
      </c>
      <c r="BG225" s="3">
        <f>IF(AND(Z225&gt;0,Z225&lt;=Summary!G$9),12.5 + 12.5 * (Z225 - Summary!G$9) / (Summary!G$7 - Summary!G$9),0)</f>
        <v>0</v>
      </c>
      <c r="BH225" s="3">
        <f>IF(AND(AA225&gt;0,AA225&lt;=Summary!H$9),12.5 + 12.5 * (AA225 - Summary!H$9) / (Summary!H$7 - Summary!H$9),0)</f>
        <v>0</v>
      </c>
      <c r="BI225" s="3">
        <f>IF(AND(AB225&gt;0,AB225&lt;=Summary!I$9),12.5 + 12.5 * (AB225 - Summary!I$9) / (Summary!I$7 - Summary!I$9),0)</f>
        <v>0</v>
      </c>
      <c r="BJ225" s="3">
        <f>IF(AND(AC225&gt;0,AC225&lt;=Summary!J$9),12.5 + 12.5 * (AC225 - Summary!J$9) / (Summary!J$7 - Summary!J$9),0)</f>
        <v>0</v>
      </c>
      <c r="BK225" s="3">
        <f>IF(AND(AD225&gt;0,AD225&lt;=Summary!K$9),12.5 + 12.5 * (AD225 - Summary!K$9) / (Summary!K$7 - Summary!K$9),0)</f>
        <v>0</v>
      </c>
      <c r="BL225" s="3"/>
      <c r="BM225" s="3">
        <f>IF(AND(U225&gt;0,U225&gt;Summary!B$9),12.5 - 12.5 * (U225 - Summary!B$9) / (Summary!B$3 - Summary!B$9),0)</f>
        <v>0</v>
      </c>
      <c r="BN225" s="3">
        <f>IF(AND(V225&gt;0,V225&gt;Summary!C$9),12.5 - 12.5 * (V225 - Summary!C$9) / (Summary!C$3 - Summary!C$9),0)</f>
        <v>1.8979541533152577</v>
      </c>
      <c r="BO225" s="3">
        <f>IF(AND(W225&gt;0,W225&gt;Summary!D$9),12.5 - 12.5 * (W225 - Summary!D$9) / (Summary!D$3 - Summary!D$9),0)</f>
        <v>0</v>
      </c>
      <c r="BP225" s="3">
        <f>IF(AND(X225&gt;0,X225&gt;Summary!E$9),12.5 - 12.5 * (X225 - Summary!E$9) / (Summary!E$3 - Summary!E$9),0)</f>
        <v>0</v>
      </c>
      <c r="BQ225" s="3">
        <f>IF(AND(Y225&gt;0,Y225&gt;Summary!F$9),12.5 - 12.5 * (Y225 - Summary!F$9) / (Summary!F$3 - Summary!F$9),0)</f>
        <v>0</v>
      </c>
      <c r="BR225" s="3">
        <f>IF(AND(Z225&gt;0,Z225&gt;Summary!G$9),12.5 - 12.5 * (Z225 - Summary!G$9) / (Summary!G$3 - Summary!G$9),0)</f>
        <v>0</v>
      </c>
      <c r="BS225" s="3">
        <f>IF(AND(AA225&gt;0,AA225&gt;Summary!H$9),12.5 - 12.5 * (AA225 - Summary!H$9) / (Summary!H$3 - Summary!H$9),0)</f>
        <v>0</v>
      </c>
      <c r="BT225" s="3">
        <f>IF(AND(AB225&gt;0,AB225&gt;Summary!I$9),12.5 - 12.5 * (AB225 - Summary!I$9) / (Summary!I$3 - Summary!I$9),0)</f>
        <v>0</v>
      </c>
      <c r="BU225" s="3">
        <f>IF(AND(AC225&gt;0,AC225&gt;Summary!J$9),12.5 - 12.5 * (AC225 - Summary!J$9) / (Summary!J$3 - Summary!J$9),0)</f>
        <v>0</v>
      </c>
      <c r="BV225" s="3">
        <f>IF(AND(AD225&gt;0,AD225&gt;Summary!K$9),12.5 - 12.5 * (AD225 - Summary!K$9) / (Summary!K$3 - Summary!K$9),0)</f>
        <v>0</v>
      </c>
      <c r="BW225" s="3"/>
      <c r="BZ225">
        <v>3292</v>
      </c>
      <c r="CA225">
        <v>5118</v>
      </c>
      <c r="CB225">
        <v>28507</v>
      </c>
      <c r="CD225">
        <v>3989</v>
      </c>
      <c r="CI225" s="3">
        <f t="shared" si="159"/>
        <v>0</v>
      </c>
      <c r="CJ225" s="3">
        <f t="shared" si="160"/>
        <v>1.8979541533152577</v>
      </c>
      <c r="CK225" s="3">
        <f t="shared" si="161"/>
        <v>0</v>
      </c>
      <c r="CL225" s="3">
        <f t="shared" si="162"/>
        <v>0</v>
      </c>
      <c r="CM225" s="3">
        <f t="shared" si="163"/>
        <v>0</v>
      </c>
      <c r="CN225" s="3">
        <f t="shared" si="164"/>
        <v>0</v>
      </c>
      <c r="CO225" s="3">
        <f t="shared" si="165"/>
        <v>0</v>
      </c>
      <c r="CP225" s="3">
        <f t="shared" si="166"/>
        <v>0</v>
      </c>
      <c r="CQ225" s="3">
        <f t="shared" si="167"/>
        <v>0</v>
      </c>
      <c r="CR225" s="3">
        <f t="shared" si="168"/>
        <v>0</v>
      </c>
      <c r="CT225" s="3">
        <f t="shared" si="169"/>
        <v>0</v>
      </c>
      <c r="CU225" s="3">
        <f t="shared" si="170"/>
        <v>0</v>
      </c>
      <c r="CV225" s="3">
        <f t="shared" si="171"/>
        <v>1.8979541533152577</v>
      </c>
      <c r="CW225" s="5">
        <f t="shared" si="172"/>
        <v>200</v>
      </c>
      <c r="CX225" s="3">
        <f t="shared" si="173"/>
        <v>201.89795415331525</v>
      </c>
      <c r="CZ225" s="3">
        <f t="shared" si="174"/>
        <v>202.32530458066501</v>
      </c>
      <c r="DA225">
        <f t="shared" si="175"/>
        <v>221</v>
      </c>
    </row>
    <row r="226" spans="1:105" x14ac:dyDescent="0.2">
      <c r="A226">
        <v>222</v>
      </c>
      <c r="B226" t="s">
        <v>475</v>
      </c>
      <c r="C226" t="s">
        <v>476</v>
      </c>
      <c r="D226" t="s">
        <v>22</v>
      </c>
      <c r="E226">
        <v>0</v>
      </c>
      <c r="F226" s="1" t="s">
        <v>477</v>
      </c>
      <c r="G226">
        <v>200</v>
      </c>
      <c r="H226">
        <v>140189</v>
      </c>
      <c r="J226">
        <v>74385</v>
      </c>
      <c r="K226">
        <v>6952</v>
      </c>
      <c r="O226">
        <v>38377</v>
      </c>
      <c r="R226">
        <v>20475</v>
      </c>
      <c r="U226" s="5">
        <f>IF(J226&lt;=Summary!B$3,J226,0)</f>
        <v>0</v>
      </c>
      <c r="V226" s="5">
        <f>IF(K226&lt;=Summary!C$3,K226,0)</f>
        <v>0</v>
      </c>
      <c r="W226" s="5">
        <f>IF(L226&lt;=Summary!D$3,L226,0)</f>
        <v>0</v>
      </c>
      <c r="X226" s="5">
        <f>IF(M226&lt;=Summary!E$3,M226,0)</f>
        <v>0</v>
      </c>
      <c r="Y226" s="5">
        <f>IF(N226&lt;=Summary!F$3,N226,0)</f>
        <v>0</v>
      </c>
      <c r="Z226" s="5">
        <f>IF(O226&lt;=Summary!G$3,O226,0)</f>
        <v>0</v>
      </c>
      <c r="AA226" s="5">
        <f>IF(P226&lt;=Summary!H$3,P226,0)</f>
        <v>0</v>
      </c>
      <c r="AB226" s="5">
        <f>IF(Q226&lt;=Summary!I$3,Q226,0)</f>
        <v>0</v>
      </c>
      <c r="AC226" s="5">
        <f>IF(R226&lt;=Summary!J$3,R226,0)</f>
        <v>0</v>
      </c>
      <c r="AD226" s="5">
        <f>IF(S226&lt;=Summary!K$3,S226,0)</f>
        <v>0</v>
      </c>
      <c r="AE226" s="3"/>
      <c r="AF226" s="5">
        <f t="shared" si="149"/>
        <v>242</v>
      </c>
      <c r="AG226" s="5">
        <f t="shared" si="150"/>
        <v>250</v>
      </c>
      <c r="AH226" s="5">
        <f t="shared" si="151"/>
        <v>0</v>
      </c>
      <c r="AI226" s="5">
        <f t="shared" si="152"/>
        <v>0</v>
      </c>
      <c r="AJ226" s="5">
        <f t="shared" si="153"/>
        <v>0</v>
      </c>
      <c r="AK226" s="5">
        <f t="shared" si="154"/>
        <v>180</v>
      </c>
      <c r="AL226" s="5">
        <f t="shared" si="155"/>
        <v>0</v>
      </c>
      <c r="AM226" s="5">
        <f t="shared" si="156"/>
        <v>0</v>
      </c>
      <c r="AN226" s="5">
        <f t="shared" si="157"/>
        <v>129</v>
      </c>
      <c r="AO226" s="5">
        <f t="shared" si="158"/>
        <v>0</v>
      </c>
      <c r="AP226" s="3"/>
      <c r="AQ226" s="3">
        <f>IF(AND(AF226&lt;=Summary!B$6,AF226&gt;0),25*(Summary!B$6+1-AF226)/Summary!B$6,0)</f>
        <v>0</v>
      </c>
      <c r="AR226" s="3">
        <f>IF(AND(AG226&lt;=Summary!C$6,AG226&gt;0),25*(Summary!C$6+1-AG226)/Summary!C$6,0)</f>
        <v>0</v>
      </c>
      <c r="AS226" s="3">
        <f>IF(AND(AH226&lt;=Summary!D$6,AH226&gt;0),25*(Summary!D$6+1-AH226)/Summary!D$6,0)</f>
        <v>0</v>
      </c>
      <c r="AT226" s="3">
        <f>IF(AND(AI226&lt;=Summary!E$6,AI226&gt;0),25*(Summary!E$6+1-AI226)/Summary!E$6,0)</f>
        <v>0</v>
      </c>
      <c r="AU226" s="3">
        <f>IF(AND(AJ226&lt;=Summary!F$6,AJ226&gt;0),25*(Summary!F$6+1-AJ226)/Summary!F$6,0)</f>
        <v>0</v>
      </c>
      <c r="AV226" s="3">
        <f>IF(AND(AK226&lt;=Summary!G$6,AK226&gt;0),25*(Summary!G$6+1-AK226)/Summary!G$6,0)</f>
        <v>0</v>
      </c>
      <c r="AW226" s="3">
        <f>IF(AND(AL226&lt;=Summary!H$6,AL226&gt;0),25*(Summary!H$6+1-AL226)/Summary!H$6,0)</f>
        <v>0</v>
      </c>
      <c r="AX226" s="3">
        <f>IF(AND(AM226&lt;=Summary!I$6,AM226&gt;0),25*(Summary!I$6+1-AM226)/Summary!I$6,0)</f>
        <v>0</v>
      </c>
      <c r="AY226" s="3">
        <f>IF(AND(AN226&lt;=Summary!J$6,AN226&gt;0),25*(Summary!J$6+1-AN226)/Summary!J$6,0)</f>
        <v>0</v>
      </c>
      <c r="AZ226" s="3">
        <f>IF(AND(AO226&lt;=Summary!K$6,AO226&gt;0),25*(Summary!K$6+1-AO226)/Summary!K$6,0)</f>
        <v>0</v>
      </c>
      <c r="BA226" s="3"/>
      <c r="BB226" s="3">
        <f>IF(AND(U226&gt;0,U226&lt;=Summary!B$9),12.5 + 12.5 * (U226 - Summary!B$9) / (Summary!B$7 - Summary!B$9),0)</f>
        <v>0</v>
      </c>
      <c r="BC226" s="3">
        <f>IF(AND(V226&gt;0,V226&lt;=Summary!C$9),12.5 + 12.5 * (V226 - Summary!C$9) / (Summary!C$7 - Summary!C$9),0)</f>
        <v>0</v>
      </c>
      <c r="BD226" s="3">
        <f>IF(AND(W226&gt;0,W226&lt;=Summary!D$9),12.5 + 12.5 * (W226 - Summary!D$9) / (Summary!D$7 - Summary!D$9),0)</f>
        <v>0</v>
      </c>
      <c r="BE226" s="3">
        <f>IF(AND(X226&gt;0,X226&lt;=Summary!E$9),12.5 + 12.5 * (X226 - Summary!E$9) / (Summary!E$7 - Summary!E$9),0)</f>
        <v>0</v>
      </c>
      <c r="BF226" s="3">
        <f>IF(AND(Y226&gt;0,Y226&lt;=Summary!F$9),12.5 + 12.5 * (Y226 - Summary!F$9) / (Summary!F$7 - Summary!F$9),0)</f>
        <v>0</v>
      </c>
      <c r="BG226" s="3">
        <f>IF(AND(Z226&gt;0,Z226&lt;=Summary!G$9),12.5 + 12.5 * (Z226 - Summary!G$9) / (Summary!G$7 - Summary!G$9),0)</f>
        <v>0</v>
      </c>
      <c r="BH226" s="3">
        <f>IF(AND(AA226&gt;0,AA226&lt;=Summary!H$9),12.5 + 12.5 * (AA226 - Summary!H$9) / (Summary!H$7 - Summary!H$9),0)</f>
        <v>0</v>
      </c>
      <c r="BI226" s="3">
        <f>IF(AND(AB226&gt;0,AB226&lt;=Summary!I$9),12.5 + 12.5 * (AB226 - Summary!I$9) / (Summary!I$7 - Summary!I$9),0)</f>
        <v>0</v>
      </c>
      <c r="BJ226" s="3">
        <f>IF(AND(AC226&gt;0,AC226&lt;=Summary!J$9),12.5 + 12.5 * (AC226 - Summary!J$9) / (Summary!J$7 - Summary!J$9),0)</f>
        <v>0</v>
      </c>
      <c r="BK226" s="3">
        <f>IF(AND(AD226&gt;0,AD226&lt;=Summary!K$9),12.5 + 12.5 * (AD226 - Summary!K$9) / (Summary!K$7 - Summary!K$9),0)</f>
        <v>0</v>
      </c>
      <c r="BL226" s="3"/>
      <c r="BM226" s="3">
        <f>IF(AND(U226&gt;0,U226&gt;Summary!B$9),12.5 - 12.5 * (U226 - Summary!B$9) / (Summary!B$3 - Summary!B$9),0)</f>
        <v>0</v>
      </c>
      <c r="BN226" s="3">
        <f>IF(AND(V226&gt;0,V226&gt;Summary!C$9),12.5 - 12.5 * (V226 - Summary!C$9) / (Summary!C$3 - Summary!C$9),0)</f>
        <v>0</v>
      </c>
      <c r="BO226" s="3">
        <f>IF(AND(W226&gt;0,W226&gt;Summary!D$9),12.5 - 12.5 * (W226 - Summary!D$9) / (Summary!D$3 - Summary!D$9),0)</f>
        <v>0</v>
      </c>
      <c r="BP226" s="3">
        <f>IF(AND(X226&gt;0,X226&gt;Summary!E$9),12.5 - 12.5 * (X226 - Summary!E$9) / (Summary!E$3 - Summary!E$9),0)</f>
        <v>0</v>
      </c>
      <c r="BQ226" s="3">
        <f>IF(AND(Y226&gt;0,Y226&gt;Summary!F$9),12.5 - 12.5 * (Y226 - Summary!F$9) / (Summary!F$3 - Summary!F$9),0)</f>
        <v>0</v>
      </c>
      <c r="BR226" s="3">
        <f>IF(AND(Z226&gt;0,Z226&gt;Summary!G$9),12.5 - 12.5 * (Z226 - Summary!G$9) / (Summary!G$3 - Summary!G$9),0)</f>
        <v>0</v>
      </c>
      <c r="BS226" s="3">
        <f>IF(AND(AA226&gt;0,AA226&gt;Summary!H$9),12.5 - 12.5 * (AA226 - Summary!H$9) / (Summary!H$3 - Summary!H$9),0)</f>
        <v>0</v>
      </c>
      <c r="BT226" s="3">
        <f>IF(AND(AB226&gt;0,AB226&gt;Summary!I$9),12.5 - 12.5 * (AB226 - Summary!I$9) / (Summary!I$3 - Summary!I$9),0)</f>
        <v>0</v>
      </c>
      <c r="BU226" s="3">
        <f>IF(AND(AC226&gt;0,AC226&gt;Summary!J$9),12.5 - 12.5 * (AC226 - Summary!J$9) / (Summary!J$3 - Summary!J$9),0)</f>
        <v>0</v>
      </c>
      <c r="BV226" s="3">
        <f>IF(AND(AD226&gt;0,AD226&gt;Summary!K$9),12.5 - 12.5 * (AD226 - Summary!K$9) / (Summary!K$3 - Summary!K$9),0)</f>
        <v>0</v>
      </c>
      <c r="BW226" s="3"/>
      <c r="BX226">
        <v>38377</v>
      </c>
      <c r="BZ226">
        <v>6952</v>
      </c>
      <c r="CD226">
        <v>74385</v>
      </c>
      <c r="CF226">
        <v>20475</v>
      </c>
      <c r="CI226" s="3">
        <f t="shared" si="159"/>
        <v>0</v>
      </c>
      <c r="CJ226" s="3">
        <f t="shared" si="160"/>
        <v>0</v>
      </c>
      <c r="CK226" s="3">
        <f t="shared" si="161"/>
        <v>0</v>
      </c>
      <c r="CL226" s="3">
        <f t="shared" si="162"/>
        <v>0</v>
      </c>
      <c r="CM226" s="3">
        <f t="shared" si="163"/>
        <v>0</v>
      </c>
      <c r="CN226" s="3">
        <f t="shared" si="164"/>
        <v>0</v>
      </c>
      <c r="CO226" s="3">
        <f t="shared" si="165"/>
        <v>0</v>
      </c>
      <c r="CP226" s="3">
        <f t="shared" si="166"/>
        <v>0</v>
      </c>
      <c r="CQ226" s="3">
        <f t="shared" si="167"/>
        <v>0</v>
      </c>
      <c r="CR226" s="3">
        <f t="shared" si="168"/>
        <v>0</v>
      </c>
      <c r="CT226" s="3">
        <f t="shared" si="169"/>
        <v>0</v>
      </c>
      <c r="CU226" s="3">
        <f t="shared" si="170"/>
        <v>0</v>
      </c>
      <c r="CV226" s="3">
        <f t="shared" si="171"/>
        <v>0</v>
      </c>
      <c r="CW226" s="5">
        <f t="shared" si="172"/>
        <v>200</v>
      </c>
      <c r="CX226" s="3">
        <f t="shared" si="173"/>
        <v>200</v>
      </c>
      <c r="CZ226" s="3">
        <f t="shared" si="174"/>
        <v>200</v>
      </c>
      <c r="DA226">
        <f t="shared" si="175"/>
        <v>222</v>
      </c>
    </row>
    <row r="227" spans="1:105" x14ac:dyDescent="0.2">
      <c r="A227">
        <v>223</v>
      </c>
      <c r="B227" t="s">
        <v>478</v>
      </c>
      <c r="C227" t="s">
        <v>479</v>
      </c>
      <c r="D227" t="s">
        <v>54</v>
      </c>
      <c r="E227">
        <v>0</v>
      </c>
      <c r="F227" s="1" t="s">
        <v>480</v>
      </c>
      <c r="G227">
        <v>200</v>
      </c>
      <c r="H227">
        <v>446948</v>
      </c>
      <c r="J227">
        <v>6656</v>
      </c>
      <c r="K227">
        <v>5005</v>
      </c>
      <c r="M227">
        <v>265940</v>
      </c>
      <c r="O227">
        <v>169347</v>
      </c>
      <c r="U227" s="5">
        <f>IF(J227&lt;=Summary!B$3,J227,0)</f>
        <v>0</v>
      </c>
      <c r="V227" s="5">
        <f>IF(K227&lt;=Summary!C$3,K227,0)</f>
        <v>0</v>
      </c>
      <c r="W227" s="5">
        <f>IF(L227&lt;=Summary!D$3,L227,0)</f>
        <v>0</v>
      </c>
      <c r="X227" s="5">
        <f>IF(M227&lt;=Summary!E$3,M227,0)</f>
        <v>0</v>
      </c>
      <c r="Y227" s="5">
        <f>IF(N227&lt;=Summary!F$3,N227,0)</f>
        <v>0</v>
      </c>
      <c r="Z227" s="5">
        <f>IF(O227&lt;=Summary!G$3,O227,0)</f>
        <v>0</v>
      </c>
      <c r="AA227" s="5">
        <f>IF(P227&lt;=Summary!H$3,P227,0)</f>
        <v>0</v>
      </c>
      <c r="AB227" s="5">
        <f>IF(Q227&lt;=Summary!I$3,Q227,0)</f>
        <v>0</v>
      </c>
      <c r="AC227" s="5">
        <f>IF(R227&lt;=Summary!J$3,R227,0)</f>
        <v>0</v>
      </c>
      <c r="AD227" s="5">
        <f>IF(S227&lt;=Summary!K$3,S227,0)</f>
        <v>0</v>
      </c>
      <c r="AE227" s="3"/>
      <c r="AF227" s="5">
        <f t="shared" si="149"/>
        <v>214</v>
      </c>
      <c r="AG227" s="5">
        <f t="shared" si="150"/>
        <v>242</v>
      </c>
      <c r="AH227" s="5">
        <f t="shared" si="151"/>
        <v>0</v>
      </c>
      <c r="AI227" s="5">
        <f t="shared" si="152"/>
        <v>215</v>
      </c>
      <c r="AJ227" s="5">
        <f t="shared" si="153"/>
        <v>0</v>
      </c>
      <c r="AK227" s="5">
        <f t="shared" si="154"/>
        <v>193</v>
      </c>
      <c r="AL227" s="5">
        <f t="shared" si="155"/>
        <v>0</v>
      </c>
      <c r="AM227" s="5">
        <f t="shared" si="156"/>
        <v>0</v>
      </c>
      <c r="AN227" s="5">
        <f t="shared" si="157"/>
        <v>0</v>
      </c>
      <c r="AO227" s="5">
        <f t="shared" si="158"/>
        <v>0</v>
      </c>
      <c r="AP227" s="3"/>
      <c r="AQ227" s="3">
        <f>IF(AND(AF227&lt;=Summary!B$6,AF227&gt;0),25*(Summary!B$6+1-AF227)/Summary!B$6,0)</f>
        <v>0</v>
      </c>
      <c r="AR227" s="3">
        <f>IF(AND(AG227&lt;=Summary!C$6,AG227&gt;0),25*(Summary!C$6+1-AG227)/Summary!C$6,0)</f>
        <v>0</v>
      </c>
      <c r="AS227" s="3">
        <f>IF(AND(AH227&lt;=Summary!D$6,AH227&gt;0),25*(Summary!D$6+1-AH227)/Summary!D$6,0)</f>
        <v>0</v>
      </c>
      <c r="AT227" s="3">
        <f>IF(AND(AI227&lt;=Summary!E$6,AI227&gt;0),25*(Summary!E$6+1-AI227)/Summary!E$6,0)</f>
        <v>0</v>
      </c>
      <c r="AU227" s="3">
        <f>IF(AND(AJ227&lt;=Summary!F$6,AJ227&gt;0),25*(Summary!F$6+1-AJ227)/Summary!F$6,0)</f>
        <v>0</v>
      </c>
      <c r="AV227" s="3">
        <f>IF(AND(AK227&lt;=Summary!G$6,AK227&gt;0),25*(Summary!G$6+1-AK227)/Summary!G$6,0)</f>
        <v>0</v>
      </c>
      <c r="AW227" s="3">
        <f>IF(AND(AL227&lt;=Summary!H$6,AL227&gt;0),25*(Summary!H$6+1-AL227)/Summary!H$6,0)</f>
        <v>0</v>
      </c>
      <c r="AX227" s="3">
        <f>IF(AND(AM227&lt;=Summary!I$6,AM227&gt;0),25*(Summary!I$6+1-AM227)/Summary!I$6,0)</f>
        <v>0</v>
      </c>
      <c r="AY227" s="3">
        <f>IF(AND(AN227&lt;=Summary!J$6,AN227&gt;0),25*(Summary!J$6+1-AN227)/Summary!J$6,0)</f>
        <v>0</v>
      </c>
      <c r="AZ227" s="3">
        <f>IF(AND(AO227&lt;=Summary!K$6,AO227&gt;0),25*(Summary!K$6+1-AO227)/Summary!K$6,0)</f>
        <v>0</v>
      </c>
      <c r="BA227" s="3"/>
      <c r="BB227" s="3">
        <f>IF(AND(U227&gt;0,U227&lt;=Summary!B$9),12.5 + 12.5 * (U227 - Summary!B$9) / (Summary!B$7 - Summary!B$9),0)</f>
        <v>0</v>
      </c>
      <c r="BC227" s="3">
        <f>IF(AND(V227&gt;0,V227&lt;=Summary!C$9),12.5 + 12.5 * (V227 - Summary!C$9) / (Summary!C$7 - Summary!C$9),0)</f>
        <v>0</v>
      </c>
      <c r="BD227" s="3">
        <f>IF(AND(W227&gt;0,W227&lt;=Summary!D$9),12.5 + 12.5 * (W227 - Summary!D$9) / (Summary!D$7 - Summary!D$9),0)</f>
        <v>0</v>
      </c>
      <c r="BE227" s="3">
        <f>IF(AND(X227&gt;0,X227&lt;=Summary!E$9),12.5 + 12.5 * (X227 - Summary!E$9) / (Summary!E$7 - Summary!E$9),0)</f>
        <v>0</v>
      </c>
      <c r="BF227" s="3">
        <f>IF(AND(Y227&gt;0,Y227&lt;=Summary!F$9),12.5 + 12.5 * (Y227 - Summary!F$9) / (Summary!F$7 - Summary!F$9),0)</f>
        <v>0</v>
      </c>
      <c r="BG227" s="3">
        <f>IF(AND(Z227&gt;0,Z227&lt;=Summary!G$9),12.5 + 12.5 * (Z227 - Summary!G$9) / (Summary!G$7 - Summary!G$9),0)</f>
        <v>0</v>
      </c>
      <c r="BH227" s="3">
        <f>IF(AND(AA227&gt;0,AA227&lt;=Summary!H$9),12.5 + 12.5 * (AA227 - Summary!H$9) / (Summary!H$7 - Summary!H$9),0)</f>
        <v>0</v>
      </c>
      <c r="BI227" s="3">
        <f>IF(AND(AB227&gt;0,AB227&lt;=Summary!I$9),12.5 + 12.5 * (AB227 - Summary!I$9) / (Summary!I$7 - Summary!I$9),0)</f>
        <v>0</v>
      </c>
      <c r="BJ227" s="3">
        <f>IF(AND(AC227&gt;0,AC227&lt;=Summary!J$9),12.5 + 12.5 * (AC227 - Summary!J$9) / (Summary!J$7 - Summary!J$9),0)</f>
        <v>0</v>
      </c>
      <c r="BK227" s="3">
        <f>IF(AND(AD227&gt;0,AD227&lt;=Summary!K$9),12.5 + 12.5 * (AD227 - Summary!K$9) / (Summary!K$7 - Summary!K$9),0)</f>
        <v>0</v>
      </c>
      <c r="BL227" s="3"/>
      <c r="BM227" s="3">
        <f>IF(AND(U227&gt;0,U227&gt;Summary!B$9),12.5 - 12.5 * (U227 - Summary!B$9) / (Summary!B$3 - Summary!B$9),0)</f>
        <v>0</v>
      </c>
      <c r="BN227" s="3">
        <f>IF(AND(V227&gt;0,V227&gt;Summary!C$9),12.5 - 12.5 * (V227 - Summary!C$9) / (Summary!C$3 - Summary!C$9),0)</f>
        <v>0</v>
      </c>
      <c r="BO227" s="3">
        <f>IF(AND(W227&gt;0,W227&gt;Summary!D$9),12.5 - 12.5 * (W227 - Summary!D$9) / (Summary!D$3 - Summary!D$9),0)</f>
        <v>0</v>
      </c>
      <c r="BP227" s="3">
        <f>IF(AND(X227&gt;0,X227&gt;Summary!E$9),12.5 - 12.5 * (X227 - Summary!E$9) / (Summary!E$3 - Summary!E$9),0)</f>
        <v>0</v>
      </c>
      <c r="BQ227" s="3">
        <f>IF(AND(Y227&gt;0,Y227&gt;Summary!F$9),12.5 - 12.5 * (Y227 - Summary!F$9) / (Summary!F$3 - Summary!F$9),0)</f>
        <v>0</v>
      </c>
      <c r="BR227" s="3">
        <f>IF(AND(Z227&gt;0,Z227&gt;Summary!G$9),12.5 - 12.5 * (Z227 - Summary!G$9) / (Summary!G$3 - Summary!G$9),0)</f>
        <v>0</v>
      </c>
      <c r="BS227" s="3">
        <f>IF(AND(AA227&gt;0,AA227&gt;Summary!H$9),12.5 - 12.5 * (AA227 - Summary!H$9) / (Summary!H$3 - Summary!H$9),0)</f>
        <v>0</v>
      </c>
      <c r="BT227" s="3">
        <f>IF(AND(AB227&gt;0,AB227&gt;Summary!I$9),12.5 - 12.5 * (AB227 - Summary!I$9) / (Summary!I$3 - Summary!I$9),0)</f>
        <v>0</v>
      </c>
      <c r="BU227" s="3">
        <f>IF(AND(AC227&gt;0,AC227&gt;Summary!J$9),12.5 - 12.5 * (AC227 - Summary!J$9) / (Summary!J$3 - Summary!J$9),0)</f>
        <v>0</v>
      </c>
      <c r="BV227" s="3">
        <f>IF(AND(AD227&gt;0,AD227&gt;Summary!K$9),12.5 - 12.5 * (AD227 - Summary!K$9) / (Summary!K$3 - Summary!K$9),0)</f>
        <v>0</v>
      </c>
      <c r="BW227" s="3"/>
      <c r="BX227">
        <v>169347</v>
      </c>
      <c r="BZ227">
        <v>5005</v>
      </c>
      <c r="CA227">
        <v>265940</v>
      </c>
      <c r="CD227">
        <v>6656</v>
      </c>
      <c r="CI227" s="3">
        <f t="shared" si="159"/>
        <v>0</v>
      </c>
      <c r="CJ227" s="3">
        <f t="shared" si="160"/>
        <v>0</v>
      </c>
      <c r="CK227" s="3">
        <f t="shared" si="161"/>
        <v>0</v>
      </c>
      <c r="CL227" s="3">
        <f t="shared" si="162"/>
        <v>0</v>
      </c>
      <c r="CM227" s="3">
        <f t="shared" si="163"/>
        <v>0</v>
      </c>
      <c r="CN227" s="3">
        <f t="shared" si="164"/>
        <v>0</v>
      </c>
      <c r="CO227" s="3">
        <f t="shared" si="165"/>
        <v>0</v>
      </c>
      <c r="CP227" s="3">
        <f t="shared" si="166"/>
        <v>0</v>
      </c>
      <c r="CQ227" s="3">
        <f t="shared" si="167"/>
        <v>0</v>
      </c>
      <c r="CR227" s="3">
        <f t="shared" si="168"/>
        <v>0</v>
      </c>
      <c r="CT227" s="3">
        <f t="shared" si="169"/>
        <v>0</v>
      </c>
      <c r="CU227" s="3">
        <f t="shared" si="170"/>
        <v>0</v>
      </c>
      <c r="CV227" s="3">
        <f t="shared" si="171"/>
        <v>0</v>
      </c>
      <c r="CW227" s="5">
        <f t="shared" si="172"/>
        <v>200</v>
      </c>
      <c r="CX227" s="3">
        <f t="shared" si="173"/>
        <v>200</v>
      </c>
      <c r="CZ227" s="3">
        <f t="shared" si="174"/>
        <v>200</v>
      </c>
      <c r="DA227">
        <f t="shared" si="175"/>
        <v>223</v>
      </c>
    </row>
    <row r="228" spans="1:105" x14ac:dyDescent="0.2">
      <c r="A228">
        <v>224</v>
      </c>
      <c r="B228" t="s">
        <v>481</v>
      </c>
      <c r="C228" t="s">
        <v>482</v>
      </c>
      <c r="D228" t="s">
        <v>76</v>
      </c>
      <c r="E228">
        <v>0</v>
      </c>
      <c r="F228" s="1" t="s">
        <v>477</v>
      </c>
      <c r="G228">
        <v>200</v>
      </c>
      <c r="H228">
        <v>505852</v>
      </c>
      <c r="J228">
        <v>364217</v>
      </c>
      <c r="K228">
        <v>23346</v>
      </c>
      <c r="M228">
        <v>90972</v>
      </c>
      <c r="O228">
        <v>27317</v>
      </c>
      <c r="U228" s="5">
        <f>IF(J228&lt;=Summary!B$3,J228,0)</f>
        <v>0</v>
      </c>
      <c r="V228" s="5">
        <f>IF(K228&lt;=Summary!C$3,K228,0)</f>
        <v>0</v>
      </c>
      <c r="W228" s="5">
        <f>IF(L228&lt;=Summary!D$3,L228,0)</f>
        <v>0</v>
      </c>
      <c r="X228" s="5">
        <f>IF(M228&lt;=Summary!E$3,M228,0)</f>
        <v>0</v>
      </c>
      <c r="Y228" s="5">
        <f>IF(N228&lt;=Summary!F$3,N228,0)</f>
        <v>0</v>
      </c>
      <c r="Z228" s="5">
        <f>IF(O228&lt;=Summary!G$3,O228,0)</f>
        <v>0</v>
      </c>
      <c r="AA228" s="5">
        <f>IF(P228&lt;=Summary!H$3,P228,0)</f>
        <v>0</v>
      </c>
      <c r="AB228" s="5">
        <f>IF(Q228&lt;=Summary!I$3,Q228,0)</f>
        <v>0</v>
      </c>
      <c r="AC228" s="5">
        <f>IF(R228&lt;=Summary!J$3,R228,0)</f>
        <v>0</v>
      </c>
      <c r="AD228" s="5">
        <f>IF(S228&lt;=Summary!K$3,S228,0)</f>
        <v>0</v>
      </c>
      <c r="AE228" s="3"/>
      <c r="AF228" s="5">
        <f t="shared" si="149"/>
        <v>252</v>
      </c>
      <c r="AG228" s="5">
        <f t="shared" si="150"/>
        <v>257</v>
      </c>
      <c r="AH228" s="5">
        <f t="shared" si="151"/>
        <v>0</v>
      </c>
      <c r="AI228" s="5">
        <f t="shared" si="152"/>
        <v>200</v>
      </c>
      <c r="AJ228" s="5">
        <f t="shared" si="153"/>
        <v>0</v>
      </c>
      <c r="AK228" s="5">
        <f t="shared" si="154"/>
        <v>177</v>
      </c>
      <c r="AL228" s="5">
        <f t="shared" si="155"/>
        <v>0</v>
      </c>
      <c r="AM228" s="5">
        <f t="shared" si="156"/>
        <v>0</v>
      </c>
      <c r="AN228" s="5">
        <f t="shared" si="157"/>
        <v>0</v>
      </c>
      <c r="AO228" s="5">
        <f t="shared" si="158"/>
        <v>0</v>
      </c>
      <c r="AP228" s="3"/>
      <c r="AQ228" s="3">
        <f>IF(AND(AF228&lt;=Summary!B$6,AF228&gt;0),25*(Summary!B$6+1-AF228)/Summary!B$6,0)</f>
        <v>0</v>
      </c>
      <c r="AR228" s="3">
        <f>IF(AND(AG228&lt;=Summary!C$6,AG228&gt;0),25*(Summary!C$6+1-AG228)/Summary!C$6,0)</f>
        <v>0</v>
      </c>
      <c r="AS228" s="3">
        <f>IF(AND(AH228&lt;=Summary!D$6,AH228&gt;0),25*(Summary!D$6+1-AH228)/Summary!D$6,0)</f>
        <v>0</v>
      </c>
      <c r="AT228" s="3">
        <f>IF(AND(AI228&lt;=Summary!E$6,AI228&gt;0),25*(Summary!E$6+1-AI228)/Summary!E$6,0)</f>
        <v>0</v>
      </c>
      <c r="AU228" s="3">
        <f>IF(AND(AJ228&lt;=Summary!F$6,AJ228&gt;0),25*(Summary!F$6+1-AJ228)/Summary!F$6,0)</f>
        <v>0</v>
      </c>
      <c r="AV228" s="3">
        <f>IF(AND(AK228&lt;=Summary!G$6,AK228&gt;0),25*(Summary!G$6+1-AK228)/Summary!G$6,0)</f>
        <v>0</v>
      </c>
      <c r="AW228" s="3">
        <f>IF(AND(AL228&lt;=Summary!H$6,AL228&gt;0),25*(Summary!H$6+1-AL228)/Summary!H$6,0)</f>
        <v>0</v>
      </c>
      <c r="AX228" s="3">
        <f>IF(AND(AM228&lt;=Summary!I$6,AM228&gt;0),25*(Summary!I$6+1-AM228)/Summary!I$6,0)</f>
        <v>0</v>
      </c>
      <c r="AY228" s="3">
        <f>IF(AND(AN228&lt;=Summary!J$6,AN228&gt;0),25*(Summary!J$6+1-AN228)/Summary!J$6,0)</f>
        <v>0</v>
      </c>
      <c r="AZ228" s="3">
        <f>IF(AND(AO228&lt;=Summary!K$6,AO228&gt;0),25*(Summary!K$6+1-AO228)/Summary!K$6,0)</f>
        <v>0</v>
      </c>
      <c r="BA228" s="3"/>
      <c r="BB228" s="3">
        <f>IF(AND(U228&gt;0,U228&lt;=Summary!B$9),12.5 + 12.5 * (U228 - Summary!B$9) / (Summary!B$7 - Summary!B$9),0)</f>
        <v>0</v>
      </c>
      <c r="BC228" s="3">
        <f>IF(AND(V228&gt;0,V228&lt;=Summary!C$9),12.5 + 12.5 * (V228 - Summary!C$9) / (Summary!C$7 - Summary!C$9),0)</f>
        <v>0</v>
      </c>
      <c r="BD228" s="3">
        <f>IF(AND(W228&gt;0,W228&lt;=Summary!D$9),12.5 + 12.5 * (W228 - Summary!D$9) / (Summary!D$7 - Summary!D$9),0)</f>
        <v>0</v>
      </c>
      <c r="BE228" s="3">
        <f>IF(AND(X228&gt;0,X228&lt;=Summary!E$9),12.5 + 12.5 * (X228 - Summary!E$9) / (Summary!E$7 - Summary!E$9),0)</f>
        <v>0</v>
      </c>
      <c r="BF228" s="3">
        <f>IF(AND(Y228&gt;0,Y228&lt;=Summary!F$9),12.5 + 12.5 * (Y228 - Summary!F$9) / (Summary!F$7 - Summary!F$9),0)</f>
        <v>0</v>
      </c>
      <c r="BG228" s="3">
        <f>IF(AND(Z228&gt;0,Z228&lt;=Summary!G$9),12.5 + 12.5 * (Z228 - Summary!G$9) / (Summary!G$7 - Summary!G$9),0)</f>
        <v>0</v>
      </c>
      <c r="BH228" s="3">
        <f>IF(AND(AA228&gt;0,AA228&lt;=Summary!H$9),12.5 + 12.5 * (AA228 - Summary!H$9) / (Summary!H$7 - Summary!H$9),0)</f>
        <v>0</v>
      </c>
      <c r="BI228" s="3">
        <f>IF(AND(AB228&gt;0,AB228&lt;=Summary!I$9),12.5 + 12.5 * (AB228 - Summary!I$9) / (Summary!I$7 - Summary!I$9),0)</f>
        <v>0</v>
      </c>
      <c r="BJ228" s="3">
        <f>IF(AND(AC228&gt;0,AC228&lt;=Summary!J$9),12.5 + 12.5 * (AC228 - Summary!J$9) / (Summary!J$7 - Summary!J$9),0)</f>
        <v>0</v>
      </c>
      <c r="BK228" s="3">
        <f>IF(AND(AD228&gt;0,AD228&lt;=Summary!K$9),12.5 + 12.5 * (AD228 - Summary!K$9) / (Summary!K$7 - Summary!K$9),0)</f>
        <v>0</v>
      </c>
      <c r="BL228" s="3"/>
      <c r="BM228" s="3">
        <f>IF(AND(U228&gt;0,U228&gt;Summary!B$9),12.5 - 12.5 * (U228 - Summary!B$9) / (Summary!B$3 - Summary!B$9),0)</f>
        <v>0</v>
      </c>
      <c r="BN228" s="3">
        <f>IF(AND(V228&gt;0,V228&gt;Summary!C$9),12.5 - 12.5 * (V228 - Summary!C$9) / (Summary!C$3 - Summary!C$9),0)</f>
        <v>0</v>
      </c>
      <c r="BO228" s="3">
        <f>IF(AND(W228&gt;0,W228&gt;Summary!D$9),12.5 - 12.5 * (W228 - Summary!D$9) / (Summary!D$3 - Summary!D$9),0)</f>
        <v>0</v>
      </c>
      <c r="BP228" s="3">
        <f>IF(AND(X228&gt;0,X228&gt;Summary!E$9),12.5 - 12.5 * (X228 - Summary!E$9) / (Summary!E$3 - Summary!E$9),0)</f>
        <v>0</v>
      </c>
      <c r="BQ228" s="3">
        <f>IF(AND(Y228&gt;0,Y228&gt;Summary!F$9),12.5 - 12.5 * (Y228 - Summary!F$9) / (Summary!F$3 - Summary!F$9),0)</f>
        <v>0</v>
      </c>
      <c r="BR228" s="3">
        <f>IF(AND(Z228&gt;0,Z228&gt;Summary!G$9),12.5 - 12.5 * (Z228 - Summary!G$9) / (Summary!G$3 - Summary!G$9),0)</f>
        <v>0</v>
      </c>
      <c r="BS228" s="3">
        <f>IF(AND(AA228&gt;0,AA228&gt;Summary!H$9),12.5 - 12.5 * (AA228 - Summary!H$9) / (Summary!H$3 - Summary!H$9),0)</f>
        <v>0</v>
      </c>
      <c r="BT228" s="3">
        <f>IF(AND(AB228&gt;0,AB228&gt;Summary!I$9),12.5 - 12.5 * (AB228 - Summary!I$9) / (Summary!I$3 - Summary!I$9),0)</f>
        <v>0</v>
      </c>
      <c r="BU228" s="3">
        <f>IF(AND(AC228&gt;0,AC228&gt;Summary!J$9),12.5 - 12.5 * (AC228 - Summary!J$9) / (Summary!J$3 - Summary!J$9),0)</f>
        <v>0</v>
      </c>
      <c r="BV228" s="3">
        <f>IF(AND(AD228&gt;0,AD228&gt;Summary!K$9),12.5 - 12.5 * (AD228 - Summary!K$9) / (Summary!K$3 - Summary!K$9),0)</f>
        <v>0</v>
      </c>
      <c r="BW228" s="3"/>
      <c r="BX228">
        <v>27317</v>
      </c>
      <c r="BZ228">
        <v>23346</v>
      </c>
      <c r="CA228">
        <v>90972</v>
      </c>
      <c r="CD228">
        <v>364217</v>
      </c>
      <c r="CI228" s="3">
        <f t="shared" si="159"/>
        <v>0</v>
      </c>
      <c r="CJ228" s="3">
        <f t="shared" si="160"/>
        <v>0</v>
      </c>
      <c r="CK228" s="3">
        <f t="shared" si="161"/>
        <v>0</v>
      </c>
      <c r="CL228" s="3">
        <f t="shared" si="162"/>
        <v>0</v>
      </c>
      <c r="CM228" s="3">
        <f t="shared" si="163"/>
        <v>0</v>
      </c>
      <c r="CN228" s="3">
        <f t="shared" si="164"/>
        <v>0</v>
      </c>
      <c r="CO228" s="3">
        <f t="shared" si="165"/>
        <v>0</v>
      </c>
      <c r="CP228" s="3">
        <f t="shared" si="166"/>
        <v>0</v>
      </c>
      <c r="CQ228" s="3">
        <f t="shared" si="167"/>
        <v>0</v>
      </c>
      <c r="CR228" s="3">
        <f t="shared" si="168"/>
        <v>0</v>
      </c>
      <c r="CT228" s="3">
        <f t="shared" si="169"/>
        <v>0</v>
      </c>
      <c r="CU228" s="3">
        <f t="shared" si="170"/>
        <v>0</v>
      </c>
      <c r="CV228" s="3">
        <f t="shared" si="171"/>
        <v>0</v>
      </c>
      <c r="CW228" s="5">
        <f t="shared" si="172"/>
        <v>200</v>
      </c>
      <c r="CX228" s="3">
        <f t="shared" si="173"/>
        <v>200</v>
      </c>
      <c r="CZ228" s="3">
        <f t="shared" si="174"/>
        <v>200</v>
      </c>
      <c r="DA228">
        <f t="shared" si="175"/>
        <v>224</v>
      </c>
    </row>
    <row r="229" spans="1:105" x14ac:dyDescent="0.2">
      <c r="A229">
        <v>225</v>
      </c>
      <c r="B229" t="s">
        <v>483</v>
      </c>
      <c r="C229" t="s">
        <v>484</v>
      </c>
      <c r="D229" t="s">
        <v>118</v>
      </c>
      <c r="E229">
        <v>0</v>
      </c>
      <c r="F229" s="1" t="s">
        <v>480</v>
      </c>
      <c r="G229">
        <v>200</v>
      </c>
      <c r="H229">
        <v>621930</v>
      </c>
      <c r="J229">
        <v>218908</v>
      </c>
      <c r="K229">
        <v>168963</v>
      </c>
      <c r="L229">
        <v>41958</v>
      </c>
      <c r="N229">
        <v>192101</v>
      </c>
      <c r="U229" s="5">
        <f>IF(J229&lt;=Summary!B$3,J229,0)</f>
        <v>0</v>
      </c>
      <c r="V229" s="5">
        <f>IF(K229&lt;=Summary!C$3,K229,0)</f>
        <v>0</v>
      </c>
      <c r="W229" s="5">
        <f>IF(L229&lt;=Summary!D$3,L229,0)</f>
        <v>0</v>
      </c>
      <c r="X229" s="5">
        <f>IF(M229&lt;=Summary!E$3,M229,0)</f>
        <v>0</v>
      </c>
      <c r="Y229" s="5">
        <f>IF(N229&lt;=Summary!F$3,N229,0)</f>
        <v>0</v>
      </c>
      <c r="Z229" s="5">
        <f>IF(O229&lt;=Summary!G$3,O229,0)</f>
        <v>0</v>
      </c>
      <c r="AA229" s="5">
        <f>IF(P229&lt;=Summary!H$3,P229,0)</f>
        <v>0</v>
      </c>
      <c r="AB229" s="5">
        <f>IF(Q229&lt;=Summary!I$3,Q229,0)</f>
        <v>0</v>
      </c>
      <c r="AC229" s="5">
        <f>IF(R229&lt;=Summary!J$3,R229,0)</f>
        <v>0</v>
      </c>
      <c r="AD229" s="5">
        <f>IF(S229&lt;=Summary!K$3,S229,0)</f>
        <v>0</v>
      </c>
      <c r="AE229" s="3"/>
      <c r="AF229" s="5">
        <f t="shared" si="149"/>
        <v>250</v>
      </c>
      <c r="AG229" s="5">
        <f t="shared" si="150"/>
        <v>266</v>
      </c>
      <c r="AH229" s="5">
        <f t="shared" si="151"/>
        <v>183</v>
      </c>
      <c r="AI229" s="5">
        <f t="shared" si="152"/>
        <v>0</v>
      </c>
      <c r="AJ229" s="5">
        <f t="shared" si="153"/>
        <v>171</v>
      </c>
      <c r="AK229" s="5">
        <f t="shared" si="154"/>
        <v>0</v>
      </c>
      <c r="AL229" s="5">
        <f t="shared" si="155"/>
        <v>0</v>
      </c>
      <c r="AM229" s="5">
        <f t="shared" si="156"/>
        <v>0</v>
      </c>
      <c r="AN229" s="5">
        <f t="shared" si="157"/>
        <v>0</v>
      </c>
      <c r="AO229" s="5">
        <f t="shared" si="158"/>
        <v>0</v>
      </c>
      <c r="AP229" s="3"/>
      <c r="AQ229" s="3">
        <f>IF(AND(AF229&lt;=Summary!B$6,AF229&gt;0),25*(Summary!B$6+1-AF229)/Summary!B$6,0)</f>
        <v>0</v>
      </c>
      <c r="AR229" s="3">
        <f>IF(AND(AG229&lt;=Summary!C$6,AG229&gt;0),25*(Summary!C$6+1-AG229)/Summary!C$6,0)</f>
        <v>0</v>
      </c>
      <c r="AS229" s="3">
        <f>IF(AND(AH229&lt;=Summary!D$6,AH229&gt;0),25*(Summary!D$6+1-AH229)/Summary!D$6,0)</f>
        <v>0</v>
      </c>
      <c r="AT229" s="3">
        <f>IF(AND(AI229&lt;=Summary!E$6,AI229&gt;0),25*(Summary!E$6+1-AI229)/Summary!E$6,0)</f>
        <v>0</v>
      </c>
      <c r="AU229" s="3">
        <f>IF(AND(AJ229&lt;=Summary!F$6,AJ229&gt;0),25*(Summary!F$6+1-AJ229)/Summary!F$6,0)</f>
        <v>0</v>
      </c>
      <c r="AV229" s="3">
        <f>IF(AND(AK229&lt;=Summary!G$6,AK229&gt;0),25*(Summary!G$6+1-AK229)/Summary!G$6,0)</f>
        <v>0</v>
      </c>
      <c r="AW229" s="3">
        <f>IF(AND(AL229&lt;=Summary!H$6,AL229&gt;0),25*(Summary!H$6+1-AL229)/Summary!H$6,0)</f>
        <v>0</v>
      </c>
      <c r="AX229" s="3">
        <f>IF(AND(AM229&lt;=Summary!I$6,AM229&gt;0),25*(Summary!I$6+1-AM229)/Summary!I$6,0)</f>
        <v>0</v>
      </c>
      <c r="AY229" s="3">
        <f>IF(AND(AN229&lt;=Summary!J$6,AN229&gt;0),25*(Summary!J$6+1-AN229)/Summary!J$6,0)</f>
        <v>0</v>
      </c>
      <c r="AZ229" s="3">
        <f>IF(AND(AO229&lt;=Summary!K$6,AO229&gt;0),25*(Summary!K$6+1-AO229)/Summary!K$6,0)</f>
        <v>0</v>
      </c>
      <c r="BA229" s="3"/>
      <c r="BB229" s="3">
        <f>IF(AND(U229&gt;0,U229&lt;=Summary!B$9),12.5 + 12.5 * (U229 - Summary!B$9) / (Summary!B$7 - Summary!B$9),0)</f>
        <v>0</v>
      </c>
      <c r="BC229" s="3">
        <f>IF(AND(V229&gt;0,V229&lt;=Summary!C$9),12.5 + 12.5 * (V229 - Summary!C$9) / (Summary!C$7 - Summary!C$9),0)</f>
        <v>0</v>
      </c>
      <c r="BD229" s="3">
        <f>IF(AND(W229&gt;0,W229&lt;=Summary!D$9),12.5 + 12.5 * (W229 - Summary!D$9) / (Summary!D$7 - Summary!D$9),0)</f>
        <v>0</v>
      </c>
      <c r="BE229" s="3">
        <f>IF(AND(X229&gt;0,X229&lt;=Summary!E$9),12.5 + 12.5 * (X229 - Summary!E$9) / (Summary!E$7 - Summary!E$9),0)</f>
        <v>0</v>
      </c>
      <c r="BF229" s="3">
        <f>IF(AND(Y229&gt;0,Y229&lt;=Summary!F$9),12.5 + 12.5 * (Y229 - Summary!F$9) / (Summary!F$7 - Summary!F$9),0)</f>
        <v>0</v>
      </c>
      <c r="BG229" s="3">
        <f>IF(AND(Z229&gt;0,Z229&lt;=Summary!G$9),12.5 + 12.5 * (Z229 - Summary!G$9) / (Summary!G$7 - Summary!G$9),0)</f>
        <v>0</v>
      </c>
      <c r="BH229" s="3">
        <f>IF(AND(AA229&gt;0,AA229&lt;=Summary!H$9),12.5 + 12.5 * (AA229 - Summary!H$9) / (Summary!H$7 - Summary!H$9),0)</f>
        <v>0</v>
      </c>
      <c r="BI229" s="3">
        <f>IF(AND(AB229&gt;0,AB229&lt;=Summary!I$9),12.5 + 12.5 * (AB229 - Summary!I$9) / (Summary!I$7 - Summary!I$9),0)</f>
        <v>0</v>
      </c>
      <c r="BJ229" s="3">
        <f>IF(AND(AC229&gt;0,AC229&lt;=Summary!J$9),12.5 + 12.5 * (AC229 - Summary!J$9) / (Summary!J$7 - Summary!J$9),0)</f>
        <v>0</v>
      </c>
      <c r="BK229" s="3">
        <f>IF(AND(AD229&gt;0,AD229&lt;=Summary!K$9),12.5 + 12.5 * (AD229 - Summary!K$9) / (Summary!K$7 - Summary!K$9),0)</f>
        <v>0</v>
      </c>
      <c r="BL229" s="3"/>
      <c r="BM229" s="3">
        <f>IF(AND(U229&gt;0,U229&gt;Summary!B$9),12.5 - 12.5 * (U229 - Summary!B$9) / (Summary!B$3 - Summary!B$9),0)</f>
        <v>0</v>
      </c>
      <c r="BN229" s="3">
        <f>IF(AND(V229&gt;0,V229&gt;Summary!C$9),12.5 - 12.5 * (V229 - Summary!C$9) / (Summary!C$3 - Summary!C$9),0)</f>
        <v>0</v>
      </c>
      <c r="BO229" s="3">
        <f>IF(AND(W229&gt;0,W229&gt;Summary!D$9),12.5 - 12.5 * (W229 - Summary!D$9) / (Summary!D$3 - Summary!D$9),0)</f>
        <v>0</v>
      </c>
      <c r="BP229" s="3">
        <f>IF(AND(X229&gt;0,X229&gt;Summary!E$9),12.5 - 12.5 * (X229 - Summary!E$9) / (Summary!E$3 - Summary!E$9),0)</f>
        <v>0</v>
      </c>
      <c r="BQ229" s="3">
        <f>IF(AND(Y229&gt;0,Y229&gt;Summary!F$9),12.5 - 12.5 * (Y229 - Summary!F$9) / (Summary!F$3 - Summary!F$9),0)</f>
        <v>0</v>
      </c>
      <c r="BR229" s="3">
        <f>IF(AND(Z229&gt;0,Z229&gt;Summary!G$9),12.5 - 12.5 * (Z229 - Summary!G$9) / (Summary!G$3 - Summary!G$9),0)</f>
        <v>0</v>
      </c>
      <c r="BS229" s="3">
        <f>IF(AND(AA229&gt;0,AA229&gt;Summary!H$9),12.5 - 12.5 * (AA229 - Summary!H$9) / (Summary!H$3 - Summary!H$9),0)</f>
        <v>0</v>
      </c>
      <c r="BT229" s="3">
        <f>IF(AND(AB229&gt;0,AB229&gt;Summary!I$9),12.5 - 12.5 * (AB229 - Summary!I$9) / (Summary!I$3 - Summary!I$9),0)</f>
        <v>0</v>
      </c>
      <c r="BU229" s="3">
        <f>IF(AND(AC229&gt;0,AC229&gt;Summary!J$9),12.5 - 12.5 * (AC229 - Summary!J$9) / (Summary!J$3 - Summary!J$9),0)</f>
        <v>0</v>
      </c>
      <c r="BV229" s="3">
        <f>IF(AND(AD229&gt;0,AD229&gt;Summary!K$9),12.5 - 12.5 * (AD229 - Summary!K$9) / (Summary!K$3 - Summary!K$9),0)</f>
        <v>0</v>
      </c>
      <c r="BW229" s="3"/>
      <c r="BZ229">
        <v>168963</v>
      </c>
      <c r="CB229">
        <v>192101</v>
      </c>
      <c r="CD229">
        <v>218908</v>
      </c>
      <c r="CE229">
        <v>41958</v>
      </c>
      <c r="CI229" s="3">
        <f t="shared" si="159"/>
        <v>0</v>
      </c>
      <c r="CJ229" s="3">
        <f t="shared" si="160"/>
        <v>0</v>
      </c>
      <c r="CK229" s="3">
        <f t="shared" si="161"/>
        <v>0</v>
      </c>
      <c r="CL229" s="3">
        <f t="shared" si="162"/>
        <v>0</v>
      </c>
      <c r="CM229" s="3">
        <f t="shared" si="163"/>
        <v>0</v>
      </c>
      <c r="CN229" s="3">
        <f t="shared" si="164"/>
        <v>0</v>
      </c>
      <c r="CO229" s="3">
        <f t="shared" si="165"/>
        <v>0</v>
      </c>
      <c r="CP229" s="3">
        <f t="shared" si="166"/>
        <v>0</v>
      </c>
      <c r="CQ229" s="3">
        <f t="shared" si="167"/>
        <v>0</v>
      </c>
      <c r="CR229" s="3">
        <f t="shared" si="168"/>
        <v>0</v>
      </c>
      <c r="CT229" s="3">
        <f t="shared" si="169"/>
        <v>0</v>
      </c>
      <c r="CU229" s="3">
        <f t="shared" si="170"/>
        <v>0</v>
      </c>
      <c r="CV229" s="3">
        <f t="shared" si="171"/>
        <v>0</v>
      </c>
      <c r="CW229" s="5">
        <f t="shared" si="172"/>
        <v>200</v>
      </c>
      <c r="CX229" s="3">
        <f t="shared" si="173"/>
        <v>200</v>
      </c>
      <c r="CZ229" s="3">
        <f t="shared" si="174"/>
        <v>200</v>
      </c>
      <c r="DA229">
        <f t="shared" si="175"/>
        <v>225</v>
      </c>
    </row>
    <row r="230" spans="1:105" x14ac:dyDescent="0.2">
      <c r="A230">
        <v>226</v>
      </c>
      <c r="B230" t="s">
        <v>485</v>
      </c>
      <c r="C230" t="s">
        <v>486</v>
      </c>
      <c r="D230" t="s">
        <v>22</v>
      </c>
      <c r="E230">
        <v>0</v>
      </c>
      <c r="F230" s="1" t="s">
        <v>480</v>
      </c>
      <c r="G230">
        <v>200</v>
      </c>
      <c r="H230">
        <v>809075</v>
      </c>
      <c r="K230">
        <v>53882</v>
      </c>
      <c r="L230">
        <v>530708</v>
      </c>
      <c r="M230">
        <v>17737</v>
      </c>
      <c r="R230">
        <v>206748</v>
      </c>
      <c r="U230" s="5">
        <f>IF(J230&lt;=Summary!B$3,J230,0)</f>
        <v>0</v>
      </c>
      <c r="V230" s="5">
        <f>IF(K230&lt;=Summary!C$3,K230,0)</f>
        <v>0</v>
      </c>
      <c r="W230" s="5">
        <f>IF(L230&lt;=Summary!D$3,L230,0)</f>
        <v>0</v>
      </c>
      <c r="X230" s="5">
        <f>IF(M230&lt;=Summary!E$3,M230,0)</f>
        <v>0</v>
      </c>
      <c r="Y230" s="5">
        <f>IF(N230&lt;=Summary!F$3,N230,0)</f>
        <v>0</v>
      </c>
      <c r="Z230" s="5">
        <f>IF(O230&lt;=Summary!G$3,O230,0)</f>
        <v>0</v>
      </c>
      <c r="AA230" s="5">
        <f>IF(P230&lt;=Summary!H$3,P230,0)</f>
        <v>0</v>
      </c>
      <c r="AB230" s="5">
        <f>IF(Q230&lt;=Summary!I$3,Q230,0)</f>
        <v>0</v>
      </c>
      <c r="AC230" s="5">
        <f>IF(R230&lt;=Summary!J$3,R230,0)</f>
        <v>0</v>
      </c>
      <c r="AD230" s="5">
        <f>IF(S230&lt;=Summary!K$3,S230,0)</f>
        <v>0</v>
      </c>
      <c r="AE230" s="3"/>
      <c r="AF230" s="5">
        <f t="shared" si="149"/>
        <v>0</v>
      </c>
      <c r="AG230" s="5">
        <f t="shared" si="150"/>
        <v>260</v>
      </c>
      <c r="AH230" s="5">
        <f t="shared" si="151"/>
        <v>220</v>
      </c>
      <c r="AI230" s="5">
        <f t="shared" si="152"/>
        <v>170</v>
      </c>
      <c r="AJ230" s="5">
        <f t="shared" si="153"/>
        <v>0</v>
      </c>
      <c r="AK230" s="5">
        <f t="shared" si="154"/>
        <v>0</v>
      </c>
      <c r="AL230" s="5">
        <f t="shared" si="155"/>
        <v>0</v>
      </c>
      <c r="AM230" s="5">
        <f t="shared" si="156"/>
        <v>0</v>
      </c>
      <c r="AN230" s="5">
        <f t="shared" si="157"/>
        <v>167</v>
      </c>
      <c r="AO230" s="5">
        <f t="shared" si="158"/>
        <v>0</v>
      </c>
      <c r="AP230" s="3"/>
      <c r="AQ230" s="3">
        <f>IF(AND(AF230&lt;=Summary!B$6,AF230&gt;0),25*(Summary!B$6+1-AF230)/Summary!B$6,0)</f>
        <v>0</v>
      </c>
      <c r="AR230" s="3">
        <f>IF(AND(AG230&lt;=Summary!C$6,AG230&gt;0),25*(Summary!C$6+1-AG230)/Summary!C$6,0)</f>
        <v>0</v>
      </c>
      <c r="AS230" s="3">
        <f>IF(AND(AH230&lt;=Summary!D$6,AH230&gt;0),25*(Summary!D$6+1-AH230)/Summary!D$6,0)</f>
        <v>0</v>
      </c>
      <c r="AT230" s="3">
        <f>IF(AND(AI230&lt;=Summary!E$6,AI230&gt;0),25*(Summary!E$6+1-AI230)/Summary!E$6,0)</f>
        <v>0</v>
      </c>
      <c r="AU230" s="3">
        <f>IF(AND(AJ230&lt;=Summary!F$6,AJ230&gt;0),25*(Summary!F$6+1-AJ230)/Summary!F$6,0)</f>
        <v>0</v>
      </c>
      <c r="AV230" s="3">
        <f>IF(AND(AK230&lt;=Summary!G$6,AK230&gt;0),25*(Summary!G$6+1-AK230)/Summary!G$6,0)</f>
        <v>0</v>
      </c>
      <c r="AW230" s="3">
        <f>IF(AND(AL230&lt;=Summary!H$6,AL230&gt;0),25*(Summary!H$6+1-AL230)/Summary!H$6,0)</f>
        <v>0</v>
      </c>
      <c r="AX230" s="3">
        <f>IF(AND(AM230&lt;=Summary!I$6,AM230&gt;0),25*(Summary!I$6+1-AM230)/Summary!I$6,0)</f>
        <v>0</v>
      </c>
      <c r="AY230" s="3">
        <f>IF(AND(AN230&lt;=Summary!J$6,AN230&gt;0),25*(Summary!J$6+1-AN230)/Summary!J$6,0)</f>
        <v>0</v>
      </c>
      <c r="AZ230" s="3">
        <f>IF(AND(AO230&lt;=Summary!K$6,AO230&gt;0),25*(Summary!K$6+1-AO230)/Summary!K$6,0)</f>
        <v>0</v>
      </c>
      <c r="BA230" s="3"/>
      <c r="BB230" s="3">
        <f>IF(AND(U230&gt;0,U230&lt;=Summary!B$9),12.5 + 12.5 * (U230 - Summary!B$9) / (Summary!B$7 - Summary!B$9),0)</f>
        <v>0</v>
      </c>
      <c r="BC230" s="3">
        <f>IF(AND(V230&gt;0,V230&lt;=Summary!C$9),12.5 + 12.5 * (V230 - Summary!C$9) / (Summary!C$7 - Summary!C$9),0)</f>
        <v>0</v>
      </c>
      <c r="BD230" s="3">
        <f>IF(AND(W230&gt;0,W230&lt;=Summary!D$9),12.5 + 12.5 * (W230 - Summary!D$9) / (Summary!D$7 - Summary!D$9),0)</f>
        <v>0</v>
      </c>
      <c r="BE230" s="3">
        <f>IF(AND(X230&gt;0,X230&lt;=Summary!E$9),12.5 + 12.5 * (X230 - Summary!E$9) / (Summary!E$7 - Summary!E$9),0)</f>
        <v>0</v>
      </c>
      <c r="BF230" s="3">
        <f>IF(AND(Y230&gt;0,Y230&lt;=Summary!F$9),12.5 + 12.5 * (Y230 - Summary!F$9) / (Summary!F$7 - Summary!F$9),0)</f>
        <v>0</v>
      </c>
      <c r="BG230" s="3">
        <f>IF(AND(Z230&gt;0,Z230&lt;=Summary!G$9),12.5 + 12.5 * (Z230 - Summary!G$9) / (Summary!G$7 - Summary!G$9),0)</f>
        <v>0</v>
      </c>
      <c r="BH230" s="3">
        <f>IF(AND(AA230&gt;0,AA230&lt;=Summary!H$9),12.5 + 12.5 * (AA230 - Summary!H$9) / (Summary!H$7 - Summary!H$9),0)</f>
        <v>0</v>
      </c>
      <c r="BI230" s="3">
        <f>IF(AND(AB230&gt;0,AB230&lt;=Summary!I$9),12.5 + 12.5 * (AB230 - Summary!I$9) / (Summary!I$7 - Summary!I$9),0)</f>
        <v>0</v>
      </c>
      <c r="BJ230" s="3">
        <f>IF(AND(AC230&gt;0,AC230&lt;=Summary!J$9),12.5 + 12.5 * (AC230 - Summary!J$9) / (Summary!J$7 - Summary!J$9),0)</f>
        <v>0</v>
      </c>
      <c r="BK230" s="3">
        <f>IF(AND(AD230&gt;0,AD230&lt;=Summary!K$9),12.5 + 12.5 * (AD230 - Summary!K$9) / (Summary!K$7 - Summary!K$9),0)</f>
        <v>0</v>
      </c>
      <c r="BL230" s="3"/>
      <c r="BM230" s="3">
        <f>IF(AND(U230&gt;0,U230&gt;Summary!B$9),12.5 - 12.5 * (U230 - Summary!B$9) / (Summary!B$3 - Summary!B$9),0)</f>
        <v>0</v>
      </c>
      <c r="BN230" s="3">
        <f>IF(AND(V230&gt;0,V230&gt;Summary!C$9),12.5 - 12.5 * (V230 - Summary!C$9) / (Summary!C$3 - Summary!C$9),0)</f>
        <v>0</v>
      </c>
      <c r="BO230" s="3">
        <f>IF(AND(W230&gt;0,W230&gt;Summary!D$9),12.5 - 12.5 * (W230 - Summary!D$9) / (Summary!D$3 - Summary!D$9),0)</f>
        <v>0</v>
      </c>
      <c r="BP230" s="3">
        <f>IF(AND(X230&gt;0,X230&gt;Summary!E$9),12.5 - 12.5 * (X230 - Summary!E$9) / (Summary!E$3 - Summary!E$9),0)</f>
        <v>0</v>
      </c>
      <c r="BQ230" s="3">
        <f>IF(AND(Y230&gt;0,Y230&gt;Summary!F$9),12.5 - 12.5 * (Y230 - Summary!F$9) / (Summary!F$3 - Summary!F$9),0)</f>
        <v>0</v>
      </c>
      <c r="BR230" s="3">
        <f>IF(AND(Z230&gt;0,Z230&gt;Summary!G$9),12.5 - 12.5 * (Z230 - Summary!G$9) / (Summary!G$3 - Summary!G$9),0)</f>
        <v>0</v>
      </c>
      <c r="BS230" s="3">
        <f>IF(AND(AA230&gt;0,AA230&gt;Summary!H$9),12.5 - 12.5 * (AA230 - Summary!H$9) / (Summary!H$3 - Summary!H$9),0)</f>
        <v>0</v>
      </c>
      <c r="BT230" s="3">
        <f>IF(AND(AB230&gt;0,AB230&gt;Summary!I$9),12.5 - 12.5 * (AB230 - Summary!I$9) / (Summary!I$3 - Summary!I$9),0)</f>
        <v>0</v>
      </c>
      <c r="BU230" s="3">
        <f>IF(AND(AC230&gt;0,AC230&gt;Summary!J$9),12.5 - 12.5 * (AC230 - Summary!J$9) / (Summary!J$3 - Summary!J$9),0)</f>
        <v>0</v>
      </c>
      <c r="BV230" s="3">
        <f>IF(AND(AD230&gt;0,AD230&gt;Summary!K$9),12.5 - 12.5 * (AD230 - Summary!K$9) / (Summary!K$3 - Summary!K$9),0)</f>
        <v>0</v>
      </c>
      <c r="BW230" s="3"/>
      <c r="BZ230">
        <v>53882</v>
      </c>
      <c r="CA230">
        <v>17737</v>
      </c>
      <c r="CE230">
        <v>530708</v>
      </c>
      <c r="CF230">
        <v>206748</v>
      </c>
      <c r="CI230" s="3">
        <f t="shared" si="159"/>
        <v>0</v>
      </c>
      <c r="CJ230" s="3">
        <f t="shared" si="160"/>
        <v>0</v>
      </c>
      <c r="CK230" s="3">
        <f t="shared" si="161"/>
        <v>0</v>
      </c>
      <c r="CL230" s="3">
        <f t="shared" si="162"/>
        <v>0</v>
      </c>
      <c r="CM230" s="3">
        <f t="shared" si="163"/>
        <v>0</v>
      </c>
      <c r="CN230" s="3">
        <f t="shared" si="164"/>
        <v>0</v>
      </c>
      <c r="CO230" s="3">
        <f t="shared" si="165"/>
        <v>0</v>
      </c>
      <c r="CP230" s="3">
        <f t="shared" si="166"/>
        <v>0</v>
      </c>
      <c r="CQ230" s="3">
        <f t="shared" si="167"/>
        <v>0</v>
      </c>
      <c r="CR230" s="3">
        <f t="shared" si="168"/>
        <v>0</v>
      </c>
      <c r="CT230" s="3">
        <f t="shared" si="169"/>
        <v>0</v>
      </c>
      <c r="CU230" s="3">
        <f t="shared" si="170"/>
        <v>0</v>
      </c>
      <c r="CV230" s="3">
        <f t="shared" si="171"/>
        <v>0</v>
      </c>
      <c r="CW230" s="5">
        <f t="shared" si="172"/>
        <v>200</v>
      </c>
      <c r="CX230" s="3">
        <f t="shared" si="173"/>
        <v>200</v>
      </c>
      <c r="CZ230" s="3">
        <f t="shared" si="174"/>
        <v>200</v>
      </c>
      <c r="DA230">
        <f t="shared" si="175"/>
        <v>226</v>
      </c>
    </row>
    <row r="231" spans="1:105" x14ac:dyDescent="0.2">
      <c r="A231">
        <v>227</v>
      </c>
      <c r="B231" t="s">
        <v>487</v>
      </c>
      <c r="C231" t="s">
        <v>488</v>
      </c>
      <c r="D231" t="s">
        <v>22</v>
      </c>
      <c r="E231">
        <v>38.645098221974798</v>
      </c>
      <c r="F231" s="1" t="s">
        <v>711</v>
      </c>
      <c r="G231">
        <v>188.645098221974</v>
      </c>
      <c r="H231">
        <v>11048</v>
      </c>
      <c r="J231">
        <v>2780</v>
      </c>
      <c r="K231">
        <v>1406</v>
      </c>
      <c r="L231">
        <v>6862</v>
      </c>
      <c r="U231" s="5">
        <f>IF(J231&lt;=Summary!B$3,J231,0)</f>
        <v>2780</v>
      </c>
      <c r="V231" s="5">
        <f>IF(K231&lt;=Summary!C$3,K231,0)</f>
        <v>1406</v>
      </c>
      <c r="W231" s="5">
        <f>IF(L231&lt;=Summary!D$3,L231,0)</f>
        <v>0</v>
      </c>
      <c r="X231" s="5">
        <f>IF(M231&lt;=Summary!E$3,M231,0)</f>
        <v>0</v>
      </c>
      <c r="Y231" s="5">
        <f>IF(N231&lt;=Summary!F$3,N231,0)</f>
        <v>0</v>
      </c>
      <c r="Z231" s="5">
        <f>IF(O231&lt;=Summary!G$3,O231,0)</f>
        <v>0</v>
      </c>
      <c r="AA231" s="5">
        <f>IF(P231&lt;=Summary!H$3,P231,0)</f>
        <v>0</v>
      </c>
      <c r="AB231" s="5">
        <f>IF(Q231&lt;=Summary!I$3,Q231,0)</f>
        <v>0</v>
      </c>
      <c r="AC231" s="5">
        <f>IF(R231&lt;=Summary!J$3,R231,0)</f>
        <v>0</v>
      </c>
      <c r="AD231" s="5">
        <f>IF(S231&lt;=Summary!K$3,S231,0)</f>
        <v>0</v>
      </c>
      <c r="AE231" s="3"/>
      <c r="AF231" s="5">
        <f t="shared" si="149"/>
        <v>165</v>
      </c>
      <c r="AG231" s="5">
        <f t="shared" si="150"/>
        <v>96</v>
      </c>
      <c r="AH231" s="5">
        <f t="shared" si="151"/>
        <v>141</v>
      </c>
      <c r="AI231" s="5">
        <f t="shared" si="152"/>
        <v>0</v>
      </c>
      <c r="AJ231" s="5">
        <f t="shared" si="153"/>
        <v>0</v>
      </c>
      <c r="AK231" s="5">
        <f t="shared" si="154"/>
        <v>0</v>
      </c>
      <c r="AL231" s="5">
        <f t="shared" si="155"/>
        <v>0</v>
      </c>
      <c r="AM231" s="5">
        <f t="shared" si="156"/>
        <v>0</v>
      </c>
      <c r="AN231" s="5">
        <f t="shared" si="157"/>
        <v>0</v>
      </c>
      <c r="AO231" s="5">
        <f t="shared" si="158"/>
        <v>0</v>
      </c>
      <c r="AP231" s="3"/>
      <c r="AQ231" s="3">
        <f>IF(AND(AF231&lt;=Summary!B$6,AF231&gt;0),25*(Summary!B$6+1-AF231)/Summary!B$6,0)</f>
        <v>0</v>
      </c>
      <c r="AR231" s="3">
        <f>IF(AND(AG231&lt;=Summary!C$6,AG231&gt;0),25*(Summary!C$6+1-AG231)/Summary!C$6,0)</f>
        <v>1.25</v>
      </c>
      <c r="AS231" s="3">
        <f>IF(AND(AH231&lt;=Summary!D$6,AH231&gt;0),25*(Summary!D$6+1-AH231)/Summary!D$6,0)</f>
        <v>0</v>
      </c>
      <c r="AT231" s="3">
        <f>IF(AND(AI231&lt;=Summary!E$6,AI231&gt;0),25*(Summary!E$6+1-AI231)/Summary!E$6,0)</f>
        <v>0</v>
      </c>
      <c r="AU231" s="3">
        <f>IF(AND(AJ231&lt;=Summary!F$6,AJ231&gt;0),25*(Summary!F$6+1-AJ231)/Summary!F$6,0)</f>
        <v>0</v>
      </c>
      <c r="AV231" s="3">
        <f>IF(AND(AK231&lt;=Summary!G$6,AK231&gt;0),25*(Summary!G$6+1-AK231)/Summary!G$6,0)</f>
        <v>0</v>
      </c>
      <c r="AW231" s="3">
        <f>IF(AND(AL231&lt;=Summary!H$6,AL231&gt;0),25*(Summary!H$6+1-AL231)/Summary!H$6,0)</f>
        <v>0</v>
      </c>
      <c r="AX231" s="3">
        <f>IF(AND(AM231&lt;=Summary!I$6,AM231&gt;0),25*(Summary!I$6+1-AM231)/Summary!I$6,0)</f>
        <v>0</v>
      </c>
      <c r="AY231" s="3">
        <f>IF(AND(AN231&lt;=Summary!J$6,AN231&gt;0),25*(Summary!J$6+1-AN231)/Summary!J$6,0)</f>
        <v>0</v>
      </c>
      <c r="AZ231" s="3">
        <f>IF(AND(AO231&lt;=Summary!K$6,AO231&gt;0),25*(Summary!K$6+1-AO231)/Summary!K$6,0)</f>
        <v>0</v>
      </c>
      <c r="BA231" s="3"/>
      <c r="BB231" s="3">
        <f>IF(AND(U231&gt;0,U231&lt;=Summary!B$9),12.5 + 12.5 * (U231 - Summary!B$9) / (Summary!B$7 - Summary!B$9),0)</f>
        <v>0</v>
      </c>
      <c r="BC231" s="3">
        <f>IF(AND(V231&gt;0,V231&lt;=Summary!C$9),12.5 + 12.5 * (V231 - Summary!C$9) / (Summary!C$7 - Summary!C$9),0)</f>
        <v>14.687995769434162</v>
      </c>
      <c r="BD231" s="3">
        <f>IF(AND(W231&gt;0,W231&lt;=Summary!D$9),12.5 + 12.5 * (W231 - Summary!D$9) / (Summary!D$7 - Summary!D$9),0)</f>
        <v>0</v>
      </c>
      <c r="BE231" s="3">
        <f>IF(AND(X231&gt;0,X231&lt;=Summary!E$9),12.5 + 12.5 * (X231 - Summary!E$9) / (Summary!E$7 - Summary!E$9),0)</f>
        <v>0</v>
      </c>
      <c r="BF231" s="3">
        <f>IF(AND(Y231&gt;0,Y231&lt;=Summary!F$9),12.5 + 12.5 * (Y231 - Summary!F$9) / (Summary!F$7 - Summary!F$9),0)</f>
        <v>0</v>
      </c>
      <c r="BG231" s="3">
        <f>IF(AND(Z231&gt;0,Z231&lt;=Summary!G$9),12.5 + 12.5 * (Z231 - Summary!G$9) / (Summary!G$7 - Summary!G$9),0)</f>
        <v>0</v>
      </c>
      <c r="BH231" s="3">
        <f>IF(AND(AA231&gt;0,AA231&lt;=Summary!H$9),12.5 + 12.5 * (AA231 - Summary!H$9) / (Summary!H$7 - Summary!H$9),0)</f>
        <v>0</v>
      </c>
      <c r="BI231" s="3">
        <f>IF(AND(AB231&gt;0,AB231&lt;=Summary!I$9),12.5 + 12.5 * (AB231 - Summary!I$9) / (Summary!I$7 - Summary!I$9),0)</f>
        <v>0</v>
      </c>
      <c r="BJ231" s="3">
        <f>IF(AND(AC231&gt;0,AC231&lt;=Summary!J$9),12.5 + 12.5 * (AC231 - Summary!J$9) / (Summary!J$7 - Summary!J$9),0)</f>
        <v>0</v>
      </c>
      <c r="BK231" s="3">
        <f>IF(AND(AD231&gt;0,AD231&lt;=Summary!K$9),12.5 + 12.5 * (AD231 - Summary!K$9) / (Summary!K$7 - Summary!K$9),0)</f>
        <v>0</v>
      </c>
      <c r="BL231" s="3"/>
      <c r="BM231" s="3">
        <f>IF(AND(U231&gt;0,U231&gt;Summary!B$9),12.5 - 12.5 * (U231 - Summary!B$9) / (Summary!B$3 - Summary!B$9),0)</f>
        <v>5.460841768779968</v>
      </c>
      <c r="BN231" s="3">
        <f>IF(AND(V231&gt;0,V231&gt;Summary!C$9),12.5 - 12.5 * (V231 - Summary!C$9) / (Summary!C$3 - Summary!C$9),0)</f>
        <v>0</v>
      </c>
      <c r="BO231" s="3">
        <f>IF(AND(W231&gt;0,W231&gt;Summary!D$9),12.5 - 12.5 * (W231 - Summary!D$9) / (Summary!D$3 - Summary!D$9),0)</f>
        <v>0</v>
      </c>
      <c r="BP231" s="3">
        <f>IF(AND(X231&gt;0,X231&gt;Summary!E$9),12.5 - 12.5 * (X231 - Summary!E$9) / (Summary!E$3 - Summary!E$9),0)</f>
        <v>0</v>
      </c>
      <c r="BQ231" s="3">
        <f>IF(AND(Y231&gt;0,Y231&gt;Summary!F$9),12.5 - 12.5 * (Y231 - Summary!F$9) / (Summary!F$3 - Summary!F$9),0)</f>
        <v>0</v>
      </c>
      <c r="BR231" s="3">
        <f>IF(AND(Z231&gt;0,Z231&gt;Summary!G$9),12.5 - 12.5 * (Z231 - Summary!G$9) / (Summary!G$3 - Summary!G$9),0)</f>
        <v>0</v>
      </c>
      <c r="BS231" s="3">
        <f>IF(AND(AA231&gt;0,AA231&gt;Summary!H$9),12.5 - 12.5 * (AA231 - Summary!H$9) / (Summary!H$3 - Summary!H$9),0)</f>
        <v>0</v>
      </c>
      <c r="BT231" s="3">
        <f>IF(AND(AB231&gt;0,AB231&gt;Summary!I$9),12.5 - 12.5 * (AB231 - Summary!I$9) / (Summary!I$3 - Summary!I$9),0)</f>
        <v>0</v>
      </c>
      <c r="BU231" s="3">
        <f>IF(AND(AC231&gt;0,AC231&gt;Summary!J$9),12.5 - 12.5 * (AC231 - Summary!J$9) / (Summary!J$3 - Summary!J$9),0)</f>
        <v>0</v>
      </c>
      <c r="BV231" s="3">
        <f>IF(AND(AD231&gt;0,AD231&gt;Summary!K$9),12.5 - 12.5 * (AD231 - Summary!K$9) / (Summary!K$3 - Summary!K$9),0)</f>
        <v>0</v>
      </c>
      <c r="BW231" s="3"/>
      <c r="BZ231">
        <v>1406</v>
      </c>
      <c r="CD231">
        <v>2780</v>
      </c>
      <c r="CE231">
        <v>6862</v>
      </c>
      <c r="CI231" s="3">
        <f t="shared" si="159"/>
        <v>5.460841768779968</v>
      </c>
      <c r="CJ231" s="3">
        <f t="shared" si="160"/>
        <v>15.937995769434162</v>
      </c>
      <c r="CK231" s="3">
        <f t="shared" si="161"/>
        <v>0</v>
      </c>
      <c r="CL231" s="3">
        <f t="shared" si="162"/>
        <v>0</v>
      </c>
      <c r="CM231" s="3">
        <f t="shared" si="163"/>
        <v>0</v>
      </c>
      <c r="CN231" s="3">
        <f t="shared" si="164"/>
        <v>0</v>
      </c>
      <c r="CO231" s="3">
        <f t="shared" si="165"/>
        <v>0</v>
      </c>
      <c r="CP231" s="3">
        <f t="shared" si="166"/>
        <v>0</v>
      </c>
      <c r="CQ231" s="3">
        <f t="shared" si="167"/>
        <v>0</v>
      </c>
      <c r="CR231" s="3">
        <f t="shared" si="168"/>
        <v>0</v>
      </c>
      <c r="CT231" s="3">
        <f t="shared" si="169"/>
        <v>0</v>
      </c>
      <c r="CU231" s="3">
        <f t="shared" si="170"/>
        <v>0</v>
      </c>
      <c r="CV231" s="3">
        <f t="shared" si="171"/>
        <v>21.398837538214131</v>
      </c>
      <c r="CW231" s="5">
        <f t="shared" si="172"/>
        <v>150</v>
      </c>
      <c r="CX231" s="3">
        <f t="shared" si="173"/>
        <v>171.39883753821414</v>
      </c>
      <c r="CZ231" s="3">
        <f t="shared" si="174"/>
        <v>188.645098221974</v>
      </c>
      <c r="DA231">
        <f t="shared" si="175"/>
        <v>227</v>
      </c>
    </row>
    <row r="232" spans="1:105" x14ac:dyDescent="0.2">
      <c r="A232">
        <v>228</v>
      </c>
      <c r="B232" t="s">
        <v>489</v>
      </c>
      <c r="C232" t="s">
        <v>490</v>
      </c>
      <c r="D232" t="s">
        <v>45</v>
      </c>
      <c r="E232">
        <v>38.530786371123398</v>
      </c>
      <c r="F232" s="1" t="s">
        <v>712</v>
      </c>
      <c r="G232">
        <v>188.53078637112301</v>
      </c>
      <c r="H232">
        <v>8466</v>
      </c>
      <c r="K232">
        <v>1177</v>
      </c>
      <c r="L232">
        <v>3471</v>
      </c>
      <c r="M232">
        <v>3818</v>
      </c>
      <c r="U232" s="5">
        <f>IF(J232&lt;=Summary!B$3,J232,0)</f>
        <v>0</v>
      </c>
      <c r="V232" s="5">
        <f>IF(K232&lt;=Summary!C$3,K232,0)</f>
        <v>1177</v>
      </c>
      <c r="W232" s="5">
        <f>IF(L232&lt;=Summary!D$3,L232,0)</f>
        <v>3471</v>
      </c>
      <c r="X232" s="5">
        <f>IF(M232&lt;=Summary!E$3,M232,0)</f>
        <v>3818</v>
      </c>
      <c r="Y232" s="5">
        <f>IF(N232&lt;=Summary!F$3,N232,0)</f>
        <v>0</v>
      </c>
      <c r="Z232" s="5">
        <f>IF(O232&lt;=Summary!G$3,O232,0)</f>
        <v>0</v>
      </c>
      <c r="AA232" s="5">
        <f>IF(P232&lt;=Summary!H$3,P232,0)</f>
        <v>0</v>
      </c>
      <c r="AB232" s="5">
        <f>IF(Q232&lt;=Summary!I$3,Q232,0)</f>
        <v>0</v>
      </c>
      <c r="AC232" s="5">
        <f>IF(R232&lt;=Summary!J$3,R232,0)</f>
        <v>0</v>
      </c>
      <c r="AD232" s="5">
        <f>IF(S232&lt;=Summary!K$3,S232,0)</f>
        <v>0</v>
      </c>
      <c r="AE232" s="3"/>
      <c r="AF232" s="5">
        <f t="shared" si="149"/>
        <v>0</v>
      </c>
      <c r="AG232" s="5">
        <f t="shared" si="150"/>
        <v>60</v>
      </c>
      <c r="AH232" s="5">
        <f t="shared" si="151"/>
        <v>84</v>
      </c>
      <c r="AI232" s="5">
        <f t="shared" si="152"/>
        <v>81</v>
      </c>
      <c r="AJ232" s="5">
        <f t="shared" si="153"/>
        <v>0</v>
      </c>
      <c r="AK232" s="5">
        <f t="shared" si="154"/>
        <v>0</v>
      </c>
      <c r="AL232" s="5">
        <f t="shared" si="155"/>
        <v>0</v>
      </c>
      <c r="AM232" s="5">
        <f t="shared" si="156"/>
        <v>0</v>
      </c>
      <c r="AN232" s="5">
        <f t="shared" si="157"/>
        <v>0</v>
      </c>
      <c r="AO232" s="5">
        <f t="shared" si="158"/>
        <v>0</v>
      </c>
      <c r="AP232" s="3"/>
      <c r="AQ232" s="3">
        <f>IF(AND(AF232&lt;=Summary!B$6,AF232&gt;0),25*(Summary!B$6+1-AF232)/Summary!B$6,0)</f>
        <v>0</v>
      </c>
      <c r="AR232" s="3">
        <f>IF(AND(AG232&lt;=Summary!C$6,AG232&gt;0),25*(Summary!C$6+1-AG232)/Summary!C$6,0)</f>
        <v>10.25</v>
      </c>
      <c r="AS232" s="3">
        <f>IF(AND(AH232&lt;=Summary!D$6,AH232&gt;0),25*(Summary!D$6+1-AH232)/Summary!D$6,0)</f>
        <v>4.25</v>
      </c>
      <c r="AT232" s="3">
        <f>IF(AND(AI232&lt;=Summary!E$6,AI232&gt;0),25*(Summary!E$6+1-AI232)/Summary!E$6,0)</f>
        <v>5</v>
      </c>
      <c r="AU232" s="3">
        <f>IF(AND(AJ232&lt;=Summary!F$6,AJ232&gt;0),25*(Summary!F$6+1-AJ232)/Summary!F$6,0)</f>
        <v>0</v>
      </c>
      <c r="AV232" s="3">
        <f>IF(AND(AK232&lt;=Summary!G$6,AK232&gt;0),25*(Summary!G$6+1-AK232)/Summary!G$6,0)</f>
        <v>0</v>
      </c>
      <c r="AW232" s="3">
        <f>IF(AND(AL232&lt;=Summary!H$6,AL232&gt;0),25*(Summary!H$6+1-AL232)/Summary!H$6,0)</f>
        <v>0</v>
      </c>
      <c r="AX232" s="3">
        <f>IF(AND(AM232&lt;=Summary!I$6,AM232&gt;0),25*(Summary!I$6+1-AM232)/Summary!I$6,0)</f>
        <v>0</v>
      </c>
      <c r="AY232" s="3">
        <f>IF(AND(AN232&lt;=Summary!J$6,AN232&gt;0),25*(Summary!J$6+1-AN232)/Summary!J$6,0)</f>
        <v>0</v>
      </c>
      <c r="AZ232" s="3">
        <f>IF(AND(AO232&lt;=Summary!K$6,AO232&gt;0),25*(Summary!K$6+1-AO232)/Summary!K$6,0)</f>
        <v>0</v>
      </c>
      <c r="BA232" s="3"/>
      <c r="BB232" s="3">
        <f>IF(AND(U232&gt;0,U232&lt;=Summary!B$9),12.5 + 12.5 * (U232 - Summary!B$9) / (Summary!B$7 - Summary!B$9),0)</f>
        <v>0</v>
      </c>
      <c r="BC232" s="3">
        <f>IF(AND(V232&gt;0,V232&lt;=Summary!C$9),12.5 + 12.5 * (V232 - Summary!C$9) / (Summary!C$7 - Summary!C$9),0)</f>
        <v>17.715494447382337</v>
      </c>
      <c r="BD232" s="3">
        <f>IF(AND(W232&gt;0,W232&lt;=Summary!D$9),12.5 + 12.5 * (W232 - Summary!D$9) / (Summary!D$7 - Summary!D$9),0)</f>
        <v>0</v>
      </c>
      <c r="BE232" s="3">
        <f>IF(AND(X232&gt;0,X232&lt;=Summary!E$9),12.5 + 12.5 * (X232 - Summary!E$9) / (Summary!E$7 - Summary!E$9),0)</f>
        <v>0</v>
      </c>
      <c r="BF232" s="3">
        <f>IF(AND(Y232&gt;0,Y232&lt;=Summary!F$9),12.5 + 12.5 * (Y232 - Summary!F$9) / (Summary!F$7 - Summary!F$9),0)</f>
        <v>0</v>
      </c>
      <c r="BG232" s="3">
        <f>IF(AND(Z232&gt;0,Z232&lt;=Summary!G$9),12.5 + 12.5 * (Z232 - Summary!G$9) / (Summary!G$7 - Summary!G$9),0)</f>
        <v>0</v>
      </c>
      <c r="BH232" s="3">
        <f>IF(AND(AA232&gt;0,AA232&lt;=Summary!H$9),12.5 + 12.5 * (AA232 - Summary!H$9) / (Summary!H$7 - Summary!H$9),0)</f>
        <v>0</v>
      </c>
      <c r="BI232" s="3">
        <f>IF(AND(AB232&gt;0,AB232&lt;=Summary!I$9),12.5 + 12.5 * (AB232 - Summary!I$9) / (Summary!I$7 - Summary!I$9),0)</f>
        <v>0</v>
      </c>
      <c r="BJ232" s="3">
        <f>IF(AND(AC232&gt;0,AC232&lt;=Summary!J$9),12.5 + 12.5 * (AC232 - Summary!J$9) / (Summary!J$7 - Summary!J$9),0)</f>
        <v>0</v>
      </c>
      <c r="BK232" s="3">
        <f>IF(AND(AD232&gt;0,AD232&lt;=Summary!K$9),12.5 + 12.5 * (AD232 - Summary!K$9) / (Summary!K$7 - Summary!K$9),0)</f>
        <v>0</v>
      </c>
      <c r="BL232" s="3"/>
      <c r="BM232" s="3">
        <f>IF(AND(U232&gt;0,U232&gt;Summary!B$9),12.5 - 12.5 * (U232 - Summary!B$9) / (Summary!B$3 - Summary!B$9),0)</f>
        <v>0</v>
      </c>
      <c r="BN232" s="3">
        <f>IF(AND(V232&gt;0,V232&gt;Summary!C$9),12.5 - 12.5 * (V232 - Summary!C$9) / (Summary!C$3 - Summary!C$9),0)</f>
        <v>0</v>
      </c>
      <c r="BO232" s="3">
        <f>IF(AND(W232&gt;0,W232&gt;Summary!D$9),12.5 - 12.5 * (W232 - Summary!D$9) / (Summary!D$3 - Summary!D$9),0)</f>
        <v>1.2466177039041355</v>
      </c>
      <c r="BP232" s="3">
        <f>IF(AND(X232&gt;0,X232&gt;Summary!E$9),12.5 - 12.5 * (X232 - Summary!E$9) / (Summary!E$3 - Summary!E$9),0)</f>
        <v>5.2688504326328802</v>
      </c>
      <c r="BQ232" s="3">
        <f>IF(AND(Y232&gt;0,Y232&gt;Summary!F$9),12.5 - 12.5 * (Y232 - Summary!F$9) / (Summary!F$3 - Summary!F$9),0)</f>
        <v>0</v>
      </c>
      <c r="BR232" s="3">
        <f>IF(AND(Z232&gt;0,Z232&gt;Summary!G$9),12.5 - 12.5 * (Z232 - Summary!G$9) / (Summary!G$3 - Summary!G$9),0)</f>
        <v>0</v>
      </c>
      <c r="BS232" s="3">
        <f>IF(AND(AA232&gt;0,AA232&gt;Summary!H$9),12.5 - 12.5 * (AA232 - Summary!H$9) / (Summary!H$3 - Summary!H$9),0)</f>
        <v>0</v>
      </c>
      <c r="BT232" s="3">
        <f>IF(AND(AB232&gt;0,AB232&gt;Summary!I$9),12.5 - 12.5 * (AB232 - Summary!I$9) / (Summary!I$3 - Summary!I$9),0)</f>
        <v>0</v>
      </c>
      <c r="BU232" s="3">
        <f>IF(AND(AC232&gt;0,AC232&gt;Summary!J$9),12.5 - 12.5 * (AC232 - Summary!J$9) / (Summary!J$3 - Summary!J$9),0)</f>
        <v>0</v>
      </c>
      <c r="BV232" s="3">
        <f>IF(AND(AD232&gt;0,AD232&gt;Summary!K$9),12.5 - 12.5 * (AD232 - Summary!K$9) / (Summary!K$3 - Summary!K$9),0)</f>
        <v>0</v>
      </c>
      <c r="BW232" s="3"/>
      <c r="BZ232">
        <v>1177</v>
      </c>
      <c r="CA232">
        <v>3818</v>
      </c>
      <c r="CE232">
        <v>3471</v>
      </c>
      <c r="CI232" s="3">
        <f t="shared" si="159"/>
        <v>0</v>
      </c>
      <c r="CJ232" s="3">
        <f t="shared" si="160"/>
        <v>27.965494447382337</v>
      </c>
      <c r="CK232" s="3">
        <f t="shared" si="161"/>
        <v>5.4966177039041355</v>
      </c>
      <c r="CL232" s="3">
        <f t="shared" si="162"/>
        <v>10.268850432632881</v>
      </c>
      <c r="CM232" s="3">
        <f t="shared" si="163"/>
        <v>0</v>
      </c>
      <c r="CN232" s="3">
        <f t="shared" si="164"/>
        <v>0</v>
      </c>
      <c r="CO232" s="3">
        <f t="shared" si="165"/>
        <v>0</v>
      </c>
      <c r="CP232" s="3">
        <f t="shared" si="166"/>
        <v>0</v>
      </c>
      <c r="CQ232" s="3">
        <f t="shared" si="167"/>
        <v>0</v>
      </c>
      <c r="CR232" s="3">
        <f t="shared" si="168"/>
        <v>0</v>
      </c>
      <c r="CT232" s="3">
        <f t="shared" si="169"/>
        <v>0</v>
      </c>
      <c r="CU232" s="3">
        <f t="shared" si="170"/>
        <v>0</v>
      </c>
      <c r="CV232" s="3">
        <f t="shared" si="171"/>
        <v>43.730962583919357</v>
      </c>
      <c r="CW232" s="5">
        <f t="shared" si="172"/>
        <v>150</v>
      </c>
      <c r="CX232" s="3">
        <f t="shared" si="173"/>
        <v>193.73096258391936</v>
      </c>
      <c r="CZ232" s="3">
        <f t="shared" si="174"/>
        <v>188.53078637112301</v>
      </c>
      <c r="DA232">
        <f t="shared" si="175"/>
        <v>228</v>
      </c>
    </row>
    <row r="233" spans="1:105" x14ac:dyDescent="0.2">
      <c r="A233">
        <v>229</v>
      </c>
      <c r="B233" t="s">
        <v>491</v>
      </c>
      <c r="C233" t="s">
        <v>492</v>
      </c>
      <c r="D233" t="s">
        <v>18</v>
      </c>
      <c r="E233">
        <v>73.4693626821973</v>
      </c>
      <c r="F233" s="1" t="s">
        <v>713</v>
      </c>
      <c r="G233">
        <v>173.46936268219699</v>
      </c>
      <c r="H233">
        <v>2380</v>
      </c>
      <c r="J233">
        <v>1272</v>
      </c>
      <c r="K233">
        <v>1108</v>
      </c>
      <c r="U233" s="5">
        <f>IF(J233&lt;=Summary!B$3,J233,0)</f>
        <v>1272</v>
      </c>
      <c r="V233" s="5">
        <f>IF(K233&lt;=Summary!C$3,K233,0)</f>
        <v>1108</v>
      </c>
      <c r="W233" s="5">
        <f>IF(L233&lt;=Summary!D$3,L233,0)</f>
        <v>0</v>
      </c>
      <c r="X233" s="5">
        <f>IF(M233&lt;=Summary!E$3,M233,0)</f>
        <v>0</v>
      </c>
      <c r="Y233" s="5">
        <f>IF(N233&lt;=Summary!F$3,N233,0)</f>
        <v>0</v>
      </c>
      <c r="Z233" s="5">
        <f>IF(O233&lt;=Summary!G$3,O233,0)</f>
        <v>0</v>
      </c>
      <c r="AA233" s="5">
        <f>IF(P233&lt;=Summary!H$3,P233,0)</f>
        <v>0</v>
      </c>
      <c r="AB233" s="5">
        <f>IF(Q233&lt;=Summary!I$3,Q233,0)</f>
        <v>0</v>
      </c>
      <c r="AC233" s="5">
        <f>IF(R233&lt;=Summary!J$3,R233,0)</f>
        <v>0</v>
      </c>
      <c r="AD233" s="5">
        <f>IF(S233&lt;=Summary!K$3,S233,0)</f>
        <v>0</v>
      </c>
      <c r="AE233" s="3"/>
      <c r="AF233" s="5">
        <f t="shared" si="149"/>
        <v>55</v>
      </c>
      <c r="AG233" s="5">
        <f t="shared" si="150"/>
        <v>48</v>
      </c>
      <c r="AH233" s="5">
        <f t="shared" si="151"/>
        <v>0</v>
      </c>
      <c r="AI233" s="5">
        <f t="shared" si="152"/>
        <v>0</v>
      </c>
      <c r="AJ233" s="5">
        <f t="shared" si="153"/>
        <v>0</v>
      </c>
      <c r="AK233" s="5">
        <f t="shared" si="154"/>
        <v>0</v>
      </c>
      <c r="AL233" s="5">
        <f t="shared" si="155"/>
        <v>0</v>
      </c>
      <c r="AM233" s="5">
        <f t="shared" si="156"/>
        <v>0</v>
      </c>
      <c r="AN233" s="5">
        <f t="shared" si="157"/>
        <v>0</v>
      </c>
      <c r="AO233" s="5">
        <f t="shared" si="158"/>
        <v>0</v>
      </c>
      <c r="AP233" s="3"/>
      <c r="AQ233" s="3">
        <f>IF(AND(AF233&lt;=Summary!B$6,AF233&gt;0),25*(Summary!B$6+1-AF233)/Summary!B$6,0)</f>
        <v>11.5</v>
      </c>
      <c r="AR233" s="3">
        <f>IF(AND(AG233&lt;=Summary!C$6,AG233&gt;0),25*(Summary!C$6+1-AG233)/Summary!C$6,0)</f>
        <v>13.25</v>
      </c>
      <c r="AS233" s="3">
        <f>IF(AND(AH233&lt;=Summary!D$6,AH233&gt;0),25*(Summary!D$6+1-AH233)/Summary!D$6,0)</f>
        <v>0</v>
      </c>
      <c r="AT233" s="3">
        <f>IF(AND(AI233&lt;=Summary!E$6,AI233&gt;0),25*(Summary!E$6+1-AI233)/Summary!E$6,0)</f>
        <v>0</v>
      </c>
      <c r="AU233" s="3">
        <f>IF(AND(AJ233&lt;=Summary!F$6,AJ233&gt;0),25*(Summary!F$6+1-AJ233)/Summary!F$6,0)</f>
        <v>0</v>
      </c>
      <c r="AV233" s="3">
        <f>IF(AND(AK233&lt;=Summary!G$6,AK233&gt;0),25*(Summary!G$6+1-AK233)/Summary!G$6,0)</f>
        <v>0</v>
      </c>
      <c r="AW233" s="3">
        <f>IF(AND(AL233&lt;=Summary!H$6,AL233&gt;0),25*(Summary!H$6+1-AL233)/Summary!H$6,0)</f>
        <v>0</v>
      </c>
      <c r="AX233" s="3">
        <f>IF(AND(AM233&lt;=Summary!I$6,AM233&gt;0),25*(Summary!I$6+1-AM233)/Summary!I$6,0)</f>
        <v>0</v>
      </c>
      <c r="AY233" s="3">
        <f>IF(AND(AN233&lt;=Summary!J$6,AN233&gt;0),25*(Summary!J$6+1-AN233)/Summary!J$6,0)</f>
        <v>0</v>
      </c>
      <c r="AZ233" s="3">
        <f>IF(AND(AO233&lt;=Summary!K$6,AO233&gt;0),25*(Summary!K$6+1-AO233)/Summary!K$6,0)</f>
        <v>0</v>
      </c>
      <c r="BA233" s="3"/>
      <c r="BB233" s="3">
        <f>IF(AND(U233&gt;0,U233&lt;=Summary!B$9),12.5 + 12.5 * (U233 - Summary!B$9) / (Summary!B$7 - Summary!B$9),0)</f>
        <v>17.024478330658106</v>
      </c>
      <c r="BC233" s="3">
        <f>IF(AND(V233&gt;0,V233&lt;=Summary!C$9),12.5 + 12.5 * (V233 - Summary!C$9) / (Summary!C$7 - Summary!C$9),0)</f>
        <v>18.627710206240085</v>
      </c>
      <c r="BD233" s="3">
        <f>IF(AND(W233&gt;0,W233&lt;=Summary!D$9),12.5 + 12.5 * (W233 - Summary!D$9) / (Summary!D$7 - Summary!D$9),0)</f>
        <v>0</v>
      </c>
      <c r="BE233" s="3">
        <f>IF(AND(X233&gt;0,X233&lt;=Summary!E$9),12.5 + 12.5 * (X233 - Summary!E$9) / (Summary!E$7 - Summary!E$9),0)</f>
        <v>0</v>
      </c>
      <c r="BF233" s="3">
        <f>IF(AND(Y233&gt;0,Y233&lt;=Summary!F$9),12.5 + 12.5 * (Y233 - Summary!F$9) / (Summary!F$7 - Summary!F$9),0)</f>
        <v>0</v>
      </c>
      <c r="BG233" s="3">
        <f>IF(AND(Z233&gt;0,Z233&lt;=Summary!G$9),12.5 + 12.5 * (Z233 - Summary!G$9) / (Summary!G$7 - Summary!G$9),0)</f>
        <v>0</v>
      </c>
      <c r="BH233" s="3">
        <f>IF(AND(AA233&gt;0,AA233&lt;=Summary!H$9),12.5 + 12.5 * (AA233 - Summary!H$9) / (Summary!H$7 - Summary!H$9),0)</f>
        <v>0</v>
      </c>
      <c r="BI233" s="3">
        <f>IF(AND(AB233&gt;0,AB233&lt;=Summary!I$9),12.5 + 12.5 * (AB233 - Summary!I$9) / (Summary!I$7 - Summary!I$9),0)</f>
        <v>0</v>
      </c>
      <c r="BJ233" s="3">
        <f>IF(AND(AC233&gt;0,AC233&lt;=Summary!J$9),12.5 + 12.5 * (AC233 - Summary!J$9) / (Summary!J$7 - Summary!J$9),0)</f>
        <v>0</v>
      </c>
      <c r="BK233" s="3">
        <f>IF(AND(AD233&gt;0,AD233&lt;=Summary!K$9),12.5 + 12.5 * (AD233 - Summary!K$9) / (Summary!K$7 - Summary!K$9),0)</f>
        <v>0</v>
      </c>
      <c r="BL233" s="3"/>
      <c r="BM233" s="3">
        <f>IF(AND(U233&gt;0,U233&gt;Summary!B$9),12.5 - 12.5 * (U233 - Summary!B$9) / (Summary!B$3 - Summary!B$9),0)</f>
        <v>0</v>
      </c>
      <c r="BN233" s="3">
        <f>IF(AND(V233&gt;0,V233&gt;Summary!C$9),12.5 - 12.5 * (V233 - Summary!C$9) / (Summary!C$3 - Summary!C$9),0)</f>
        <v>0</v>
      </c>
      <c r="BO233" s="3">
        <f>IF(AND(W233&gt;0,W233&gt;Summary!D$9),12.5 - 12.5 * (W233 - Summary!D$9) / (Summary!D$3 - Summary!D$9),0)</f>
        <v>0</v>
      </c>
      <c r="BP233" s="3">
        <f>IF(AND(X233&gt;0,X233&gt;Summary!E$9),12.5 - 12.5 * (X233 - Summary!E$9) / (Summary!E$3 - Summary!E$9),0)</f>
        <v>0</v>
      </c>
      <c r="BQ233" s="3">
        <f>IF(AND(Y233&gt;0,Y233&gt;Summary!F$9),12.5 - 12.5 * (Y233 - Summary!F$9) / (Summary!F$3 - Summary!F$9),0)</f>
        <v>0</v>
      </c>
      <c r="BR233" s="3">
        <f>IF(AND(Z233&gt;0,Z233&gt;Summary!G$9),12.5 - 12.5 * (Z233 - Summary!G$9) / (Summary!G$3 - Summary!G$9),0)</f>
        <v>0</v>
      </c>
      <c r="BS233" s="3">
        <f>IF(AND(AA233&gt;0,AA233&gt;Summary!H$9),12.5 - 12.5 * (AA233 - Summary!H$9) / (Summary!H$3 - Summary!H$9),0)</f>
        <v>0</v>
      </c>
      <c r="BT233" s="3">
        <f>IF(AND(AB233&gt;0,AB233&gt;Summary!I$9),12.5 - 12.5 * (AB233 - Summary!I$9) / (Summary!I$3 - Summary!I$9),0)</f>
        <v>0</v>
      </c>
      <c r="BU233" s="3">
        <f>IF(AND(AC233&gt;0,AC233&gt;Summary!J$9),12.5 - 12.5 * (AC233 - Summary!J$9) / (Summary!J$3 - Summary!J$9),0)</f>
        <v>0</v>
      </c>
      <c r="BV233" s="3">
        <f>IF(AND(AD233&gt;0,AD233&gt;Summary!K$9),12.5 - 12.5 * (AD233 - Summary!K$9) / (Summary!K$3 - Summary!K$9),0)</f>
        <v>0</v>
      </c>
      <c r="BW233" s="3"/>
      <c r="BZ233">
        <v>1108</v>
      </c>
      <c r="CD233">
        <v>1272</v>
      </c>
      <c r="CI233" s="3">
        <f t="shared" si="159"/>
        <v>28.524478330658106</v>
      </c>
      <c r="CJ233" s="3">
        <f t="shared" si="160"/>
        <v>31.877710206240085</v>
      </c>
      <c r="CK233" s="3">
        <f t="shared" si="161"/>
        <v>0</v>
      </c>
      <c r="CL233" s="3">
        <f t="shared" si="162"/>
        <v>0</v>
      </c>
      <c r="CM233" s="3">
        <f t="shared" si="163"/>
        <v>0</v>
      </c>
      <c r="CN233" s="3">
        <f t="shared" si="164"/>
        <v>0</v>
      </c>
      <c r="CO233" s="3">
        <f t="shared" si="165"/>
        <v>0</v>
      </c>
      <c r="CP233" s="3">
        <f t="shared" si="166"/>
        <v>0</v>
      </c>
      <c r="CQ233" s="3">
        <f t="shared" si="167"/>
        <v>0</v>
      </c>
      <c r="CR233" s="3">
        <f t="shared" si="168"/>
        <v>0</v>
      </c>
      <c r="CT233" s="3">
        <f t="shared" si="169"/>
        <v>0</v>
      </c>
      <c r="CU233" s="3">
        <f t="shared" si="170"/>
        <v>0</v>
      </c>
      <c r="CV233" s="3">
        <f t="shared" si="171"/>
        <v>60.402188536898194</v>
      </c>
      <c r="CW233" s="5">
        <f t="shared" si="172"/>
        <v>100</v>
      </c>
      <c r="CX233" s="3">
        <f t="shared" si="173"/>
        <v>160.40218853689819</v>
      </c>
      <c r="CZ233" s="3">
        <f t="shared" si="174"/>
        <v>173.46936268219699</v>
      </c>
      <c r="DA233">
        <f t="shared" si="175"/>
        <v>229</v>
      </c>
    </row>
    <row r="234" spans="1:105" x14ac:dyDescent="0.2">
      <c r="A234">
        <v>230</v>
      </c>
      <c r="B234" t="s">
        <v>493</v>
      </c>
      <c r="C234" t="s">
        <v>494</v>
      </c>
      <c r="D234" t="s">
        <v>64</v>
      </c>
      <c r="E234">
        <v>20.976376346293499</v>
      </c>
      <c r="F234" s="1" t="s">
        <v>714</v>
      </c>
      <c r="G234">
        <v>170.97637634629299</v>
      </c>
      <c r="H234">
        <v>82093</v>
      </c>
      <c r="J234">
        <v>2402</v>
      </c>
      <c r="K234">
        <v>2746</v>
      </c>
      <c r="R234">
        <v>76945</v>
      </c>
      <c r="U234" s="5">
        <f>IF(J234&lt;=Summary!B$3,J234,0)</f>
        <v>2402</v>
      </c>
      <c r="V234" s="5">
        <f>IF(K234&lt;=Summary!C$3,K234,0)</f>
        <v>2746</v>
      </c>
      <c r="W234" s="5">
        <f>IF(L234&lt;=Summary!D$3,L234,0)</f>
        <v>0</v>
      </c>
      <c r="X234" s="5">
        <f>IF(M234&lt;=Summary!E$3,M234,0)</f>
        <v>0</v>
      </c>
      <c r="Y234" s="5">
        <f>IF(N234&lt;=Summary!F$3,N234,0)</f>
        <v>0</v>
      </c>
      <c r="Z234" s="5">
        <f>IF(O234&lt;=Summary!G$3,O234,0)</f>
        <v>0</v>
      </c>
      <c r="AA234" s="5">
        <f>IF(P234&lt;=Summary!H$3,P234,0)</f>
        <v>0</v>
      </c>
      <c r="AB234" s="5">
        <f>IF(Q234&lt;=Summary!I$3,Q234,0)</f>
        <v>0</v>
      </c>
      <c r="AC234" s="5">
        <f>IF(R234&lt;=Summary!J$3,R234,0)</f>
        <v>0</v>
      </c>
      <c r="AD234" s="5">
        <f>IF(S234&lt;=Summary!K$3,S234,0)</f>
        <v>0</v>
      </c>
      <c r="AE234" s="3"/>
      <c r="AF234" s="5">
        <f t="shared" si="149"/>
        <v>150</v>
      </c>
      <c r="AG234" s="5">
        <f t="shared" si="150"/>
        <v>215</v>
      </c>
      <c r="AH234" s="5">
        <f t="shared" si="151"/>
        <v>0</v>
      </c>
      <c r="AI234" s="5">
        <f t="shared" si="152"/>
        <v>0</v>
      </c>
      <c r="AJ234" s="5">
        <f t="shared" si="153"/>
        <v>0</v>
      </c>
      <c r="AK234" s="5">
        <f t="shared" si="154"/>
        <v>0</v>
      </c>
      <c r="AL234" s="5">
        <f t="shared" si="155"/>
        <v>0</v>
      </c>
      <c r="AM234" s="5">
        <f t="shared" si="156"/>
        <v>0</v>
      </c>
      <c r="AN234" s="5">
        <f t="shared" si="157"/>
        <v>146</v>
      </c>
      <c r="AO234" s="5">
        <f t="shared" si="158"/>
        <v>0</v>
      </c>
      <c r="AP234" s="3"/>
      <c r="AQ234" s="3">
        <f>IF(AND(AF234&lt;=Summary!B$6,AF234&gt;0),25*(Summary!B$6+1-AF234)/Summary!B$6,0)</f>
        <v>0</v>
      </c>
      <c r="AR234" s="3">
        <f>IF(AND(AG234&lt;=Summary!C$6,AG234&gt;0),25*(Summary!C$6+1-AG234)/Summary!C$6,0)</f>
        <v>0</v>
      </c>
      <c r="AS234" s="3">
        <f>IF(AND(AH234&lt;=Summary!D$6,AH234&gt;0),25*(Summary!D$6+1-AH234)/Summary!D$6,0)</f>
        <v>0</v>
      </c>
      <c r="AT234" s="3">
        <f>IF(AND(AI234&lt;=Summary!E$6,AI234&gt;0),25*(Summary!E$6+1-AI234)/Summary!E$6,0)</f>
        <v>0</v>
      </c>
      <c r="AU234" s="3">
        <f>IF(AND(AJ234&lt;=Summary!F$6,AJ234&gt;0),25*(Summary!F$6+1-AJ234)/Summary!F$6,0)</f>
        <v>0</v>
      </c>
      <c r="AV234" s="3">
        <f>IF(AND(AK234&lt;=Summary!G$6,AK234&gt;0),25*(Summary!G$6+1-AK234)/Summary!G$6,0)</f>
        <v>0</v>
      </c>
      <c r="AW234" s="3">
        <f>IF(AND(AL234&lt;=Summary!H$6,AL234&gt;0),25*(Summary!H$6+1-AL234)/Summary!H$6,0)</f>
        <v>0</v>
      </c>
      <c r="AX234" s="3">
        <f>IF(AND(AM234&lt;=Summary!I$6,AM234&gt;0),25*(Summary!I$6+1-AM234)/Summary!I$6,0)</f>
        <v>0</v>
      </c>
      <c r="AY234" s="3">
        <f>IF(AND(AN234&lt;=Summary!J$6,AN234&gt;0),25*(Summary!J$6+1-AN234)/Summary!J$6,0)</f>
        <v>0</v>
      </c>
      <c r="AZ234" s="3">
        <f>IF(AND(AO234&lt;=Summary!K$6,AO234&gt;0),25*(Summary!K$6+1-AO234)/Summary!K$6,0)</f>
        <v>0</v>
      </c>
      <c r="BA234" s="3"/>
      <c r="BB234" s="3">
        <f>IF(AND(U234&gt;0,U234&lt;=Summary!B$9),12.5 + 12.5 * (U234 - Summary!B$9) / (Summary!B$7 - Summary!B$9),0)</f>
        <v>0</v>
      </c>
      <c r="BC234" s="3">
        <f>IF(AND(V234&gt;0,V234&lt;=Summary!C$9),12.5 + 12.5 * (V234 - Summary!C$9) / (Summary!C$7 - Summary!C$9),0)</f>
        <v>0</v>
      </c>
      <c r="BD234" s="3">
        <f>IF(AND(W234&gt;0,W234&lt;=Summary!D$9),12.5 + 12.5 * (W234 - Summary!D$9) / (Summary!D$7 - Summary!D$9),0)</f>
        <v>0</v>
      </c>
      <c r="BE234" s="3">
        <f>IF(AND(X234&gt;0,X234&lt;=Summary!E$9),12.5 + 12.5 * (X234 - Summary!E$9) / (Summary!E$7 - Summary!E$9),0)</f>
        <v>0</v>
      </c>
      <c r="BF234" s="3">
        <f>IF(AND(Y234&gt;0,Y234&lt;=Summary!F$9),12.5 + 12.5 * (Y234 - Summary!F$9) / (Summary!F$7 - Summary!F$9),0)</f>
        <v>0</v>
      </c>
      <c r="BG234" s="3">
        <f>IF(AND(Z234&gt;0,Z234&lt;=Summary!G$9),12.5 + 12.5 * (Z234 - Summary!G$9) / (Summary!G$7 - Summary!G$9),0)</f>
        <v>0</v>
      </c>
      <c r="BH234" s="3">
        <f>IF(AND(AA234&gt;0,AA234&lt;=Summary!H$9),12.5 + 12.5 * (AA234 - Summary!H$9) / (Summary!H$7 - Summary!H$9),0)</f>
        <v>0</v>
      </c>
      <c r="BI234" s="3">
        <f>IF(AND(AB234&gt;0,AB234&lt;=Summary!I$9),12.5 + 12.5 * (AB234 - Summary!I$9) / (Summary!I$7 - Summary!I$9),0)</f>
        <v>0</v>
      </c>
      <c r="BJ234" s="3">
        <f>IF(AND(AC234&gt;0,AC234&lt;=Summary!J$9),12.5 + 12.5 * (AC234 - Summary!J$9) / (Summary!J$7 - Summary!J$9),0)</f>
        <v>0</v>
      </c>
      <c r="BK234" s="3">
        <f>IF(AND(AD234&gt;0,AD234&lt;=Summary!K$9),12.5 + 12.5 * (AD234 - Summary!K$9) / (Summary!K$7 - Summary!K$9),0)</f>
        <v>0</v>
      </c>
      <c r="BL234" s="3"/>
      <c r="BM234" s="3">
        <f>IF(AND(U234&gt;0,U234&gt;Summary!B$9),12.5 - 12.5 * (U234 - Summary!B$9) / (Summary!B$3 - Summary!B$9),0)</f>
        <v>7.9781566329248799</v>
      </c>
      <c r="BN234" s="3">
        <f>IF(AND(V234&gt;0,V234&gt;Summary!C$9),12.5 - 12.5 * (V234 - Summary!C$9) / (Summary!C$3 - Summary!C$9),0)</f>
        <v>5.2625092432832146</v>
      </c>
      <c r="BO234" s="3">
        <f>IF(AND(W234&gt;0,W234&gt;Summary!D$9),12.5 - 12.5 * (W234 - Summary!D$9) / (Summary!D$3 - Summary!D$9),0)</f>
        <v>0</v>
      </c>
      <c r="BP234" s="3">
        <f>IF(AND(X234&gt;0,X234&gt;Summary!E$9),12.5 - 12.5 * (X234 - Summary!E$9) / (Summary!E$3 - Summary!E$9),0)</f>
        <v>0</v>
      </c>
      <c r="BQ234" s="3">
        <f>IF(AND(Y234&gt;0,Y234&gt;Summary!F$9),12.5 - 12.5 * (Y234 - Summary!F$9) / (Summary!F$3 - Summary!F$9),0)</f>
        <v>0</v>
      </c>
      <c r="BR234" s="3">
        <f>IF(AND(Z234&gt;0,Z234&gt;Summary!G$9),12.5 - 12.5 * (Z234 - Summary!G$9) / (Summary!G$3 - Summary!G$9),0)</f>
        <v>0</v>
      </c>
      <c r="BS234" s="3">
        <f>IF(AND(AA234&gt;0,AA234&gt;Summary!H$9),12.5 - 12.5 * (AA234 - Summary!H$9) / (Summary!H$3 - Summary!H$9),0)</f>
        <v>0</v>
      </c>
      <c r="BT234" s="3">
        <f>IF(AND(AB234&gt;0,AB234&gt;Summary!I$9),12.5 - 12.5 * (AB234 - Summary!I$9) / (Summary!I$3 - Summary!I$9),0)</f>
        <v>0</v>
      </c>
      <c r="BU234" s="3">
        <f>IF(AND(AC234&gt;0,AC234&gt;Summary!J$9),12.5 - 12.5 * (AC234 - Summary!J$9) / (Summary!J$3 - Summary!J$9),0)</f>
        <v>0</v>
      </c>
      <c r="BV234" s="3">
        <f>IF(AND(AD234&gt;0,AD234&gt;Summary!K$9),12.5 - 12.5 * (AD234 - Summary!K$9) / (Summary!K$3 - Summary!K$9),0)</f>
        <v>0</v>
      </c>
      <c r="BW234" s="3"/>
      <c r="BZ234">
        <v>2746</v>
      </c>
      <c r="CD234">
        <v>2402</v>
      </c>
      <c r="CF234">
        <v>76945</v>
      </c>
      <c r="CI234" s="3">
        <f t="shared" si="159"/>
        <v>7.9781566329248799</v>
      </c>
      <c r="CJ234" s="3">
        <f t="shared" si="160"/>
        <v>5.2625092432832146</v>
      </c>
      <c r="CK234" s="3">
        <f t="shared" si="161"/>
        <v>0</v>
      </c>
      <c r="CL234" s="3">
        <f t="shared" si="162"/>
        <v>0</v>
      </c>
      <c r="CM234" s="3">
        <f t="shared" si="163"/>
        <v>0</v>
      </c>
      <c r="CN234" s="3">
        <f t="shared" si="164"/>
        <v>0</v>
      </c>
      <c r="CO234" s="3">
        <f t="shared" si="165"/>
        <v>0</v>
      </c>
      <c r="CP234" s="3">
        <f t="shared" si="166"/>
        <v>0</v>
      </c>
      <c r="CQ234" s="3">
        <f t="shared" si="167"/>
        <v>0</v>
      </c>
      <c r="CR234" s="3">
        <f t="shared" si="168"/>
        <v>0</v>
      </c>
      <c r="CT234" s="3">
        <f t="shared" si="169"/>
        <v>0</v>
      </c>
      <c r="CU234" s="3">
        <f t="shared" si="170"/>
        <v>0</v>
      </c>
      <c r="CV234" s="3">
        <f t="shared" si="171"/>
        <v>13.240665876208094</v>
      </c>
      <c r="CW234" s="5">
        <f t="shared" si="172"/>
        <v>150</v>
      </c>
      <c r="CX234" s="3">
        <f t="shared" si="173"/>
        <v>163.24066587620808</v>
      </c>
      <c r="CZ234" s="3">
        <f t="shared" si="174"/>
        <v>170.97637634629299</v>
      </c>
      <c r="DA234">
        <f t="shared" si="175"/>
        <v>230</v>
      </c>
    </row>
    <row r="235" spans="1:105" x14ac:dyDescent="0.2">
      <c r="A235">
        <v>231</v>
      </c>
      <c r="B235" t="s">
        <v>495</v>
      </c>
      <c r="C235" t="s">
        <v>496</v>
      </c>
      <c r="D235" t="s">
        <v>118</v>
      </c>
      <c r="E235">
        <v>16.374673720002701</v>
      </c>
      <c r="F235" s="1" t="s">
        <v>715</v>
      </c>
      <c r="G235">
        <v>166.37467372000199</v>
      </c>
      <c r="H235">
        <v>246813</v>
      </c>
      <c r="J235">
        <v>81504</v>
      </c>
      <c r="K235">
        <v>2087</v>
      </c>
      <c r="M235">
        <v>163222</v>
      </c>
      <c r="U235" s="5">
        <f>IF(J235&lt;=Summary!B$3,J235,0)</f>
        <v>0</v>
      </c>
      <c r="V235" s="5">
        <f>IF(K235&lt;=Summary!C$3,K235,0)</f>
        <v>2087</v>
      </c>
      <c r="W235" s="5">
        <f>IF(L235&lt;=Summary!D$3,L235,0)</f>
        <v>0</v>
      </c>
      <c r="X235" s="5">
        <f>IF(M235&lt;=Summary!E$3,M235,0)</f>
        <v>0</v>
      </c>
      <c r="Y235" s="5">
        <f>IF(N235&lt;=Summary!F$3,N235,0)</f>
        <v>0</v>
      </c>
      <c r="Z235" s="5">
        <f>IF(O235&lt;=Summary!G$3,O235,0)</f>
        <v>0</v>
      </c>
      <c r="AA235" s="5">
        <f>IF(P235&lt;=Summary!H$3,P235,0)</f>
        <v>0</v>
      </c>
      <c r="AB235" s="5">
        <f>IF(Q235&lt;=Summary!I$3,Q235,0)</f>
        <v>0</v>
      </c>
      <c r="AC235" s="5">
        <f>IF(R235&lt;=Summary!J$3,R235,0)</f>
        <v>0</v>
      </c>
      <c r="AD235" s="5">
        <f>IF(S235&lt;=Summary!K$3,S235,0)</f>
        <v>0</v>
      </c>
      <c r="AE235" s="3"/>
      <c r="AF235" s="5">
        <f t="shared" si="149"/>
        <v>245</v>
      </c>
      <c r="AG235" s="5">
        <f t="shared" si="150"/>
        <v>169</v>
      </c>
      <c r="AH235" s="5">
        <f t="shared" si="151"/>
        <v>0</v>
      </c>
      <c r="AI235" s="5">
        <f t="shared" si="152"/>
        <v>211</v>
      </c>
      <c r="AJ235" s="5">
        <f t="shared" si="153"/>
        <v>0</v>
      </c>
      <c r="AK235" s="5">
        <f t="shared" si="154"/>
        <v>0</v>
      </c>
      <c r="AL235" s="5">
        <f t="shared" si="155"/>
        <v>0</v>
      </c>
      <c r="AM235" s="5">
        <f t="shared" si="156"/>
        <v>0</v>
      </c>
      <c r="AN235" s="5">
        <f t="shared" si="157"/>
        <v>0</v>
      </c>
      <c r="AO235" s="5">
        <f t="shared" si="158"/>
        <v>0</v>
      </c>
      <c r="AP235" s="3"/>
      <c r="AQ235" s="3">
        <f>IF(AND(AF235&lt;=Summary!B$6,AF235&gt;0),25*(Summary!B$6+1-AF235)/Summary!B$6,0)</f>
        <v>0</v>
      </c>
      <c r="AR235" s="3">
        <f>IF(AND(AG235&lt;=Summary!C$6,AG235&gt;0),25*(Summary!C$6+1-AG235)/Summary!C$6,0)</f>
        <v>0</v>
      </c>
      <c r="AS235" s="3">
        <f>IF(AND(AH235&lt;=Summary!D$6,AH235&gt;0),25*(Summary!D$6+1-AH235)/Summary!D$6,0)</f>
        <v>0</v>
      </c>
      <c r="AT235" s="3">
        <f>IF(AND(AI235&lt;=Summary!E$6,AI235&gt;0),25*(Summary!E$6+1-AI235)/Summary!E$6,0)</f>
        <v>0</v>
      </c>
      <c r="AU235" s="3">
        <f>IF(AND(AJ235&lt;=Summary!F$6,AJ235&gt;0),25*(Summary!F$6+1-AJ235)/Summary!F$6,0)</f>
        <v>0</v>
      </c>
      <c r="AV235" s="3">
        <f>IF(AND(AK235&lt;=Summary!G$6,AK235&gt;0),25*(Summary!G$6+1-AK235)/Summary!G$6,0)</f>
        <v>0</v>
      </c>
      <c r="AW235" s="3">
        <f>IF(AND(AL235&lt;=Summary!H$6,AL235&gt;0),25*(Summary!H$6+1-AL235)/Summary!H$6,0)</f>
        <v>0</v>
      </c>
      <c r="AX235" s="3">
        <f>IF(AND(AM235&lt;=Summary!I$6,AM235&gt;0),25*(Summary!I$6+1-AM235)/Summary!I$6,0)</f>
        <v>0</v>
      </c>
      <c r="AY235" s="3">
        <f>IF(AND(AN235&lt;=Summary!J$6,AN235&gt;0),25*(Summary!J$6+1-AN235)/Summary!J$6,0)</f>
        <v>0</v>
      </c>
      <c r="AZ235" s="3">
        <f>IF(AND(AO235&lt;=Summary!K$6,AO235&gt;0),25*(Summary!K$6+1-AO235)/Summary!K$6,0)</f>
        <v>0</v>
      </c>
      <c r="BA235" s="3"/>
      <c r="BB235" s="3">
        <f>IF(AND(U235&gt;0,U235&lt;=Summary!B$9),12.5 + 12.5 * (U235 - Summary!B$9) / (Summary!B$7 - Summary!B$9),0)</f>
        <v>0</v>
      </c>
      <c r="BC235" s="3">
        <f>IF(AND(V235&gt;0,V235&lt;=Summary!C$9),12.5 + 12.5 * (V235 - Summary!C$9) / (Summary!C$7 - Summary!C$9),0)</f>
        <v>0</v>
      </c>
      <c r="BD235" s="3">
        <f>IF(AND(W235&gt;0,W235&lt;=Summary!D$9),12.5 + 12.5 * (W235 - Summary!D$9) / (Summary!D$7 - Summary!D$9),0)</f>
        <v>0</v>
      </c>
      <c r="BE235" s="3">
        <f>IF(AND(X235&gt;0,X235&lt;=Summary!E$9),12.5 + 12.5 * (X235 - Summary!E$9) / (Summary!E$7 - Summary!E$9),0)</f>
        <v>0</v>
      </c>
      <c r="BF235" s="3">
        <f>IF(AND(Y235&gt;0,Y235&lt;=Summary!F$9),12.5 + 12.5 * (Y235 - Summary!F$9) / (Summary!F$7 - Summary!F$9),0)</f>
        <v>0</v>
      </c>
      <c r="BG235" s="3">
        <f>IF(AND(Z235&gt;0,Z235&lt;=Summary!G$9),12.5 + 12.5 * (Z235 - Summary!G$9) / (Summary!G$7 - Summary!G$9),0)</f>
        <v>0</v>
      </c>
      <c r="BH235" s="3">
        <f>IF(AND(AA235&gt;0,AA235&lt;=Summary!H$9),12.5 + 12.5 * (AA235 - Summary!H$9) / (Summary!H$7 - Summary!H$9),0)</f>
        <v>0</v>
      </c>
      <c r="BI235" s="3">
        <f>IF(AND(AB235&gt;0,AB235&lt;=Summary!I$9),12.5 + 12.5 * (AB235 - Summary!I$9) / (Summary!I$7 - Summary!I$9),0)</f>
        <v>0</v>
      </c>
      <c r="BJ235" s="3">
        <f>IF(AND(AC235&gt;0,AC235&lt;=Summary!J$9),12.5 + 12.5 * (AC235 - Summary!J$9) / (Summary!J$7 - Summary!J$9),0)</f>
        <v>0</v>
      </c>
      <c r="BK235" s="3">
        <f>IF(AND(AD235&gt;0,AD235&lt;=Summary!K$9),12.5 + 12.5 * (AD235 - Summary!K$9) / (Summary!K$7 - Summary!K$9),0)</f>
        <v>0</v>
      </c>
      <c r="BL235" s="3"/>
      <c r="BM235" s="3">
        <f>IF(AND(U235&gt;0,U235&gt;Summary!B$9),12.5 - 12.5 * (U235 - Summary!B$9) / (Summary!B$3 - Summary!B$9),0)</f>
        <v>0</v>
      </c>
      <c r="BN235" s="3">
        <f>IF(AND(V235&gt;0,V235&gt;Summary!C$9),12.5 - 12.5 * (V235 - Summary!C$9) / (Summary!C$3 - Summary!C$9),0)</f>
        <v>9.3233916687207294</v>
      </c>
      <c r="BO235" s="3">
        <f>IF(AND(W235&gt;0,W235&gt;Summary!D$9),12.5 - 12.5 * (W235 - Summary!D$9) / (Summary!D$3 - Summary!D$9),0)</f>
        <v>0</v>
      </c>
      <c r="BP235" s="3">
        <f>IF(AND(X235&gt;0,X235&gt;Summary!E$9),12.5 - 12.5 * (X235 - Summary!E$9) / (Summary!E$3 - Summary!E$9),0)</f>
        <v>0</v>
      </c>
      <c r="BQ235" s="3">
        <f>IF(AND(Y235&gt;0,Y235&gt;Summary!F$9),12.5 - 12.5 * (Y235 - Summary!F$9) / (Summary!F$3 - Summary!F$9),0)</f>
        <v>0</v>
      </c>
      <c r="BR235" s="3">
        <f>IF(AND(Z235&gt;0,Z235&gt;Summary!G$9),12.5 - 12.5 * (Z235 - Summary!G$9) / (Summary!G$3 - Summary!G$9),0)</f>
        <v>0</v>
      </c>
      <c r="BS235" s="3">
        <f>IF(AND(AA235&gt;0,AA235&gt;Summary!H$9),12.5 - 12.5 * (AA235 - Summary!H$9) / (Summary!H$3 - Summary!H$9),0)</f>
        <v>0</v>
      </c>
      <c r="BT235" s="3">
        <f>IF(AND(AB235&gt;0,AB235&gt;Summary!I$9),12.5 - 12.5 * (AB235 - Summary!I$9) / (Summary!I$3 - Summary!I$9),0)</f>
        <v>0</v>
      </c>
      <c r="BU235" s="3">
        <f>IF(AND(AC235&gt;0,AC235&gt;Summary!J$9),12.5 - 12.5 * (AC235 - Summary!J$9) / (Summary!J$3 - Summary!J$9),0)</f>
        <v>0</v>
      </c>
      <c r="BV235" s="3">
        <f>IF(AND(AD235&gt;0,AD235&gt;Summary!K$9),12.5 - 12.5 * (AD235 - Summary!K$9) / (Summary!K$3 - Summary!K$9),0)</f>
        <v>0</v>
      </c>
      <c r="BW235" s="3"/>
      <c r="BZ235">
        <v>2087</v>
      </c>
      <c r="CA235">
        <v>163222</v>
      </c>
      <c r="CD235">
        <v>81504</v>
      </c>
      <c r="CI235" s="3">
        <f t="shared" si="159"/>
        <v>0</v>
      </c>
      <c r="CJ235" s="3">
        <f t="shared" si="160"/>
        <v>9.3233916687207294</v>
      </c>
      <c r="CK235" s="3">
        <f t="shared" si="161"/>
        <v>0</v>
      </c>
      <c r="CL235" s="3">
        <f t="shared" si="162"/>
        <v>0</v>
      </c>
      <c r="CM235" s="3">
        <f t="shared" si="163"/>
        <v>0</v>
      </c>
      <c r="CN235" s="3">
        <f t="shared" si="164"/>
        <v>0</v>
      </c>
      <c r="CO235" s="3">
        <f t="shared" si="165"/>
        <v>0</v>
      </c>
      <c r="CP235" s="3">
        <f t="shared" si="166"/>
        <v>0</v>
      </c>
      <c r="CQ235" s="3">
        <f t="shared" si="167"/>
        <v>0</v>
      </c>
      <c r="CR235" s="3">
        <f t="shared" si="168"/>
        <v>0</v>
      </c>
      <c r="CT235" s="3">
        <f t="shared" si="169"/>
        <v>0</v>
      </c>
      <c r="CU235" s="3">
        <f t="shared" si="170"/>
        <v>0</v>
      </c>
      <c r="CV235" s="3">
        <f t="shared" si="171"/>
        <v>9.3233916687207294</v>
      </c>
      <c r="CW235" s="5">
        <f t="shared" si="172"/>
        <v>150</v>
      </c>
      <c r="CX235" s="3">
        <f t="shared" si="173"/>
        <v>159.32339166872072</v>
      </c>
      <c r="CZ235" s="3">
        <f t="shared" si="174"/>
        <v>166.37467372000199</v>
      </c>
      <c r="DA235">
        <f t="shared" si="175"/>
        <v>231</v>
      </c>
    </row>
    <row r="236" spans="1:105" x14ac:dyDescent="0.2">
      <c r="A236">
        <v>232</v>
      </c>
      <c r="B236" t="s">
        <v>497</v>
      </c>
      <c r="C236" t="s">
        <v>498</v>
      </c>
      <c r="D236" t="s">
        <v>97</v>
      </c>
      <c r="E236">
        <v>13.3280770389471</v>
      </c>
      <c r="F236" s="1" t="s">
        <v>716</v>
      </c>
      <c r="G236">
        <v>163.32807703894699</v>
      </c>
      <c r="H236">
        <v>97538</v>
      </c>
      <c r="J236">
        <v>3919</v>
      </c>
      <c r="K236">
        <v>2304</v>
      </c>
      <c r="L236">
        <v>91315</v>
      </c>
      <c r="U236" s="5">
        <f>IF(J236&lt;=Summary!B$3,J236,0)</f>
        <v>0</v>
      </c>
      <c r="V236" s="5">
        <f>IF(K236&lt;=Summary!C$3,K236,0)</f>
        <v>2304</v>
      </c>
      <c r="W236" s="5">
        <f>IF(L236&lt;=Summary!D$3,L236,0)</f>
        <v>0</v>
      </c>
      <c r="X236" s="5">
        <f>IF(M236&lt;=Summary!E$3,M236,0)</f>
        <v>0</v>
      </c>
      <c r="Y236" s="5">
        <f>IF(N236&lt;=Summary!F$3,N236,0)</f>
        <v>0</v>
      </c>
      <c r="Z236" s="5">
        <f>IF(O236&lt;=Summary!G$3,O236,0)</f>
        <v>0</v>
      </c>
      <c r="AA236" s="5">
        <f>IF(P236&lt;=Summary!H$3,P236,0)</f>
        <v>0</v>
      </c>
      <c r="AB236" s="5">
        <f>IF(Q236&lt;=Summary!I$3,Q236,0)</f>
        <v>0</v>
      </c>
      <c r="AC236" s="5">
        <f>IF(R236&lt;=Summary!J$3,R236,0)</f>
        <v>0</v>
      </c>
      <c r="AD236" s="5">
        <f>IF(S236&lt;=Summary!K$3,S236,0)</f>
        <v>0</v>
      </c>
      <c r="AE236" s="3"/>
      <c r="AF236" s="5">
        <f t="shared" si="149"/>
        <v>194</v>
      </c>
      <c r="AG236" s="5">
        <f t="shared" si="150"/>
        <v>185</v>
      </c>
      <c r="AH236" s="5">
        <f t="shared" si="151"/>
        <v>198</v>
      </c>
      <c r="AI236" s="5">
        <f t="shared" si="152"/>
        <v>0</v>
      </c>
      <c r="AJ236" s="5">
        <f t="shared" si="153"/>
        <v>0</v>
      </c>
      <c r="AK236" s="5">
        <f t="shared" si="154"/>
        <v>0</v>
      </c>
      <c r="AL236" s="5">
        <f t="shared" si="155"/>
        <v>0</v>
      </c>
      <c r="AM236" s="5">
        <f t="shared" si="156"/>
        <v>0</v>
      </c>
      <c r="AN236" s="5">
        <f t="shared" si="157"/>
        <v>0</v>
      </c>
      <c r="AO236" s="5">
        <f t="shared" si="158"/>
        <v>0</v>
      </c>
      <c r="AP236" s="3"/>
      <c r="AQ236" s="3">
        <f>IF(AND(AF236&lt;=Summary!B$6,AF236&gt;0),25*(Summary!B$6+1-AF236)/Summary!B$6,0)</f>
        <v>0</v>
      </c>
      <c r="AR236" s="3">
        <f>IF(AND(AG236&lt;=Summary!C$6,AG236&gt;0),25*(Summary!C$6+1-AG236)/Summary!C$6,0)</f>
        <v>0</v>
      </c>
      <c r="AS236" s="3">
        <f>IF(AND(AH236&lt;=Summary!D$6,AH236&gt;0),25*(Summary!D$6+1-AH236)/Summary!D$6,0)</f>
        <v>0</v>
      </c>
      <c r="AT236" s="3">
        <f>IF(AND(AI236&lt;=Summary!E$6,AI236&gt;0),25*(Summary!E$6+1-AI236)/Summary!E$6,0)</f>
        <v>0</v>
      </c>
      <c r="AU236" s="3">
        <f>IF(AND(AJ236&lt;=Summary!F$6,AJ236&gt;0),25*(Summary!F$6+1-AJ236)/Summary!F$6,0)</f>
        <v>0</v>
      </c>
      <c r="AV236" s="3">
        <f>IF(AND(AK236&lt;=Summary!G$6,AK236&gt;0),25*(Summary!G$6+1-AK236)/Summary!G$6,0)</f>
        <v>0</v>
      </c>
      <c r="AW236" s="3">
        <f>IF(AND(AL236&lt;=Summary!H$6,AL236&gt;0),25*(Summary!H$6+1-AL236)/Summary!H$6,0)</f>
        <v>0</v>
      </c>
      <c r="AX236" s="3">
        <f>IF(AND(AM236&lt;=Summary!I$6,AM236&gt;0),25*(Summary!I$6+1-AM236)/Summary!I$6,0)</f>
        <v>0</v>
      </c>
      <c r="AY236" s="3">
        <f>IF(AND(AN236&lt;=Summary!J$6,AN236&gt;0),25*(Summary!J$6+1-AN236)/Summary!J$6,0)</f>
        <v>0</v>
      </c>
      <c r="AZ236" s="3">
        <f>IF(AND(AO236&lt;=Summary!K$6,AO236&gt;0),25*(Summary!K$6+1-AO236)/Summary!K$6,0)</f>
        <v>0</v>
      </c>
      <c r="BA236" s="3"/>
      <c r="BB236" s="3">
        <f>IF(AND(U236&gt;0,U236&lt;=Summary!B$9),12.5 + 12.5 * (U236 - Summary!B$9) / (Summary!B$7 - Summary!B$9),0)</f>
        <v>0</v>
      </c>
      <c r="BC236" s="3">
        <f>IF(AND(V236&gt;0,V236&lt;=Summary!C$9),12.5 + 12.5 * (V236 - Summary!C$9) / (Summary!C$7 - Summary!C$9),0)</f>
        <v>0</v>
      </c>
      <c r="BD236" s="3">
        <f>IF(AND(W236&gt;0,W236&lt;=Summary!D$9),12.5 + 12.5 * (W236 - Summary!D$9) / (Summary!D$7 - Summary!D$9),0)</f>
        <v>0</v>
      </c>
      <c r="BE236" s="3">
        <f>IF(AND(X236&gt;0,X236&lt;=Summary!E$9),12.5 + 12.5 * (X236 - Summary!E$9) / (Summary!E$7 - Summary!E$9),0)</f>
        <v>0</v>
      </c>
      <c r="BF236" s="3">
        <f>IF(AND(Y236&gt;0,Y236&lt;=Summary!F$9),12.5 + 12.5 * (Y236 - Summary!F$9) / (Summary!F$7 - Summary!F$9),0)</f>
        <v>0</v>
      </c>
      <c r="BG236" s="3">
        <f>IF(AND(Z236&gt;0,Z236&lt;=Summary!G$9),12.5 + 12.5 * (Z236 - Summary!G$9) / (Summary!G$7 - Summary!G$9),0)</f>
        <v>0</v>
      </c>
      <c r="BH236" s="3">
        <f>IF(AND(AA236&gt;0,AA236&lt;=Summary!H$9),12.5 + 12.5 * (AA236 - Summary!H$9) / (Summary!H$7 - Summary!H$9),0)</f>
        <v>0</v>
      </c>
      <c r="BI236" s="3">
        <f>IF(AND(AB236&gt;0,AB236&lt;=Summary!I$9),12.5 + 12.5 * (AB236 - Summary!I$9) / (Summary!I$7 - Summary!I$9),0)</f>
        <v>0</v>
      </c>
      <c r="BJ236" s="3">
        <f>IF(AND(AC236&gt;0,AC236&lt;=Summary!J$9),12.5 + 12.5 * (AC236 - Summary!J$9) / (Summary!J$7 - Summary!J$9),0)</f>
        <v>0</v>
      </c>
      <c r="BK236" s="3">
        <f>IF(AND(AD236&gt;0,AD236&lt;=Summary!K$9),12.5 + 12.5 * (AD236 - Summary!K$9) / (Summary!K$7 - Summary!K$9),0)</f>
        <v>0</v>
      </c>
      <c r="BL236" s="3"/>
      <c r="BM236" s="3">
        <f>IF(AND(U236&gt;0,U236&gt;Summary!B$9),12.5 - 12.5 * (U236 - Summary!B$9) / (Summary!B$3 - Summary!B$9),0)</f>
        <v>0</v>
      </c>
      <c r="BN236" s="3">
        <f>IF(AND(V236&gt;0,V236&gt;Summary!C$9),12.5 - 12.5 * (V236 - Summary!C$9) / (Summary!C$3 - Summary!C$9),0)</f>
        <v>7.9861966970667977</v>
      </c>
      <c r="BO236" s="3">
        <f>IF(AND(W236&gt;0,W236&gt;Summary!D$9),12.5 - 12.5 * (W236 - Summary!D$9) / (Summary!D$3 - Summary!D$9),0)</f>
        <v>0</v>
      </c>
      <c r="BP236" s="3">
        <f>IF(AND(X236&gt;0,X236&gt;Summary!E$9),12.5 - 12.5 * (X236 - Summary!E$9) / (Summary!E$3 - Summary!E$9),0)</f>
        <v>0</v>
      </c>
      <c r="BQ236" s="3">
        <f>IF(AND(Y236&gt;0,Y236&gt;Summary!F$9),12.5 - 12.5 * (Y236 - Summary!F$9) / (Summary!F$3 - Summary!F$9),0)</f>
        <v>0</v>
      </c>
      <c r="BR236" s="3">
        <f>IF(AND(Z236&gt;0,Z236&gt;Summary!G$9),12.5 - 12.5 * (Z236 - Summary!G$9) / (Summary!G$3 - Summary!G$9),0)</f>
        <v>0</v>
      </c>
      <c r="BS236" s="3">
        <f>IF(AND(AA236&gt;0,AA236&gt;Summary!H$9),12.5 - 12.5 * (AA236 - Summary!H$9) / (Summary!H$3 - Summary!H$9),0)</f>
        <v>0</v>
      </c>
      <c r="BT236" s="3">
        <f>IF(AND(AB236&gt;0,AB236&gt;Summary!I$9),12.5 - 12.5 * (AB236 - Summary!I$9) / (Summary!I$3 - Summary!I$9),0)</f>
        <v>0</v>
      </c>
      <c r="BU236" s="3">
        <f>IF(AND(AC236&gt;0,AC236&gt;Summary!J$9),12.5 - 12.5 * (AC236 - Summary!J$9) / (Summary!J$3 - Summary!J$9),0)</f>
        <v>0</v>
      </c>
      <c r="BV236" s="3">
        <f>IF(AND(AD236&gt;0,AD236&gt;Summary!K$9),12.5 - 12.5 * (AD236 - Summary!K$9) / (Summary!K$3 - Summary!K$9),0)</f>
        <v>0</v>
      </c>
      <c r="BW236" s="3"/>
      <c r="BZ236">
        <v>2304</v>
      </c>
      <c r="CD236">
        <v>3919</v>
      </c>
      <c r="CE236">
        <v>91315</v>
      </c>
      <c r="CI236" s="3">
        <f t="shared" si="159"/>
        <v>0</v>
      </c>
      <c r="CJ236" s="3">
        <f t="shared" si="160"/>
        <v>7.9861966970667977</v>
      </c>
      <c r="CK236" s="3">
        <f t="shared" si="161"/>
        <v>0</v>
      </c>
      <c r="CL236" s="3">
        <f t="shared" si="162"/>
        <v>0</v>
      </c>
      <c r="CM236" s="3">
        <f t="shared" si="163"/>
        <v>0</v>
      </c>
      <c r="CN236" s="3">
        <f t="shared" si="164"/>
        <v>0</v>
      </c>
      <c r="CO236" s="3">
        <f t="shared" si="165"/>
        <v>0</v>
      </c>
      <c r="CP236" s="3">
        <f t="shared" si="166"/>
        <v>0</v>
      </c>
      <c r="CQ236" s="3">
        <f t="shared" si="167"/>
        <v>0</v>
      </c>
      <c r="CR236" s="3">
        <f t="shared" si="168"/>
        <v>0</v>
      </c>
      <c r="CT236" s="3">
        <f t="shared" si="169"/>
        <v>0</v>
      </c>
      <c r="CU236" s="3">
        <f t="shared" si="170"/>
        <v>0</v>
      </c>
      <c r="CV236" s="3">
        <f t="shared" si="171"/>
        <v>7.9861966970667977</v>
      </c>
      <c r="CW236" s="5">
        <f t="shared" si="172"/>
        <v>150</v>
      </c>
      <c r="CX236" s="3">
        <f t="shared" si="173"/>
        <v>157.98619669706679</v>
      </c>
      <c r="CZ236" s="3">
        <f t="shared" si="174"/>
        <v>163.32807703894699</v>
      </c>
      <c r="DA236">
        <f t="shared" si="175"/>
        <v>232</v>
      </c>
    </row>
    <row r="237" spans="1:105" x14ac:dyDescent="0.2">
      <c r="A237">
        <v>233</v>
      </c>
      <c r="B237" t="s">
        <v>499</v>
      </c>
      <c r="C237" t="s">
        <v>500</v>
      </c>
      <c r="D237" t="s">
        <v>199</v>
      </c>
      <c r="E237">
        <v>9.6199667557813893</v>
      </c>
      <c r="F237" s="1" t="s">
        <v>716</v>
      </c>
      <c r="G237">
        <v>159.61996675578101</v>
      </c>
      <c r="H237">
        <v>15952</v>
      </c>
      <c r="K237">
        <v>2559</v>
      </c>
      <c r="M237">
        <v>3648</v>
      </c>
      <c r="N237">
        <v>9745</v>
      </c>
      <c r="U237" s="5">
        <f>IF(J237&lt;=Summary!B$3,J237,0)</f>
        <v>0</v>
      </c>
      <c r="V237" s="5">
        <f>IF(K237&lt;=Summary!C$3,K237,0)</f>
        <v>2559</v>
      </c>
      <c r="W237" s="5">
        <f>IF(L237&lt;=Summary!D$3,L237,0)</f>
        <v>0</v>
      </c>
      <c r="X237" s="5">
        <f>IF(M237&lt;=Summary!E$3,M237,0)</f>
        <v>3648</v>
      </c>
      <c r="Y237" s="5">
        <f>IF(N237&lt;=Summary!F$3,N237,0)</f>
        <v>0</v>
      </c>
      <c r="Z237" s="5">
        <f>IF(O237&lt;=Summary!G$3,O237,0)</f>
        <v>0</v>
      </c>
      <c r="AA237" s="5">
        <f>IF(P237&lt;=Summary!H$3,P237,0)</f>
        <v>0</v>
      </c>
      <c r="AB237" s="5">
        <f>IF(Q237&lt;=Summary!I$3,Q237,0)</f>
        <v>0</v>
      </c>
      <c r="AC237" s="5">
        <f>IF(R237&lt;=Summary!J$3,R237,0)</f>
        <v>0</v>
      </c>
      <c r="AD237" s="5">
        <f>IF(S237&lt;=Summary!K$3,S237,0)</f>
        <v>0</v>
      </c>
      <c r="AE237" s="3"/>
      <c r="AF237" s="5">
        <f t="shared" si="149"/>
        <v>0</v>
      </c>
      <c r="AG237" s="5">
        <f t="shared" si="150"/>
        <v>205</v>
      </c>
      <c r="AH237" s="5">
        <f t="shared" si="151"/>
        <v>0</v>
      </c>
      <c r="AI237" s="5">
        <f t="shared" si="152"/>
        <v>78</v>
      </c>
      <c r="AJ237" s="5">
        <f t="shared" si="153"/>
        <v>110</v>
      </c>
      <c r="AK237" s="5">
        <f t="shared" si="154"/>
        <v>0</v>
      </c>
      <c r="AL237" s="5">
        <f t="shared" si="155"/>
        <v>0</v>
      </c>
      <c r="AM237" s="5">
        <f t="shared" si="156"/>
        <v>0</v>
      </c>
      <c r="AN237" s="5">
        <f t="shared" si="157"/>
        <v>0</v>
      </c>
      <c r="AO237" s="5">
        <f t="shared" si="158"/>
        <v>0</v>
      </c>
      <c r="AP237" s="3"/>
      <c r="AQ237" s="3">
        <f>IF(AND(AF237&lt;=Summary!B$6,AF237&gt;0),25*(Summary!B$6+1-AF237)/Summary!B$6,0)</f>
        <v>0</v>
      </c>
      <c r="AR237" s="3">
        <f>IF(AND(AG237&lt;=Summary!C$6,AG237&gt;0),25*(Summary!C$6+1-AG237)/Summary!C$6,0)</f>
        <v>0</v>
      </c>
      <c r="AS237" s="3">
        <f>IF(AND(AH237&lt;=Summary!D$6,AH237&gt;0),25*(Summary!D$6+1-AH237)/Summary!D$6,0)</f>
        <v>0</v>
      </c>
      <c r="AT237" s="3">
        <f>IF(AND(AI237&lt;=Summary!E$6,AI237&gt;0),25*(Summary!E$6+1-AI237)/Summary!E$6,0)</f>
        <v>5.75</v>
      </c>
      <c r="AU237" s="3">
        <f>IF(AND(AJ237&lt;=Summary!F$6,AJ237&gt;0),25*(Summary!F$6+1-AJ237)/Summary!F$6,0)</f>
        <v>0</v>
      </c>
      <c r="AV237" s="3">
        <f>IF(AND(AK237&lt;=Summary!G$6,AK237&gt;0),25*(Summary!G$6+1-AK237)/Summary!G$6,0)</f>
        <v>0</v>
      </c>
      <c r="AW237" s="3">
        <f>IF(AND(AL237&lt;=Summary!H$6,AL237&gt;0),25*(Summary!H$6+1-AL237)/Summary!H$6,0)</f>
        <v>0</v>
      </c>
      <c r="AX237" s="3">
        <f>IF(AND(AM237&lt;=Summary!I$6,AM237&gt;0),25*(Summary!I$6+1-AM237)/Summary!I$6,0)</f>
        <v>0</v>
      </c>
      <c r="AY237" s="3">
        <f>IF(AND(AN237&lt;=Summary!J$6,AN237&gt;0),25*(Summary!J$6+1-AN237)/Summary!J$6,0)</f>
        <v>0</v>
      </c>
      <c r="AZ237" s="3">
        <f>IF(AND(AO237&lt;=Summary!K$6,AO237&gt;0),25*(Summary!K$6+1-AO237)/Summary!K$6,0)</f>
        <v>0</v>
      </c>
      <c r="BA237" s="3"/>
      <c r="BB237" s="3">
        <f>IF(AND(U237&gt;0,U237&lt;=Summary!B$9),12.5 + 12.5 * (U237 - Summary!B$9) / (Summary!B$7 - Summary!B$9),0)</f>
        <v>0</v>
      </c>
      <c r="BC237" s="3">
        <f>IF(AND(V237&gt;0,V237&lt;=Summary!C$9),12.5 + 12.5 * (V237 - Summary!C$9) / (Summary!C$7 - Summary!C$9),0)</f>
        <v>0</v>
      </c>
      <c r="BD237" s="3">
        <f>IF(AND(W237&gt;0,W237&lt;=Summary!D$9),12.5 + 12.5 * (W237 - Summary!D$9) / (Summary!D$7 - Summary!D$9),0)</f>
        <v>0</v>
      </c>
      <c r="BE237" s="3">
        <f>IF(AND(X237&gt;0,X237&lt;=Summary!E$9),12.5 + 12.5 * (X237 - Summary!E$9) / (Summary!E$7 - Summary!E$9),0)</f>
        <v>0</v>
      </c>
      <c r="BF237" s="3">
        <f>IF(AND(Y237&gt;0,Y237&lt;=Summary!F$9),12.5 + 12.5 * (Y237 - Summary!F$9) / (Summary!F$7 - Summary!F$9),0)</f>
        <v>0</v>
      </c>
      <c r="BG237" s="3">
        <f>IF(AND(Z237&gt;0,Z237&lt;=Summary!G$9),12.5 + 12.5 * (Z237 - Summary!G$9) / (Summary!G$7 - Summary!G$9),0)</f>
        <v>0</v>
      </c>
      <c r="BH237" s="3">
        <f>IF(AND(AA237&gt;0,AA237&lt;=Summary!H$9),12.5 + 12.5 * (AA237 - Summary!H$9) / (Summary!H$7 - Summary!H$9),0)</f>
        <v>0</v>
      </c>
      <c r="BI237" s="3">
        <f>IF(AND(AB237&gt;0,AB237&lt;=Summary!I$9),12.5 + 12.5 * (AB237 - Summary!I$9) / (Summary!I$7 - Summary!I$9),0)</f>
        <v>0</v>
      </c>
      <c r="BJ237" s="3">
        <f>IF(AND(AC237&gt;0,AC237&lt;=Summary!J$9),12.5 + 12.5 * (AC237 - Summary!J$9) / (Summary!J$7 - Summary!J$9),0)</f>
        <v>0</v>
      </c>
      <c r="BK237" s="3">
        <f>IF(AND(AD237&gt;0,AD237&lt;=Summary!K$9),12.5 + 12.5 * (AD237 - Summary!K$9) / (Summary!K$7 - Summary!K$9),0)</f>
        <v>0</v>
      </c>
      <c r="BL237" s="3"/>
      <c r="BM237" s="3">
        <f>IF(AND(U237&gt;0,U237&gt;Summary!B$9),12.5 - 12.5 * (U237 - Summary!B$9) / (Summary!B$3 - Summary!B$9),0)</f>
        <v>0</v>
      </c>
      <c r="BN237" s="3">
        <f>IF(AND(V237&gt;0,V237&gt;Summary!C$9),12.5 - 12.5 * (V237 - Summary!C$9) / (Summary!C$3 - Summary!C$9),0)</f>
        <v>6.414838550653192</v>
      </c>
      <c r="BO237" s="3">
        <f>IF(AND(W237&gt;0,W237&gt;Summary!D$9),12.5 - 12.5 * (W237 - Summary!D$9) / (Summary!D$3 - Summary!D$9),0)</f>
        <v>0</v>
      </c>
      <c r="BP237" s="3">
        <f>IF(AND(X237&gt;0,X237&gt;Summary!E$9),12.5 - 12.5 * (X237 - Summary!E$9) / (Summary!E$3 - Summary!E$9),0)</f>
        <v>6.5822002472187888</v>
      </c>
      <c r="BQ237" s="3">
        <f>IF(AND(Y237&gt;0,Y237&gt;Summary!F$9),12.5 - 12.5 * (Y237 - Summary!F$9) / (Summary!F$3 - Summary!F$9),0)</f>
        <v>0</v>
      </c>
      <c r="BR237" s="3">
        <f>IF(AND(Z237&gt;0,Z237&gt;Summary!G$9),12.5 - 12.5 * (Z237 - Summary!G$9) / (Summary!G$3 - Summary!G$9),0)</f>
        <v>0</v>
      </c>
      <c r="BS237" s="3">
        <f>IF(AND(AA237&gt;0,AA237&gt;Summary!H$9),12.5 - 12.5 * (AA237 - Summary!H$9) / (Summary!H$3 - Summary!H$9),0)</f>
        <v>0</v>
      </c>
      <c r="BT237" s="3">
        <f>IF(AND(AB237&gt;0,AB237&gt;Summary!I$9),12.5 - 12.5 * (AB237 - Summary!I$9) / (Summary!I$3 - Summary!I$9),0)</f>
        <v>0</v>
      </c>
      <c r="BU237" s="3">
        <f>IF(AND(AC237&gt;0,AC237&gt;Summary!J$9),12.5 - 12.5 * (AC237 - Summary!J$9) / (Summary!J$3 - Summary!J$9),0)</f>
        <v>0</v>
      </c>
      <c r="BV237" s="3">
        <f>IF(AND(AD237&gt;0,AD237&gt;Summary!K$9),12.5 - 12.5 * (AD237 - Summary!K$9) / (Summary!K$3 - Summary!K$9),0)</f>
        <v>0</v>
      </c>
      <c r="BW237" s="3"/>
      <c r="BZ237">
        <v>2559</v>
      </c>
      <c r="CA237">
        <v>3648</v>
      </c>
      <c r="CB237">
        <v>9745</v>
      </c>
      <c r="CI237" s="3">
        <f t="shared" si="159"/>
        <v>0</v>
      </c>
      <c r="CJ237" s="3">
        <f t="shared" si="160"/>
        <v>6.414838550653192</v>
      </c>
      <c r="CK237" s="3">
        <f t="shared" si="161"/>
        <v>0</v>
      </c>
      <c r="CL237" s="3">
        <f t="shared" si="162"/>
        <v>12.33220024721879</v>
      </c>
      <c r="CM237" s="3">
        <f t="shared" si="163"/>
        <v>0</v>
      </c>
      <c r="CN237" s="3">
        <f t="shared" si="164"/>
        <v>0</v>
      </c>
      <c r="CO237" s="3">
        <f t="shared" si="165"/>
        <v>0</v>
      </c>
      <c r="CP237" s="3">
        <f t="shared" si="166"/>
        <v>0</v>
      </c>
      <c r="CQ237" s="3">
        <f t="shared" si="167"/>
        <v>0</v>
      </c>
      <c r="CR237" s="3">
        <f t="shared" si="168"/>
        <v>0</v>
      </c>
      <c r="CT237" s="3">
        <f t="shared" si="169"/>
        <v>0</v>
      </c>
      <c r="CU237" s="3">
        <f t="shared" si="170"/>
        <v>0</v>
      </c>
      <c r="CV237" s="3">
        <f t="shared" si="171"/>
        <v>18.74703879787198</v>
      </c>
      <c r="CW237" s="5">
        <f t="shared" si="172"/>
        <v>150</v>
      </c>
      <c r="CX237" s="3">
        <f t="shared" si="173"/>
        <v>168.74703879787199</v>
      </c>
      <c r="CZ237" s="3">
        <f t="shared" si="174"/>
        <v>159.61996675578101</v>
      </c>
      <c r="DA237">
        <f t="shared" si="175"/>
        <v>233</v>
      </c>
    </row>
    <row r="238" spans="1:105" x14ac:dyDescent="0.2">
      <c r="A238">
        <v>234</v>
      </c>
      <c r="B238" t="s">
        <v>501</v>
      </c>
      <c r="C238" t="s">
        <v>502</v>
      </c>
      <c r="D238" t="s">
        <v>29</v>
      </c>
      <c r="E238">
        <v>8.9954262865280796</v>
      </c>
      <c r="F238" s="1" t="s">
        <v>716</v>
      </c>
      <c r="G238">
        <v>158.99542628652799</v>
      </c>
      <c r="H238">
        <v>78995</v>
      </c>
      <c r="J238">
        <v>64178</v>
      </c>
      <c r="K238">
        <v>2591</v>
      </c>
      <c r="L238">
        <v>12226</v>
      </c>
      <c r="U238" s="5">
        <f>IF(J238&lt;=Summary!B$3,J238,0)</f>
        <v>0</v>
      </c>
      <c r="V238" s="5">
        <f>IF(K238&lt;=Summary!C$3,K238,0)</f>
        <v>2591</v>
      </c>
      <c r="W238" s="5">
        <f>IF(L238&lt;=Summary!D$3,L238,0)</f>
        <v>0</v>
      </c>
      <c r="X238" s="5">
        <f>IF(M238&lt;=Summary!E$3,M238,0)</f>
        <v>0</v>
      </c>
      <c r="Y238" s="5">
        <f>IF(N238&lt;=Summary!F$3,N238,0)</f>
        <v>0</v>
      </c>
      <c r="Z238" s="5">
        <f>IF(O238&lt;=Summary!G$3,O238,0)</f>
        <v>0</v>
      </c>
      <c r="AA238" s="5">
        <f>IF(P238&lt;=Summary!H$3,P238,0)</f>
        <v>0</v>
      </c>
      <c r="AB238" s="5">
        <f>IF(Q238&lt;=Summary!I$3,Q238,0)</f>
        <v>0</v>
      </c>
      <c r="AC238" s="5">
        <f>IF(R238&lt;=Summary!J$3,R238,0)</f>
        <v>0</v>
      </c>
      <c r="AD238" s="5">
        <f>IF(S238&lt;=Summary!K$3,S238,0)</f>
        <v>0</v>
      </c>
      <c r="AE238" s="3"/>
      <c r="AF238" s="5">
        <f t="shared" si="149"/>
        <v>239</v>
      </c>
      <c r="AG238" s="5">
        <f t="shared" si="150"/>
        <v>208</v>
      </c>
      <c r="AH238" s="5">
        <f t="shared" si="151"/>
        <v>164</v>
      </c>
      <c r="AI238" s="5">
        <f t="shared" si="152"/>
        <v>0</v>
      </c>
      <c r="AJ238" s="5">
        <f t="shared" si="153"/>
        <v>0</v>
      </c>
      <c r="AK238" s="5">
        <f t="shared" si="154"/>
        <v>0</v>
      </c>
      <c r="AL238" s="5">
        <f t="shared" si="155"/>
        <v>0</v>
      </c>
      <c r="AM238" s="5">
        <f t="shared" si="156"/>
        <v>0</v>
      </c>
      <c r="AN238" s="5">
        <f t="shared" si="157"/>
        <v>0</v>
      </c>
      <c r="AO238" s="5">
        <f t="shared" si="158"/>
        <v>0</v>
      </c>
      <c r="AP238" s="3"/>
      <c r="AQ238" s="3">
        <f>IF(AND(AF238&lt;=Summary!B$6,AF238&gt;0),25*(Summary!B$6+1-AF238)/Summary!B$6,0)</f>
        <v>0</v>
      </c>
      <c r="AR238" s="3">
        <f>IF(AND(AG238&lt;=Summary!C$6,AG238&gt;0),25*(Summary!C$6+1-AG238)/Summary!C$6,0)</f>
        <v>0</v>
      </c>
      <c r="AS238" s="3">
        <f>IF(AND(AH238&lt;=Summary!D$6,AH238&gt;0),25*(Summary!D$6+1-AH238)/Summary!D$6,0)</f>
        <v>0</v>
      </c>
      <c r="AT238" s="3">
        <f>IF(AND(AI238&lt;=Summary!E$6,AI238&gt;0),25*(Summary!E$6+1-AI238)/Summary!E$6,0)</f>
        <v>0</v>
      </c>
      <c r="AU238" s="3">
        <f>IF(AND(AJ238&lt;=Summary!F$6,AJ238&gt;0),25*(Summary!F$6+1-AJ238)/Summary!F$6,0)</f>
        <v>0</v>
      </c>
      <c r="AV238" s="3">
        <f>IF(AND(AK238&lt;=Summary!G$6,AK238&gt;0),25*(Summary!G$6+1-AK238)/Summary!G$6,0)</f>
        <v>0</v>
      </c>
      <c r="AW238" s="3">
        <f>IF(AND(AL238&lt;=Summary!H$6,AL238&gt;0),25*(Summary!H$6+1-AL238)/Summary!H$6,0)</f>
        <v>0</v>
      </c>
      <c r="AX238" s="3">
        <f>IF(AND(AM238&lt;=Summary!I$6,AM238&gt;0),25*(Summary!I$6+1-AM238)/Summary!I$6,0)</f>
        <v>0</v>
      </c>
      <c r="AY238" s="3">
        <f>IF(AND(AN238&lt;=Summary!J$6,AN238&gt;0),25*(Summary!J$6+1-AN238)/Summary!J$6,0)</f>
        <v>0</v>
      </c>
      <c r="AZ238" s="3">
        <f>IF(AND(AO238&lt;=Summary!K$6,AO238&gt;0),25*(Summary!K$6+1-AO238)/Summary!K$6,0)</f>
        <v>0</v>
      </c>
      <c r="BA238" s="3"/>
      <c r="BB238" s="3">
        <f>IF(AND(U238&gt;0,U238&lt;=Summary!B$9),12.5 + 12.5 * (U238 - Summary!B$9) / (Summary!B$7 - Summary!B$9),0)</f>
        <v>0</v>
      </c>
      <c r="BC238" s="3">
        <f>IF(AND(V238&gt;0,V238&lt;=Summary!C$9),12.5 + 12.5 * (V238 - Summary!C$9) / (Summary!C$7 - Summary!C$9),0)</f>
        <v>0</v>
      </c>
      <c r="BD238" s="3">
        <f>IF(AND(W238&gt;0,W238&lt;=Summary!D$9),12.5 + 12.5 * (W238 - Summary!D$9) / (Summary!D$7 - Summary!D$9),0)</f>
        <v>0</v>
      </c>
      <c r="BE238" s="3">
        <f>IF(AND(X238&gt;0,X238&lt;=Summary!E$9),12.5 + 12.5 * (X238 - Summary!E$9) / (Summary!E$7 - Summary!E$9),0)</f>
        <v>0</v>
      </c>
      <c r="BF238" s="3">
        <f>IF(AND(Y238&gt;0,Y238&lt;=Summary!F$9),12.5 + 12.5 * (Y238 - Summary!F$9) / (Summary!F$7 - Summary!F$9),0)</f>
        <v>0</v>
      </c>
      <c r="BG238" s="3">
        <f>IF(AND(Z238&gt;0,Z238&lt;=Summary!G$9),12.5 + 12.5 * (Z238 - Summary!G$9) / (Summary!G$7 - Summary!G$9),0)</f>
        <v>0</v>
      </c>
      <c r="BH238" s="3">
        <f>IF(AND(AA238&gt;0,AA238&lt;=Summary!H$9),12.5 + 12.5 * (AA238 - Summary!H$9) / (Summary!H$7 - Summary!H$9),0)</f>
        <v>0</v>
      </c>
      <c r="BI238" s="3">
        <f>IF(AND(AB238&gt;0,AB238&lt;=Summary!I$9),12.5 + 12.5 * (AB238 - Summary!I$9) / (Summary!I$7 - Summary!I$9),0)</f>
        <v>0</v>
      </c>
      <c r="BJ238" s="3">
        <f>IF(AND(AC238&gt;0,AC238&lt;=Summary!J$9),12.5 + 12.5 * (AC238 - Summary!J$9) / (Summary!J$7 - Summary!J$9),0)</f>
        <v>0</v>
      </c>
      <c r="BK238" s="3">
        <f>IF(AND(AD238&gt;0,AD238&lt;=Summary!K$9),12.5 + 12.5 * (AD238 - Summary!K$9) / (Summary!K$7 - Summary!K$9),0)</f>
        <v>0</v>
      </c>
      <c r="BL238" s="3"/>
      <c r="BM238" s="3">
        <f>IF(AND(U238&gt;0,U238&gt;Summary!B$9),12.5 - 12.5 * (U238 - Summary!B$9) / (Summary!B$3 - Summary!B$9),0)</f>
        <v>0</v>
      </c>
      <c r="BN238" s="3">
        <f>IF(AND(V238&gt;0,V238&gt;Summary!C$9),12.5 - 12.5 * (V238 - Summary!C$9) / (Summary!C$3 - Summary!C$9),0)</f>
        <v>6.2176485087503082</v>
      </c>
      <c r="BO238" s="3">
        <f>IF(AND(W238&gt;0,W238&gt;Summary!D$9),12.5 - 12.5 * (W238 - Summary!D$9) / (Summary!D$3 - Summary!D$9),0)</f>
        <v>0</v>
      </c>
      <c r="BP238" s="3">
        <f>IF(AND(X238&gt;0,X238&gt;Summary!E$9),12.5 - 12.5 * (X238 - Summary!E$9) / (Summary!E$3 - Summary!E$9),0)</f>
        <v>0</v>
      </c>
      <c r="BQ238" s="3">
        <f>IF(AND(Y238&gt;0,Y238&gt;Summary!F$9),12.5 - 12.5 * (Y238 - Summary!F$9) / (Summary!F$3 - Summary!F$9),0)</f>
        <v>0</v>
      </c>
      <c r="BR238" s="3">
        <f>IF(AND(Z238&gt;0,Z238&gt;Summary!G$9),12.5 - 12.5 * (Z238 - Summary!G$9) / (Summary!G$3 - Summary!G$9),0)</f>
        <v>0</v>
      </c>
      <c r="BS238" s="3">
        <f>IF(AND(AA238&gt;0,AA238&gt;Summary!H$9),12.5 - 12.5 * (AA238 - Summary!H$9) / (Summary!H$3 - Summary!H$9),0)</f>
        <v>0</v>
      </c>
      <c r="BT238" s="3">
        <f>IF(AND(AB238&gt;0,AB238&gt;Summary!I$9),12.5 - 12.5 * (AB238 - Summary!I$9) / (Summary!I$3 - Summary!I$9),0)</f>
        <v>0</v>
      </c>
      <c r="BU238" s="3">
        <f>IF(AND(AC238&gt;0,AC238&gt;Summary!J$9),12.5 - 12.5 * (AC238 - Summary!J$9) / (Summary!J$3 - Summary!J$9),0)</f>
        <v>0</v>
      </c>
      <c r="BV238" s="3">
        <f>IF(AND(AD238&gt;0,AD238&gt;Summary!K$9),12.5 - 12.5 * (AD238 - Summary!K$9) / (Summary!K$3 - Summary!K$9),0)</f>
        <v>0</v>
      </c>
      <c r="BW238" s="3"/>
      <c r="BZ238">
        <v>2591</v>
      </c>
      <c r="CD238">
        <v>64178</v>
      </c>
      <c r="CE238">
        <v>12226</v>
      </c>
      <c r="CI238" s="3">
        <f t="shared" si="159"/>
        <v>0</v>
      </c>
      <c r="CJ238" s="3">
        <f t="shared" si="160"/>
        <v>6.2176485087503082</v>
      </c>
      <c r="CK238" s="3">
        <f t="shared" si="161"/>
        <v>0</v>
      </c>
      <c r="CL238" s="3">
        <f t="shared" si="162"/>
        <v>0</v>
      </c>
      <c r="CM238" s="3">
        <f t="shared" si="163"/>
        <v>0</v>
      </c>
      <c r="CN238" s="3">
        <f t="shared" si="164"/>
        <v>0</v>
      </c>
      <c r="CO238" s="3">
        <f t="shared" si="165"/>
        <v>0</v>
      </c>
      <c r="CP238" s="3">
        <f t="shared" si="166"/>
        <v>0</v>
      </c>
      <c r="CQ238" s="3">
        <f t="shared" si="167"/>
        <v>0</v>
      </c>
      <c r="CR238" s="3">
        <f t="shared" si="168"/>
        <v>0</v>
      </c>
      <c r="CT238" s="3">
        <f t="shared" si="169"/>
        <v>0</v>
      </c>
      <c r="CU238" s="3">
        <f t="shared" si="170"/>
        <v>0</v>
      </c>
      <c r="CV238" s="3">
        <f t="shared" si="171"/>
        <v>6.2176485087503082</v>
      </c>
      <c r="CW238" s="5">
        <f t="shared" si="172"/>
        <v>150</v>
      </c>
      <c r="CX238" s="3">
        <f t="shared" si="173"/>
        <v>156.2176485087503</v>
      </c>
      <c r="CZ238" s="3">
        <f t="shared" si="174"/>
        <v>158.99542628652799</v>
      </c>
      <c r="DA238">
        <f t="shared" si="175"/>
        <v>234</v>
      </c>
    </row>
    <row r="239" spans="1:105" x14ac:dyDescent="0.2">
      <c r="A239">
        <v>235</v>
      </c>
      <c r="B239" t="s">
        <v>503</v>
      </c>
      <c r="C239" t="s">
        <v>504</v>
      </c>
      <c r="D239" t="s">
        <v>79</v>
      </c>
      <c r="E239">
        <v>3.7128451873557</v>
      </c>
      <c r="F239" s="1" t="s">
        <v>717</v>
      </c>
      <c r="G239">
        <v>153.71284518735499</v>
      </c>
      <c r="H239">
        <v>42876</v>
      </c>
      <c r="J239">
        <v>3238</v>
      </c>
      <c r="K239">
        <v>3765</v>
      </c>
      <c r="M239">
        <v>35873</v>
      </c>
      <c r="U239" s="5">
        <f>IF(J239&lt;=Summary!B$3,J239,0)</f>
        <v>3238</v>
      </c>
      <c r="V239" s="5">
        <f>IF(K239&lt;=Summary!C$3,K239,0)</f>
        <v>0</v>
      </c>
      <c r="W239" s="5">
        <f>IF(L239&lt;=Summary!D$3,L239,0)</f>
        <v>0</v>
      </c>
      <c r="X239" s="5">
        <f>IF(M239&lt;=Summary!E$3,M239,0)</f>
        <v>0</v>
      </c>
      <c r="Y239" s="5">
        <f>IF(N239&lt;=Summary!F$3,N239,0)</f>
        <v>0</v>
      </c>
      <c r="Z239" s="5">
        <f>IF(O239&lt;=Summary!G$3,O239,0)</f>
        <v>0</v>
      </c>
      <c r="AA239" s="5">
        <f>IF(P239&lt;=Summary!H$3,P239,0)</f>
        <v>0</v>
      </c>
      <c r="AB239" s="5">
        <f>IF(Q239&lt;=Summary!I$3,Q239,0)</f>
        <v>0</v>
      </c>
      <c r="AC239" s="5">
        <f>IF(R239&lt;=Summary!J$3,R239,0)</f>
        <v>0</v>
      </c>
      <c r="AD239" s="5">
        <f>IF(S239&lt;=Summary!K$3,S239,0)</f>
        <v>0</v>
      </c>
      <c r="AE239" s="3"/>
      <c r="AF239" s="5">
        <f t="shared" si="149"/>
        <v>183</v>
      </c>
      <c r="AG239" s="5">
        <f t="shared" si="150"/>
        <v>237</v>
      </c>
      <c r="AH239" s="5">
        <f t="shared" si="151"/>
        <v>0</v>
      </c>
      <c r="AI239" s="5">
        <f t="shared" si="152"/>
        <v>182</v>
      </c>
      <c r="AJ239" s="5">
        <f t="shared" si="153"/>
        <v>0</v>
      </c>
      <c r="AK239" s="5">
        <f t="shared" si="154"/>
        <v>0</v>
      </c>
      <c r="AL239" s="5">
        <f t="shared" si="155"/>
        <v>0</v>
      </c>
      <c r="AM239" s="5">
        <f t="shared" si="156"/>
        <v>0</v>
      </c>
      <c r="AN239" s="5">
        <f t="shared" si="157"/>
        <v>0</v>
      </c>
      <c r="AO239" s="5">
        <f t="shared" si="158"/>
        <v>0</v>
      </c>
      <c r="AP239" s="3"/>
      <c r="AQ239" s="3">
        <f>IF(AND(AF239&lt;=Summary!B$6,AF239&gt;0),25*(Summary!B$6+1-AF239)/Summary!B$6,0)</f>
        <v>0</v>
      </c>
      <c r="AR239" s="3">
        <f>IF(AND(AG239&lt;=Summary!C$6,AG239&gt;0),25*(Summary!C$6+1-AG239)/Summary!C$6,0)</f>
        <v>0</v>
      </c>
      <c r="AS239" s="3">
        <f>IF(AND(AH239&lt;=Summary!D$6,AH239&gt;0),25*(Summary!D$6+1-AH239)/Summary!D$6,0)</f>
        <v>0</v>
      </c>
      <c r="AT239" s="3">
        <f>IF(AND(AI239&lt;=Summary!E$6,AI239&gt;0),25*(Summary!E$6+1-AI239)/Summary!E$6,0)</f>
        <v>0</v>
      </c>
      <c r="AU239" s="3">
        <f>IF(AND(AJ239&lt;=Summary!F$6,AJ239&gt;0),25*(Summary!F$6+1-AJ239)/Summary!F$6,0)</f>
        <v>0</v>
      </c>
      <c r="AV239" s="3">
        <f>IF(AND(AK239&lt;=Summary!G$6,AK239&gt;0),25*(Summary!G$6+1-AK239)/Summary!G$6,0)</f>
        <v>0</v>
      </c>
      <c r="AW239" s="3">
        <f>IF(AND(AL239&lt;=Summary!H$6,AL239&gt;0),25*(Summary!H$6+1-AL239)/Summary!H$6,0)</f>
        <v>0</v>
      </c>
      <c r="AX239" s="3">
        <f>IF(AND(AM239&lt;=Summary!I$6,AM239&gt;0),25*(Summary!I$6+1-AM239)/Summary!I$6,0)</f>
        <v>0</v>
      </c>
      <c r="AY239" s="3">
        <f>IF(AND(AN239&lt;=Summary!J$6,AN239&gt;0),25*(Summary!J$6+1-AN239)/Summary!J$6,0)</f>
        <v>0</v>
      </c>
      <c r="AZ239" s="3">
        <f>IF(AND(AO239&lt;=Summary!K$6,AO239&gt;0),25*(Summary!K$6+1-AO239)/Summary!K$6,0)</f>
        <v>0</v>
      </c>
      <c r="BA239" s="3"/>
      <c r="BB239" s="3">
        <f>IF(AND(U239&gt;0,U239&lt;=Summary!B$9),12.5 + 12.5 * (U239 - Summary!B$9) / (Summary!B$7 - Summary!B$9),0)</f>
        <v>0</v>
      </c>
      <c r="BC239" s="3">
        <f>IF(AND(V239&gt;0,V239&lt;=Summary!C$9),12.5 + 12.5 * (V239 - Summary!C$9) / (Summary!C$7 - Summary!C$9),0)</f>
        <v>0</v>
      </c>
      <c r="BD239" s="3">
        <f>IF(AND(W239&gt;0,W239&lt;=Summary!D$9),12.5 + 12.5 * (W239 - Summary!D$9) / (Summary!D$7 - Summary!D$9),0)</f>
        <v>0</v>
      </c>
      <c r="BE239" s="3">
        <f>IF(AND(X239&gt;0,X239&lt;=Summary!E$9),12.5 + 12.5 * (X239 - Summary!E$9) / (Summary!E$7 - Summary!E$9),0)</f>
        <v>0</v>
      </c>
      <c r="BF239" s="3">
        <f>IF(AND(Y239&gt;0,Y239&lt;=Summary!F$9),12.5 + 12.5 * (Y239 - Summary!F$9) / (Summary!F$7 - Summary!F$9),0)</f>
        <v>0</v>
      </c>
      <c r="BG239" s="3">
        <f>IF(AND(Z239&gt;0,Z239&lt;=Summary!G$9),12.5 + 12.5 * (Z239 - Summary!G$9) / (Summary!G$7 - Summary!G$9),0)</f>
        <v>0</v>
      </c>
      <c r="BH239" s="3">
        <f>IF(AND(AA239&gt;0,AA239&lt;=Summary!H$9),12.5 + 12.5 * (AA239 - Summary!H$9) / (Summary!H$7 - Summary!H$9),0)</f>
        <v>0</v>
      </c>
      <c r="BI239" s="3">
        <f>IF(AND(AB239&gt;0,AB239&lt;=Summary!I$9),12.5 + 12.5 * (AB239 - Summary!I$9) / (Summary!I$7 - Summary!I$9),0)</f>
        <v>0</v>
      </c>
      <c r="BJ239" s="3">
        <f>IF(AND(AC239&gt;0,AC239&lt;=Summary!J$9),12.5 + 12.5 * (AC239 - Summary!J$9) / (Summary!J$7 - Summary!J$9),0)</f>
        <v>0</v>
      </c>
      <c r="BK239" s="3">
        <f>IF(AND(AD239&gt;0,AD239&lt;=Summary!K$9),12.5 + 12.5 * (AD239 - Summary!K$9) / (Summary!K$7 - Summary!K$9),0)</f>
        <v>0</v>
      </c>
      <c r="BL239" s="3"/>
      <c r="BM239" s="3">
        <f>IF(AND(U239&gt;0,U239&gt;Summary!B$9),12.5 - 12.5 * (U239 - Summary!B$9) / (Summary!B$3 - Summary!B$9),0)</f>
        <v>2.4107618540223754</v>
      </c>
      <c r="BN239" s="3">
        <f>IF(AND(V239&gt;0,V239&gt;Summary!C$9),12.5 - 12.5 * (V239 - Summary!C$9) / (Summary!C$3 - Summary!C$9),0)</f>
        <v>0</v>
      </c>
      <c r="BO239" s="3">
        <f>IF(AND(W239&gt;0,W239&gt;Summary!D$9),12.5 - 12.5 * (W239 - Summary!D$9) / (Summary!D$3 - Summary!D$9),0)</f>
        <v>0</v>
      </c>
      <c r="BP239" s="3">
        <f>IF(AND(X239&gt;0,X239&gt;Summary!E$9),12.5 - 12.5 * (X239 - Summary!E$9) / (Summary!E$3 - Summary!E$9),0)</f>
        <v>0</v>
      </c>
      <c r="BQ239" s="3">
        <f>IF(AND(Y239&gt;0,Y239&gt;Summary!F$9),12.5 - 12.5 * (Y239 - Summary!F$9) / (Summary!F$3 - Summary!F$9),0)</f>
        <v>0</v>
      </c>
      <c r="BR239" s="3">
        <f>IF(AND(Z239&gt;0,Z239&gt;Summary!G$9),12.5 - 12.5 * (Z239 - Summary!G$9) / (Summary!G$3 - Summary!G$9),0)</f>
        <v>0</v>
      </c>
      <c r="BS239" s="3">
        <f>IF(AND(AA239&gt;0,AA239&gt;Summary!H$9),12.5 - 12.5 * (AA239 - Summary!H$9) / (Summary!H$3 - Summary!H$9),0)</f>
        <v>0</v>
      </c>
      <c r="BT239" s="3">
        <f>IF(AND(AB239&gt;0,AB239&gt;Summary!I$9),12.5 - 12.5 * (AB239 - Summary!I$9) / (Summary!I$3 - Summary!I$9),0)</f>
        <v>0</v>
      </c>
      <c r="BU239" s="3">
        <f>IF(AND(AC239&gt;0,AC239&gt;Summary!J$9),12.5 - 12.5 * (AC239 - Summary!J$9) / (Summary!J$3 - Summary!J$9),0)</f>
        <v>0</v>
      </c>
      <c r="BV239" s="3">
        <f>IF(AND(AD239&gt;0,AD239&gt;Summary!K$9),12.5 - 12.5 * (AD239 - Summary!K$9) / (Summary!K$3 - Summary!K$9),0)</f>
        <v>0</v>
      </c>
      <c r="BW239" s="3"/>
      <c r="BZ239">
        <v>3765</v>
      </c>
      <c r="CA239">
        <v>35873</v>
      </c>
      <c r="CD239">
        <v>3238</v>
      </c>
      <c r="CI239" s="3">
        <f t="shared" si="159"/>
        <v>2.4107618540223754</v>
      </c>
      <c r="CJ239" s="3">
        <f t="shared" si="160"/>
        <v>0</v>
      </c>
      <c r="CK239" s="3">
        <f t="shared" si="161"/>
        <v>0</v>
      </c>
      <c r="CL239" s="3">
        <f t="shared" si="162"/>
        <v>0</v>
      </c>
      <c r="CM239" s="3">
        <f t="shared" si="163"/>
        <v>0</v>
      </c>
      <c r="CN239" s="3">
        <f t="shared" si="164"/>
        <v>0</v>
      </c>
      <c r="CO239" s="3">
        <f t="shared" si="165"/>
        <v>0</v>
      </c>
      <c r="CP239" s="3">
        <f t="shared" si="166"/>
        <v>0</v>
      </c>
      <c r="CQ239" s="3">
        <f t="shared" si="167"/>
        <v>0</v>
      </c>
      <c r="CR239" s="3">
        <f t="shared" si="168"/>
        <v>0</v>
      </c>
      <c r="CT239" s="3">
        <f t="shared" si="169"/>
        <v>0</v>
      </c>
      <c r="CU239" s="3">
        <f t="shared" si="170"/>
        <v>0</v>
      </c>
      <c r="CV239" s="3">
        <f t="shared" si="171"/>
        <v>2.4107618540223754</v>
      </c>
      <c r="CW239" s="5">
        <f t="shared" si="172"/>
        <v>150</v>
      </c>
      <c r="CX239" s="3">
        <f t="shared" si="173"/>
        <v>152.41076185402238</v>
      </c>
      <c r="CZ239" s="3">
        <f t="shared" si="174"/>
        <v>153.71284518735499</v>
      </c>
      <c r="DA239">
        <f t="shared" si="175"/>
        <v>235</v>
      </c>
    </row>
    <row r="240" spans="1:105" x14ac:dyDescent="0.2">
      <c r="A240">
        <v>236</v>
      </c>
      <c r="B240" t="s">
        <v>505</v>
      </c>
      <c r="C240" t="s">
        <v>506</v>
      </c>
      <c r="D240" t="s">
        <v>360</v>
      </c>
      <c r="E240">
        <v>1.26948989717044</v>
      </c>
      <c r="F240" s="1" t="s">
        <v>717</v>
      </c>
      <c r="G240">
        <v>151.26948989716999</v>
      </c>
      <c r="H240">
        <v>621104</v>
      </c>
      <c r="J240">
        <v>435754</v>
      </c>
      <c r="K240">
        <v>3446</v>
      </c>
      <c r="L240">
        <v>181904</v>
      </c>
      <c r="U240" s="5">
        <f>IF(J240&lt;=Summary!B$3,J240,0)</f>
        <v>0</v>
      </c>
      <c r="V240" s="5">
        <f>IF(K240&lt;=Summary!C$3,K240,0)</f>
        <v>3446</v>
      </c>
      <c r="W240" s="5">
        <f>IF(L240&lt;=Summary!D$3,L240,0)</f>
        <v>0</v>
      </c>
      <c r="X240" s="5">
        <f>IF(M240&lt;=Summary!E$3,M240,0)</f>
        <v>0</v>
      </c>
      <c r="Y240" s="5">
        <f>IF(N240&lt;=Summary!F$3,N240,0)</f>
        <v>0</v>
      </c>
      <c r="Z240" s="5">
        <f>IF(O240&lt;=Summary!G$3,O240,0)</f>
        <v>0</v>
      </c>
      <c r="AA240" s="5">
        <f>IF(P240&lt;=Summary!H$3,P240,0)</f>
        <v>0</v>
      </c>
      <c r="AB240" s="5">
        <f>IF(Q240&lt;=Summary!I$3,Q240,0)</f>
        <v>0</v>
      </c>
      <c r="AC240" s="5">
        <f>IF(R240&lt;=Summary!J$3,R240,0)</f>
        <v>0</v>
      </c>
      <c r="AD240" s="5">
        <f>IF(S240&lt;=Summary!K$3,S240,0)</f>
        <v>0</v>
      </c>
      <c r="AE240" s="3"/>
      <c r="AF240" s="5">
        <f t="shared" si="149"/>
        <v>254</v>
      </c>
      <c r="AG240" s="5">
        <f t="shared" si="150"/>
        <v>232</v>
      </c>
      <c r="AH240" s="5">
        <f t="shared" si="151"/>
        <v>206</v>
      </c>
      <c r="AI240" s="5">
        <f t="shared" si="152"/>
        <v>0</v>
      </c>
      <c r="AJ240" s="5">
        <f t="shared" si="153"/>
        <v>0</v>
      </c>
      <c r="AK240" s="5">
        <f t="shared" si="154"/>
        <v>0</v>
      </c>
      <c r="AL240" s="5">
        <f t="shared" si="155"/>
        <v>0</v>
      </c>
      <c r="AM240" s="5">
        <f t="shared" si="156"/>
        <v>0</v>
      </c>
      <c r="AN240" s="5">
        <f t="shared" si="157"/>
        <v>0</v>
      </c>
      <c r="AO240" s="5">
        <f t="shared" si="158"/>
        <v>0</v>
      </c>
      <c r="AP240" s="3"/>
      <c r="AQ240" s="3">
        <f>IF(AND(AF240&lt;=Summary!B$6,AF240&gt;0),25*(Summary!B$6+1-AF240)/Summary!B$6,0)</f>
        <v>0</v>
      </c>
      <c r="AR240" s="3">
        <f>IF(AND(AG240&lt;=Summary!C$6,AG240&gt;0),25*(Summary!C$6+1-AG240)/Summary!C$6,0)</f>
        <v>0</v>
      </c>
      <c r="AS240" s="3">
        <f>IF(AND(AH240&lt;=Summary!D$6,AH240&gt;0),25*(Summary!D$6+1-AH240)/Summary!D$6,0)</f>
        <v>0</v>
      </c>
      <c r="AT240" s="3">
        <f>IF(AND(AI240&lt;=Summary!E$6,AI240&gt;0),25*(Summary!E$6+1-AI240)/Summary!E$6,0)</f>
        <v>0</v>
      </c>
      <c r="AU240" s="3">
        <f>IF(AND(AJ240&lt;=Summary!F$6,AJ240&gt;0),25*(Summary!F$6+1-AJ240)/Summary!F$6,0)</f>
        <v>0</v>
      </c>
      <c r="AV240" s="3">
        <f>IF(AND(AK240&lt;=Summary!G$6,AK240&gt;0),25*(Summary!G$6+1-AK240)/Summary!G$6,0)</f>
        <v>0</v>
      </c>
      <c r="AW240" s="3">
        <f>IF(AND(AL240&lt;=Summary!H$6,AL240&gt;0),25*(Summary!H$6+1-AL240)/Summary!H$6,0)</f>
        <v>0</v>
      </c>
      <c r="AX240" s="3">
        <f>IF(AND(AM240&lt;=Summary!I$6,AM240&gt;0),25*(Summary!I$6+1-AM240)/Summary!I$6,0)</f>
        <v>0</v>
      </c>
      <c r="AY240" s="3">
        <f>IF(AND(AN240&lt;=Summary!J$6,AN240&gt;0),25*(Summary!J$6+1-AN240)/Summary!J$6,0)</f>
        <v>0</v>
      </c>
      <c r="AZ240" s="3">
        <f>IF(AND(AO240&lt;=Summary!K$6,AO240&gt;0),25*(Summary!K$6+1-AO240)/Summary!K$6,0)</f>
        <v>0</v>
      </c>
      <c r="BA240" s="3"/>
      <c r="BB240" s="3">
        <f>IF(AND(U240&gt;0,U240&lt;=Summary!B$9),12.5 + 12.5 * (U240 - Summary!B$9) / (Summary!B$7 - Summary!B$9),0)</f>
        <v>0</v>
      </c>
      <c r="BC240" s="3">
        <f>IF(AND(V240&gt;0,V240&lt;=Summary!C$9),12.5 + 12.5 * (V240 - Summary!C$9) / (Summary!C$7 - Summary!C$9),0)</f>
        <v>0</v>
      </c>
      <c r="BD240" s="3">
        <f>IF(AND(W240&gt;0,W240&lt;=Summary!D$9),12.5 + 12.5 * (W240 - Summary!D$9) / (Summary!D$7 - Summary!D$9),0)</f>
        <v>0</v>
      </c>
      <c r="BE240" s="3">
        <f>IF(AND(X240&gt;0,X240&lt;=Summary!E$9),12.5 + 12.5 * (X240 - Summary!E$9) / (Summary!E$7 - Summary!E$9),0)</f>
        <v>0</v>
      </c>
      <c r="BF240" s="3">
        <f>IF(AND(Y240&gt;0,Y240&lt;=Summary!F$9),12.5 + 12.5 * (Y240 - Summary!F$9) / (Summary!F$7 - Summary!F$9),0)</f>
        <v>0</v>
      </c>
      <c r="BG240" s="3">
        <f>IF(AND(Z240&gt;0,Z240&lt;=Summary!G$9),12.5 + 12.5 * (Z240 - Summary!G$9) / (Summary!G$7 - Summary!G$9),0)</f>
        <v>0</v>
      </c>
      <c r="BH240" s="3">
        <f>IF(AND(AA240&gt;0,AA240&lt;=Summary!H$9),12.5 + 12.5 * (AA240 - Summary!H$9) / (Summary!H$7 - Summary!H$9),0)</f>
        <v>0</v>
      </c>
      <c r="BI240" s="3">
        <f>IF(AND(AB240&gt;0,AB240&lt;=Summary!I$9),12.5 + 12.5 * (AB240 - Summary!I$9) / (Summary!I$7 - Summary!I$9),0)</f>
        <v>0</v>
      </c>
      <c r="BJ240" s="3">
        <f>IF(AND(AC240&gt;0,AC240&lt;=Summary!J$9),12.5 + 12.5 * (AC240 - Summary!J$9) / (Summary!J$7 - Summary!J$9),0)</f>
        <v>0</v>
      </c>
      <c r="BK240" s="3">
        <f>IF(AND(AD240&gt;0,AD240&lt;=Summary!K$9),12.5 + 12.5 * (AD240 - Summary!K$9) / (Summary!K$7 - Summary!K$9),0)</f>
        <v>0</v>
      </c>
      <c r="BL240" s="3"/>
      <c r="BM240" s="3">
        <f>IF(AND(U240&gt;0,U240&gt;Summary!B$9),12.5 - 12.5 * (U240 - Summary!B$9) / (Summary!B$3 - Summary!B$9),0)</f>
        <v>0</v>
      </c>
      <c r="BN240" s="3">
        <f>IF(AND(V240&gt;0,V240&gt;Summary!C$9),12.5 - 12.5 * (V240 - Summary!C$9) / (Summary!C$3 - Summary!C$9),0)</f>
        <v>0.94897707665762887</v>
      </c>
      <c r="BO240" s="3">
        <f>IF(AND(W240&gt;0,W240&gt;Summary!D$9),12.5 - 12.5 * (W240 - Summary!D$9) / (Summary!D$3 - Summary!D$9),0)</f>
        <v>0</v>
      </c>
      <c r="BP240" s="3">
        <f>IF(AND(X240&gt;0,X240&gt;Summary!E$9),12.5 - 12.5 * (X240 - Summary!E$9) / (Summary!E$3 - Summary!E$9),0)</f>
        <v>0</v>
      </c>
      <c r="BQ240" s="3">
        <f>IF(AND(Y240&gt;0,Y240&gt;Summary!F$9),12.5 - 12.5 * (Y240 - Summary!F$9) / (Summary!F$3 - Summary!F$9),0)</f>
        <v>0</v>
      </c>
      <c r="BR240" s="3">
        <f>IF(AND(Z240&gt;0,Z240&gt;Summary!G$9),12.5 - 12.5 * (Z240 - Summary!G$9) / (Summary!G$3 - Summary!G$9),0)</f>
        <v>0</v>
      </c>
      <c r="BS240" s="3">
        <f>IF(AND(AA240&gt;0,AA240&gt;Summary!H$9),12.5 - 12.5 * (AA240 - Summary!H$9) / (Summary!H$3 - Summary!H$9),0)</f>
        <v>0</v>
      </c>
      <c r="BT240" s="3">
        <f>IF(AND(AB240&gt;0,AB240&gt;Summary!I$9),12.5 - 12.5 * (AB240 - Summary!I$9) / (Summary!I$3 - Summary!I$9),0)</f>
        <v>0</v>
      </c>
      <c r="BU240" s="3">
        <f>IF(AND(AC240&gt;0,AC240&gt;Summary!J$9),12.5 - 12.5 * (AC240 - Summary!J$9) / (Summary!J$3 - Summary!J$9),0)</f>
        <v>0</v>
      </c>
      <c r="BV240" s="3">
        <f>IF(AND(AD240&gt;0,AD240&gt;Summary!K$9),12.5 - 12.5 * (AD240 - Summary!K$9) / (Summary!K$3 - Summary!K$9),0)</f>
        <v>0</v>
      </c>
      <c r="BW240" s="3"/>
      <c r="BZ240">
        <v>3446</v>
      </c>
      <c r="CD240">
        <v>435754</v>
      </c>
      <c r="CE240">
        <v>181904</v>
      </c>
      <c r="CI240" s="3">
        <f t="shared" si="159"/>
        <v>0</v>
      </c>
      <c r="CJ240" s="3">
        <f t="shared" si="160"/>
        <v>0.94897707665762887</v>
      </c>
      <c r="CK240" s="3">
        <f t="shared" si="161"/>
        <v>0</v>
      </c>
      <c r="CL240" s="3">
        <f t="shared" si="162"/>
        <v>0</v>
      </c>
      <c r="CM240" s="3">
        <f t="shared" si="163"/>
        <v>0</v>
      </c>
      <c r="CN240" s="3">
        <f t="shared" si="164"/>
        <v>0</v>
      </c>
      <c r="CO240" s="3">
        <f t="shared" si="165"/>
        <v>0</v>
      </c>
      <c r="CP240" s="3">
        <f t="shared" si="166"/>
        <v>0</v>
      </c>
      <c r="CQ240" s="3">
        <f t="shared" si="167"/>
        <v>0</v>
      </c>
      <c r="CR240" s="3">
        <f t="shared" si="168"/>
        <v>0</v>
      </c>
      <c r="CT240" s="3">
        <f t="shared" si="169"/>
        <v>0</v>
      </c>
      <c r="CU240" s="3">
        <f t="shared" si="170"/>
        <v>0</v>
      </c>
      <c r="CV240" s="3">
        <f t="shared" si="171"/>
        <v>0.94897707665762887</v>
      </c>
      <c r="CW240" s="5">
        <f t="shared" si="172"/>
        <v>150</v>
      </c>
      <c r="CX240" s="3">
        <f t="shared" si="173"/>
        <v>150.94897707665763</v>
      </c>
      <c r="CZ240" s="3">
        <f t="shared" si="174"/>
        <v>151.26948989716999</v>
      </c>
      <c r="DA240">
        <f t="shared" si="175"/>
        <v>236</v>
      </c>
    </row>
    <row r="241" spans="1:105" x14ac:dyDescent="0.2">
      <c r="A241">
        <v>237</v>
      </c>
      <c r="B241" t="s">
        <v>507</v>
      </c>
      <c r="C241" t="s">
        <v>508</v>
      </c>
      <c r="D241" t="s">
        <v>22</v>
      </c>
      <c r="E241">
        <v>0</v>
      </c>
      <c r="F241" s="1" t="s">
        <v>509</v>
      </c>
      <c r="G241">
        <v>150</v>
      </c>
      <c r="H241">
        <v>86955</v>
      </c>
      <c r="J241">
        <v>6445</v>
      </c>
      <c r="K241">
        <v>5884</v>
      </c>
      <c r="L241">
        <v>74626</v>
      </c>
      <c r="U241" s="5">
        <f>IF(J241&lt;=Summary!B$3,J241,0)</f>
        <v>0</v>
      </c>
      <c r="V241" s="5">
        <f>IF(K241&lt;=Summary!C$3,K241,0)</f>
        <v>0</v>
      </c>
      <c r="W241" s="5">
        <f>IF(L241&lt;=Summary!D$3,L241,0)</f>
        <v>0</v>
      </c>
      <c r="X241" s="5">
        <f>IF(M241&lt;=Summary!E$3,M241,0)</f>
        <v>0</v>
      </c>
      <c r="Y241" s="5">
        <f>IF(N241&lt;=Summary!F$3,N241,0)</f>
        <v>0</v>
      </c>
      <c r="Z241" s="5">
        <f>IF(O241&lt;=Summary!G$3,O241,0)</f>
        <v>0</v>
      </c>
      <c r="AA241" s="5">
        <f>IF(P241&lt;=Summary!H$3,P241,0)</f>
        <v>0</v>
      </c>
      <c r="AB241" s="5">
        <f>IF(Q241&lt;=Summary!I$3,Q241,0)</f>
        <v>0</v>
      </c>
      <c r="AC241" s="5">
        <f>IF(R241&lt;=Summary!J$3,R241,0)</f>
        <v>0</v>
      </c>
      <c r="AD241" s="5">
        <f>IF(S241&lt;=Summary!K$3,S241,0)</f>
        <v>0</v>
      </c>
      <c r="AE241" s="3"/>
      <c r="AF241" s="5">
        <f t="shared" si="149"/>
        <v>212</v>
      </c>
      <c r="AG241" s="5">
        <f t="shared" si="150"/>
        <v>248</v>
      </c>
      <c r="AH241" s="5">
        <f t="shared" si="151"/>
        <v>193</v>
      </c>
      <c r="AI241" s="5">
        <f t="shared" si="152"/>
        <v>0</v>
      </c>
      <c r="AJ241" s="5">
        <f t="shared" si="153"/>
        <v>0</v>
      </c>
      <c r="AK241" s="5">
        <f t="shared" si="154"/>
        <v>0</v>
      </c>
      <c r="AL241" s="5">
        <f t="shared" si="155"/>
        <v>0</v>
      </c>
      <c r="AM241" s="5">
        <f t="shared" si="156"/>
        <v>0</v>
      </c>
      <c r="AN241" s="5">
        <f t="shared" si="157"/>
        <v>0</v>
      </c>
      <c r="AO241" s="5">
        <f t="shared" si="158"/>
        <v>0</v>
      </c>
      <c r="AP241" s="3"/>
      <c r="AQ241" s="3">
        <f>IF(AND(AF241&lt;=Summary!B$6,AF241&gt;0),25*(Summary!B$6+1-AF241)/Summary!B$6,0)</f>
        <v>0</v>
      </c>
      <c r="AR241" s="3">
        <f>IF(AND(AG241&lt;=Summary!C$6,AG241&gt;0),25*(Summary!C$6+1-AG241)/Summary!C$6,0)</f>
        <v>0</v>
      </c>
      <c r="AS241" s="3">
        <f>IF(AND(AH241&lt;=Summary!D$6,AH241&gt;0),25*(Summary!D$6+1-AH241)/Summary!D$6,0)</f>
        <v>0</v>
      </c>
      <c r="AT241" s="3">
        <f>IF(AND(AI241&lt;=Summary!E$6,AI241&gt;0),25*(Summary!E$6+1-AI241)/Summary!E$6,0)</f>
        <v>0</v>
      </c>
      <c r="AU241" s="3">
        <f>IF(AND(AJ241&lt;=Summary!F$6,AJ241&gt;0),25*(Summary!F$6+1-AJ241)/Summary!F$6,0)</f>
        <v>0</v>
      </c>
      <c r="AV241" s="3">
        <f>IF(AND(AK241&lt;=Summary!G$6,AK241&gt;0),25*(Summary!G$6+1-AK241)/Summary!G$6,0)</f>
        <v>0</v>
      </c>
      <c r="AW241" s="3">
        <f>IF(AND(AL241&lt;=Summary!H$6,AL241&gt;0),25*(Summary!H$6+1-AL241)/Summary!H$6,0)</f>
        <v>0</v>
      </c>
      <c r="AX241" s="3">
        <f>IF(AND(AM241&lt;=Summary!I$6,AM241&gt;0),25*(Summary!I$6+1-AM241)/Summary!I$6,0)</f>
        <v>0</v>
      </c>
      <c r="AY241" s="3">
        <f>IF(AND(AN241&lt;=Summary!J$6,AN241&gt;0),25*(Summary!J$6+1-AN241)/Summary!J$6,0)</f>
        <v>0</v>
      </c>
      <c r="AZ241" s="3">
        <f>IF(AND(AO241&lt;=Summary!K$6,AO241&gt;0),25*(Summary!K$6+1-AO241)/Summary!K$6,0)</f>
        <v>0</v>
      </c>
      <c r="BA241" s="3"/>
      <c r="BB241" s="3">
        <f>IF(AND(U241&gt;0,U241&lt;=Summary!B$9),12.5 + 12.5 * (U241 - Summary!B$9) / (Summary!B$7 - Summary!B$9),0)</f>
        <v>0</v>
      </c>
      <c r="BC241" s="3">
        <f>IF(AND(V241&gt;0,V241&lt;=Summary!C$9),12.5 + 12.5 * (V241 - Summary!C$9) / (Summary!C$7 - Summary!C$9),0)</f>
        <v>0</v>
      </c>
      <c r="BD241" s="3">
        <f>IF(AND(W241&gt;0,W241&lt;=Summary!D$9),12.5 + 12.5 * (W241 - Summary!D$9) / (Summary!D$7 - Summary!D$9),0)</f>
        <v>0</v>
      </c>
      <c r="BE241" s="3">
        <f>IF(AND(X241&gt;0,X241&lt;=Summary!E$9),12.5 + 12.5 * (X241 - Summary!E$9) / (Summary!E$7 - Summary!E$9),0)</f>
        <v>0</v>
      </c>
      <c r="BF241" s="3">
        <f>IF(AND(Y241&gt;0,Y241&lt;=Summary!F$9),12.5 + 12.5 * (Y241 - Summary!F$9) / (Summary!F$7 - Summary!F$9),0)</f>
        <v>0</v>
      </c>
      <c r="BG241" s="3">
        <f>IF(AND(Z241&gt;0,Z241&lt;=Summary!G$9),12.5 + 12.5 * (Z241 - Summary!G$9) / (Summary!G$7 - Summary!G$9),0)</f>
        <v>0</v>
      </c>
      <c r="BH241" s="3">
        <f>IF(AND(AA241&gt;0,AA241&lt;=Summary!H$9),12.5 + 12.5 * (AA241 - Summary!H$9) / (Summary!H$7 - Summary!H$9),0)</f>
        <v>0</v>
      </c>
      <c r="BI241" s="3">
        <f>IF(AND(AB241&gt;0,AB241&lt;=Summary!I$9),12.5 + 12.5 * (AB241 - Summary!I$9) / (Summary!I$7 - Summary!I$9),0)</f>
        <v>0</v>
      </c>
      <c r="BJ241" s="3">
        <f>IF(AND(AC241&gt;0,AC241&lt;=Summary!J$9),12.5 + 12.5 * (AC241 - Summary!J$9) / (Summary!J$7 - Summary!J$9),0)</f>
        <v>0</v>
      </c>
      <c r="BK241" s="3">
        <f>IF(AND(AD241&gt;0,AD241&lt;=Summary!K$9),12.5 + 12.5 * (AD241 - Summary!K$9) / (Summary!K$7 - Summary!K$9),0)</f>
        <v>0</v>
      </c>
      <c r="BL241" s="3"/>
      <c r="BM241" s="3">
        <f>IF(AND(U241&gt;0,U241&gt;Summary!B$9),12.5 - 12.5 * (U241 - Summary!B$9) / (Summary!B$3 - Summary!B$9),0)</f>
        <v>0</v>
      </c>
      <c r="BN241" s="3">
        <f>IF(AND(V241&gt;0,V241&gt;Summary!C$9),12.5 - 12.5 * (V241 - Summary!C$9) / (Summary!C$3 - Summary!C$9),0)</f>
        <v>0</v>
      </c>
      <c r="BO241" s="3">
        <f>IF(AND(W241&gt;0,W241&gt;Summary!D$9),12.5 - 12.5 * (W241 - Summary!D$9) / (Summary!D$3 - Summary!D$9),0)</f>
        <v>0</v>
      </c>
      <c r="BP241" s="3">
        <f>IF(AND(X241&gt;0,X241&gt;Summary!E$9),12.5 - 12.5 * (X241 - Summary!E$9) / (Summary!E$3 - Summary!E$9),0)</f>
        <v>0</v>
      </c>
      <c r="BQ241" s="3">
        <f>IF(AND(Y241&gt;0,Y241&gt;Summary!F$9),12.5 - 12.5 * (Y241 - Summary!F$9) / (Summary!F$3 - Summary!F$9),0)</f>
        <v>0</v>
      </c>
      <c r="BR241" s="3">
        <f>IF(AND(Z241&gt;0,Z241&gt;Summary!G$9),12.5 - 12.5 * (Z241 - Summary!G$9) / (Summary!G$3 - Summary!G$9),0)</f>
        <v>0</v>
      </c>
      <c r="BS241" s="3">
        <f>IF(AND(AA241&gt;0,AA241&gt;Summary!H$9),12.5 - 12.5 * (AA241 - Summary!H$9) / (Summary!H$3 - Summary!H$9),0)</f>
        <v>0</v>
      </c>
      <c r="BT241" s="3">
        <f>IF(AND(AB241&gt;0,AB241&gt;Summary!I$9),12.5 - 12.5 * (AB241 - Summary!I$9) / (Summary!I$3 - Summary!I$9),0)</f>
        <v>0</v>
      </c>
      <c r="BU241" s="3">
        <f>IF(AND(AC241&gt;0,AC241&gt;Summary!J$9),12.5 - 12.5 * (AC241 - Summary!J$9) / (Summary!J$3 - Summary!J$9),0)</f>
        <v>0</v>
      </c>
      <c r="BV241" s="3">
        <f>IF(AND(AD241&gt;0,AD241&gt;Summary!K$9),12.5 - 12.5 * (AD241 - Summary!K$9) / (Summary!K$3 - Summary!K$9),0)</f>
        <v>0</v>
      </c>
      <c r="BW241" s="3"/>
      <c r="BZ241">
        <v>5884</v>
      </c>
      <c r="CD241">
        <v>6445</v>
      </c>
      <c r="CE241">
        <v>74626</v>
      </c>
      <c r="CI241" s="3">
        <f t="shared" si="159"/>
        <v>0</v>
      </c>
      <c r="CJ241" s="3">
        <f t="shared" si="160"/>
        <v>0</v>
      </c>
      <c r="CK241" s="3">
        <f t="shared" si="161"/>
        <v>0</v>
      </c>
      <c r="CL241" s="3">
        <f t="shared" si="162"/>
        <v>0</v>
      </c>
      <c r="CM241" s="3">
        <f t="shared" si="163"/>
        <v>0</v>
      </c>
      <c r="CN241" s="3">
        <f t="shared" si="164"/>
        <v>0</v>
      </c>
      <c r="CO241" s="3">
        <f t="shared" si="165"/>
        <v>0</v>
      </c>
      <c r="CP241" s="3">
        <f t="shared" si="166"/>
        <v>0</v>
      </c>
      <c r="CQ241" s="3">
        <f t="shared" si="167"/>
        <v>0</v>
      </c>
      <c r="CR241" s="3">
        <f t="shared" si="168"/>
        <v>0</v>
      </c>
      <c r="CT241" s="3">
        <f t="shared" si="169"/>
        <v>0</v>
      </c>
      <c r="CU241" s="3">
        <f t="shared" si="170"/>
        <v>0</v>
      </c>
      <c r="CV241" s="3">
        <f t="shared" si="171"/>
        <v>0</v>
      </c>
      <c r="CW241" s="5">
        <f t="shared" si="172"/>
        <v>150</v>
      </c>
      <c r="CX241" s="3">
        <f t="shared" si="173"/>
        <v>150</v>
      </c>
      <c r="CZ241" s="3">
        <f t="shared" si="174"/>
        <v>150</v>
      </c>
      <c r="DA241">
        <f t="shared" si="175"/>
        <v>237</v>
      </c>
    </row>
    <row r="242" spans="1:105" x14ac:dyDescent="0.2">
      <c r="A242">
        <v>238</v>
      </c>
      <c r="B242" t="s">
        <v>510</v>
      </c>
      <c r="C242" t="s">
        <v>511</v>
      </c>
      <c r="D242" t="s">
        <v>102</v>
      </c>
      <c r="E242">
        <v>0</v>
      </c>
      <c r="F242" s="1" t="s">
        <v>512</v>
      </c>
      <c r="G242">
        <v>150</v>
      </c>
      <c r="H242">
        <v>94874</v>
      </c>
      <c r="J242">
        <v>9882</v>
      </c>
      <c r="K242">
        <v>14480</v>
      </c>
      <c r="Q242">
        <v>70512</v>
      </c>
      <c r="U242" s="5">
        <f>IF(J242&lt;=Summary!B$3,J242,0)</f>
        <v>0</v>
      </c>
      <c r="V242" s="5">
        <f>IF(K242&lt;=Summary!C$3,K242,0)</f>
        <v>0</v>
      </c>
      <c r="W242" s="5">
        <f>IF(L242&lt;=Summary!D$3,L242,0)</f>
        <v>0</v>
      </c>
      <c r="X242" s="5">
        <f>IF(M242&lt;=Summary!E$3,M242,0)</f>
        <v>0</v>
      </c>
      <c r="Y242" s="5">
        <f>IF(N242&lt;=Summary!F$3,N242,0)</f>
        <v>0</v>
      </c>
      <c r="Z242" s="5">
        <f>IF(O242&lt;=Summary!G$3,O242,0)</f>
        <v>0</v>
      </c>
      <c r="AA242" s="5">
        <f>IF(P242&lt;=Summary!H$3,P242,0)</f>
        <v>0</v>
      </c>
      <c r="AB242" s="5">
        <f>IF(Q242&lt;=Summary!I$3,Q242,0)</f>
        <v>0</v>
      </c>
      <c r="AC242" s="5">
        <f>IF(R242&lt;=Summary!J$3,R242,0)</f>
        <v>0</v>
      </c>
      <c r="AD242" s="5">
        <f>IF(S242&lt;=Summary!K$3,S242,0)</f>
        <v>0</v>
      </c>
      <c r="AE242" s="3"/>
      <c r="AF242" s="5">
        <f t="shared" si="149"/>
        <v>225</v>
      </c>
      <c r="AG242" s="5">
        <f t="shared" si="150"/>
        <v>254</v>
      </c>
      <c r="AH242" s="5">
        <f t="shared" si="151"/>
        <v>0</v>
      </c>
      <c r="AI242" s="5">
        <f t="shared" si="152"/>
        <v>0</v>
      </c>
      <c r="AJ242" s="5">
        <f t="shared" si="153"/>
        <v>0</v>
      </c>
      <c r="AK242" s="5">
        <f t="shared" si="154"/>
        <v>0</v>
      </c>
      <c r="AL242" s="5">
        <f t="shared" si="155"/>
        <v>0</v>
      </c>
      <c r="AM242" s="5">
        <f t="shared" si="156"/>
        <v>137</v>
      </c>
      <c r="AN242" s="5">
        <f t="shared" si="157"/>
        <v>0</v>
      </c>
      <c r="AO242" s="5">
        <f t="shared" si="158"/>
        <v>0</v>
      </c>
      <c r="AP242" s="3"/>
      <c r="AQ242" s="3">
        <f>IF(AND(AF242&lt;=Summary!B$6,AF242&gt;0),25*(Summary!B$6+1-AF242)/Summary!B$6,0)</f>
        <v>0</v>
      </c>
      <c r="AR242" s="3">
        <f>IF(AND(AG242&lt;=Summary!C$6,AG242&gt;0),25*(Summary!C$6+1-AG242)/Summary!C$6,0)</f>
        <v>0</v>
      </c>
      <c r="AS242" s="3">
        <f>IF(AND(AH242&lt;=Summary!D$6,AH242&gt;0),25*(Summary!D$6+1-AH242)/Summary!D$6,0)</f>
        <v>0</v>
      </c>
      <c r="AT242" s="3">
        <f>IF(AND(AI242&lt;=Summary!E$6,AI242&gt;0),25*(Summary!E$6+1-AI242)/Summary!E$6,0)</f>
        <v>0</v>
      </c>
      <c r="AU242" s="3">
        <f>IF(AND(AJ242&lt;=Summary!F$6,AJ242&gt;0),25*(Summary!F$6+1-AJ242)/Summary!F$6,0)</f>
        <v>0</v>
      </c>
      <c r="AV242" s="3">
        <f>IF(AND(AK242&lt;=Summary!G$6,AK242&gt;0),25*(Summary!G$6+1-AK242)/Summary!G$6,0)</f>
        <v>0</v>
      </c>
      <c r="AW242" s="3">
        <f>IF(AND(AL242&lt;=Summary!H$6,AL242&gt;0),25*(Summary!H$6+1-AL242)/Summary!H$6,0)</f>
        <v>0</v>
      </c>
      <c r="AX242" s="3">
        <f>IF(AND(AM242&lt;=Summary!I$6,AM242&gt;0),25*(Summary!I$6+1-AM242)/Summary!I$6,0)</f>
        <v>0</v>
      </c>
      <c r="AY242" s="3">
        <f>IF(AND(AN242&lt;=Summary!J$6,AN242&gt;0),25*(Summary!J$6+1-AN242)/Summary!J$6,0)</f>
        <v>0</v>
      </c>
      <c r="AZ242" s="3">
        <f>IF(AND(AO242&lt;=Summary!K$6,AO242&gt;0),25*(Summary!K$6+1-AO242)/Summary!K$6,0)</f>
        <v>0</v>
      </c>
      <c r="BA242" s="3"/>
      <c r="BB242" s="3">
        <f>IF(AND(U242&gt;0,U242&lt;=Summary!B$9),12.5 + 12.5 * (U242 - Summary!B$9) / (Summary!B$7 - Summary!B$9),0)</f>
        <v>0</v>
      </c>
      <c r="BC242" s="3">
        <f>IF(AND(V242&gt;0,V242&lt;=Summary!C$9),12.5 + 12.5 * (V242 - Summary!C$9) / (Summary!C$7 - Summary!C$9),0)</f>
        <v>0</v>
      </c>
      <c r="BD242" s="3">
        <f>IF(AND(W242&gt;0,W242&lt;=Summary!D$9),12.5 + 12.5 * (W242 - Summary!D$9) / (Summary!D$7 - Summary!D$9),0)</f>
        <v>0</v>
      </c>
      <c r="BE242" s="3">
        <f>IF(AND(X242&gt;0,X242&lt;=Summary!E$9),12.5 + 12.5 * (X242 - Summary!E$9) / (Summary!E$7 - Summary!E$9),0)</f>
        <v>0</v>
      </c>
      <c r="BF242" s="3">
        <f>IF(AND(Y242&gt;0,Y242&lt;=Summary!F$9),12.5 + 12.5 * (Y242 - Summary!F$9) / (Summary!F$7 - Summary!F$9),0)</f>
        <v>0</v>
      </c>
      <c r="BG242" s="3">
        <f>IF(AND(Z242&gt;0,Z242&lt;=Summary!G$9),12.5 + 12.5 * (Z242 - Summary!G$9) / (Summary!G$7 - Summary!G$9),0)</f>
        <v>0</v>
      </c>
      <c r="BH242" s="3">
        <f>IF(AND(AA242&gt;0,AA242&lt;=Summary!H$9),12.5 + 12.5 * (AA242 - Summary!H$9) / (Summary!H$7 - Summary!H$9),0)</f>
        <v>0</v>
      </c>
      <c r="BI242" s="3">
        <f>IF(AND(AB242&gt;0,AB242&lt;=Summary!I$9),12.5 + 12.5 * (AB242 - Summary!I$9) / (Summary!I$7 - Summary!I$9),0)</f>
        <v>0</v>
      </c>
      <c r="BJ242" s="3">
        <f>IF(AND(AC242&gt;0,AC242&lt;=Summary!J$9),12.5 + 12.5 * (AC242 - Summary!J$9) / (Summary!J$7 - Summary!J$9),0)</f>
        <v>0</v>
      </c>
      <c r="BK242" s="3">
        <f>IF(AND(AD242&gt;0,AD242&lt;=Summary!K$9),12.5 + 12.5 * (AD242 - Summary!K$9) / (Summary!K$7 - Summary!K$9),0)</f>
        <v>0</v>
      </c>
      <c r="BL242" s="3"/>
      <c r="BM242" s="3">
        <f>IF(AND(U242&gt;0,U242&gt;Summary!B$9),12.5 - 12.5 * (U242 - Summary!B$9) / (Summary!B$3 - Summary!B$9),0)</f>
        <v>0</v>
      </c>
      <c r="BN242" s="3">
        <f>IF(AND(V242&gt;0,V242&gt;Summary!C$9),12.5 - 12.5 * (V242 - Summary!C$9) / (Summary!C$3 - Summary!C$9),0)</f>
        <v>0</v>
      </c>
      <c r="BO242" s="3">
        <f>IF(AND(W242&gt;0,W242&gt;Summary!D$9),12.5 - 12.5 * (W242 - Summary!D$9) / (Summary!D$3 - Summary!D$9),0)</f>
        <v>0</v>
      </c>
      <c r="BP242" s="3">
        <f>IF(AND(X242&gt;0,X242&gt;Summary!E$9),12.5 - 12.5 * (X242 - Summary!E$9) / (Summary!E$3 - Summary!E$9),0)</f>
        <v>0</v>
      </c>
      <c r="BQ242" s="3">
        <f>IF(AND(Y242&gt;0,Y242&gt;Summary!F$9),12.5 - 12.5 * (Y242 - Summary!F$9) / (Summary!F$3 - Summary!F$9),0)</f>
        <v>0</v>
      </c>
      <c r="BR242" s="3">
        <f>IF(AND(Z242&gt;0,Z242&gt;Summary!G$9),12.5 - 12.5 * (Z242 - Summary!G$9) / (Summary!G$3 - Summary!G$9),0)</f>
        <v>0</v>
      </c>
      <c r="BS242" s="3">
        <f>IF(AND(AA242&gt;0,AA242&gt;Summary!H$9),12.5 - 12.5 * (AA242 - Summary!H$9) / (Summary!H$3 - Summary!H$9),0)</f>
        <v>0</v>
      </c>
      <c r="BT242" s="3">
        <f>IF(AND(AB242&gt;0,AB242&gt;Summary!I$9),12.5 - 12.5 * (AB242 - Summary!I$9) / (Summary!I$3 - Summary!I$9),0)</f>
        <v>0</v>
      </c>
      <c r="BU242" s="3">
        <f>IF(AND(AC242&gt;0,AC242&gt;Summary!J$9),12.5 - 12.5 * (AC242 - Summary!J$9) / (Summary!J$3 - Summary!J$9),0)</f>
        <v>0</v>
      </c>
      <c r="BV242" s="3">
        <f>IF(AND(AD242&gt;0,AD242&gt;Summary!K$9),12.5 - 12.5 * (AD242 - Summary!K$9) / (Summary!K$3 - Summary!K$9),0)</f>
        <v>0</v>
      </c>
      <c r="BW242" s="3"/>
      <c r="BY242">
        <v>70512</v>
      </c>
      <c r="BZ242">
        <v>14480</v>
      </c>
      <c r="CD242">
        <v>9882</v>
      </c>
      <c r="CI242" s="3">
        <f t="shared" si="159"/>
        <v>0</v>
      </c>
      <c r="CJ242" s="3">
        <f t="shared" si="160"/>
        <v>0</v>
      </c>
      <c r="CK242" s="3">
        <f t="shared" si="161"/>
        <v>0</v>
      </c>
      <c r="CL242" s="3">
        <f t="shared" si="162"/>
        <v>0</v>
      </c>
      <c r="CM242" s="3">
        <f t="shared" si="163"/>
        <v>0</v>
      </c>
      <c r="CN242" s="3">
        <f t="shared" si="164"/>
        <v>0</v>
      </c>
      <c r="CO242" s="3">
        <f t="shared" si="165"/>
        <v>0</v>
      </c>
      <c r="CP242" s="3">
        <f t="shared" si="166"/>
        <v>0</v>
      </c>
      <c r="CQ242" s="3">
        <f t="shared" si="167"/>
        <v>0</v>
      </c>
      <c r="CR242" s="3">
        <f t="shared" si="168"/>
        <v>0</v>
      </c>
      <c r="CT242" s="3">
        <f t="shared" si="169"/>
        <v>0</v>
      </c>
      <c r="CU242" s="3">
        <f t="shared" si="170"/>
        <v>0</v>
      </c>
      <c r="CV242" s="3">
        <f t="shared" si="171"/>
        <v>0</v>
      </c>
      <c r="CW242" s="5">
        <f t="shared" si="172"/>
        <v>150</v>
      </c>
      <c r="CX242" s="3">
        <f t="shared" si="173"/>
        <v>150</v>
      </c>
      <c r="CZ242" s="3">
        <f t="shared" si="174"/>
        <v>150</v>
      </c>
      <c r="DA242">
        <f t="shared" si="175"/>
        <v>238</v>
      </c>
    </row>
    <row r="243" spans="1:105" x14ac:dyDescent="0.2">
      <c r="A243">
        <v>239</v>
      </c>
      <c r="B243" t="s">
        <v>513</v>
      </c>
      <c r="C243" t="s">
        <v>514</v>
      </c>
      <c r="D243" t="s">
        <v>10</v>
      </c>
      <c r="E243">
        <v>0</v>
      </c>
      <c r="F243" s="1" t="s">
        <v>515</v>
      </c>
      <c r="G243">
        <v>150</v>
      </c>
      <c r="H243">
        <v>104966</v>
      </c>
      <c r="J243">
        <v>50059</v>
      </c>
      <c r="K243">
        <v>30753</v>
      </c>
      <c r="M243">
        <v>24154</v>
      </c>
      <c r="U243" s="5">
        <f>IF(J243&lt;=Summary!B$3,J243,0)</f>
        <v>0</v>
      </c>
      <c r="V243" s="5">
        <f>IF(K243&lt;=Summary!C$3,K243,0)</f>
        <v>0</v>
      </c>
      <c r="W243" s="5">
        <f>IF(L243&lt;=Summary!D$3,L243,0)</f>
        <v>0</v>
      </c>
      <c r="X243" s="5">
        <f>IF(M243&lt;=Summary!E$3,M243,0)</f>
        <v>0</v>
      </c>
      <c r="Y243" s="5">
        <f>IF(N243&lt;=Summary!F$3,N243,0)</f>
        <v>0</v>
      </c>
      <c r="Z243" s="5">
        <f>IF(O243&lt;=Summary!G$3,O243,0)</f>
        <v>0</v>
      </c>
      <c r="AA243" s="5">
        <f>IF(P243&lt;=Summary!H$3,P243,0)</f>
        <v>0</v>
      </c>
      <c r="AB243" s="5">
        <f>IF(Q243&lt;=Summary!I$3,Q243,0)</f>
        <v>0</v>
      </c>
      <c r="AC243" s="5">
        <f>IF(R243&lt;=Summary!J$3,R243,0)</f>
        <v>0</v>
      </c>
      <c r="AD243" s="5">
        <f>IF(S243&lt;=Summary!K$3,S243,0)</f>
        <v>0</v>
      </c>
      <c r="AE243" s="3"/>
      <c r="AF243" s="5">
        <f t="shared" si="149"/>
        <v>237</v>
      </c>
      <c r="AG243" s="5">
        <f t="shared" si="150"/>
        <v>258</v>
      </c>
      <c r="AH243" s="5">
        <f t="shared" si="151"/>
        <v>0</v>
      </c>
      <c r="AI243" s="5">
        <f t="shared" si="152"/>
        <v>175</v>
      </c>
      <c r="AJ243" s="5">
        <f t="shared" si="153"/>
        <v>0</v>
      </c>
      <c r="AK243" s="5">
        <f t="shared" si="154"/>
        <v>0</v>
      </c>
      <c r="AL243" s="5">
        <f t="shared" si="155"/>
        <v>0</v>
      </c>
      <c r="AM243" s="5">
        <f t="shared" si="156"/>
        <v>0</v>
      </c>
      <c r="AN243" s="5">
        <f t="shared" si="157"/>
        <v>0</v>
      </c>
      <c r="AO243" s="5">
        <f t="shared" si="158"/>
        <v>0</v>
      </c>
      <c r="AP243" s="3"/>
      <c r="AQ243" s="3">
        <f>IF(AND(AF243&lt;=Summary!B$6,AF243&gt;0),25*(Summary!B$6+1-AF243)/Summary!B$6,0)</f>
        <v>0</v>
      </c>
      <c r="AR243" s="3">
        <f>IF(AND(AG243&lt;=Summary!C$6,AG243&gt;0),25*(Summary!C$6+1-AG243)/Summary!C$6,0)</f>
        <v>0</v>
      </c>
      <c r="AS243" s="3">
        <f>IF(AND(AH243&lt;=Summary!D$6,AH243&gt;0),25*(Summary!D$6+1-AH243)/Summary!D$6,0)</f>
        <v>0</v>
      </c>
      <c r="AT243" s="3">
        <f>IF(AND(AI243&lt;=Summary!E$6,AI243&gt;0),25*(Summary!E$6+1-AI243)/Summary!E$6,0)</f>
        <v>0</v>
      </c>
      <c r="AU243" s="3">
        <f>IF(AND(AJ243&lt;=Summary!F$6,AJ243&gt;0),25*(Summary!F$6+1-AJ243)/Summary!F$6,0)</f>
        <v>0</v>
      </c>
      <c r="AV243" s="3">
        <f>IF(AND(AK243&lt;=Summary!G$6,AK243&gt;0),25*(Summary!G$6+1-AK243)/Summary!G$6,0)</f>
        <v>0</v>
      </c>
      <c r="AW243" s="3">
        <f>IF(AND(AL243&lt;=Summary!H$6,AL243&gt;0),25*(Summary!H$6+1-AL243)/Summary!H$6,0)</f>
        <v>0</v>
      </c>
      <c r="AX243" s="3">
        <f>IF(AND(AM243&lt;=Summary!I$6,AM243&gt;0),25*(Summary!I$6+1-AM243)/Summary!I$6,0)</f>
        <v>0</v>
      </c>
      <c r="AY243" s="3">
        <f>IF(AND(AN243&lt;=Summary!J$6,AN243&gt;0),25*(Summary!J$6+1-AN243)/Summary!J$6,0)</f>
        <v>0</v>
      </c>
      <c r="AZ243" s="3">
        <f>IF(AND(AO243&lt;=Summary!K$6,AO243&gt;0),25*(Summary!K$6+1-AO243)/Summary!K$6,0)</f>
        <v>0</v>
      </c>
      <c r="BA243" s="3"/>
      <c r="BB243" s="3">
        <f>IF(AND(U243&gt;0,U243&lt;=Summary!B$9),12.5 + 12.5 * (U243 - Summary!B$9) / (Summary!B$7 - Summary!B$9),0)</f>
        <v>0</v>
      </c>
      <c r="BC243" s="3">
        <f>IF(AND(V243&gt;0,V243&lt;=Summary!C$9),12.5 + 12.5 * (V243 - Summary!C$9) / (Summary!C$7 - Summary!C$9),0)</f>
        <v>0</v>
      </c>
      <c r="BD243" s="3">
        <f>IF(AND(W243&gt;0,W243&lt;=Summary!D$9),12.5 + 12.5 * (W243 - Summary!D$9) / (Summary!D$7 - Summary!D$9),0)</f>
        <v>0</v>
      </c>
      <c r="BE243" s="3">
        <f>IF(AND(X243&gt;0,X243&lt;=Summary!E$9),12.5 + 12.5 * (X243 - Summary!E$9) / (Summary!E$7 - Summary!E$9),0)</f>
        <v>0</v>
      </c>
      <c r="BF243" s="3">
        <f>IF(AND(Y243&gt;0,Y243&lt;=Summary!F$9),12.5 + 12.5 * (Y243 - Summary!F$9) / (Summary!F$7 - Summary!F$9),0)</f>
        <v>0</v>
      </c>
      <c r="BG243" s="3">
        <f>IF(AND(Z243&gt;0,Z243&lt;=Summary!G$9),12.5 + 12.5 * (Z243 - Summary!G$9) / (Summary!G$7 - Summary!G$9),0)</f>
        <v>0</v>
      </c>
      <c r="BH243" s="3">
        <f>IF(AND(AA243&gt;0,AA243&lt;=Summary!H$9),12.5 + 12.5 * (AA243 - Summary!H$9) / (Summary!H$7 - Summary!H$9),0)</f>
        <v>0</v>
      </c>
      <c r="BI243" s="3">
        <f>IF(AND(AB243&gt;0,AB243&lt;=Summary!I$9),12.5 + 12.5 * (AB243 - Summary!I$9) / (Summary!I$7 - Summary!I$9),0)</f>
        <v>0</v>
      </c>
      <c r="BJ243" s="3">
        <f>IF(AND(AC243&gt;0,AC243&lt;=Summary!J$9),12.5 + 12.5 * (AC243 - Summary!J$9) / (Summary!J$7 - Summary!J$9),0)</f>
        <v>0</v>
      </c>
      <c r="BK243" s="3">
        <f>IF(AND(AD243&gt;0,AD243&lt;=Summary!K$9),12.5 + 12.5 * (AD243 - Summary!K$9) / (Summary!K$7 - Summary!K$9),0)</f>
        <v>0</v>
      </c>
      <c r="BL243" s="3"/>
      <c r="BM243" s="3">
        <f>IF(AND(U243&gt;0,U243&gt;Summary!B$9),12.5 - 12.5 * (U243 - Summary!B$9) / (Summary!B$3 - Summary!B$9),0)</f>
        <v>0</v>
      </c>
      <c r="BN243" s="3">
        <f>IF(AND(V243&gt;0,V243&gt;Summary!C$9),12.5 - 12.5 * (V243 - Summary!C$9) / (Summary!C$3 - Summary!C$9),0)</f>
        <v>0</v>
      </c>
      <c r="BO243" s="3">
        <f>IF(AND(W243&gt;0,W243&gt;Summary!D$9),12.5 - 12.5 * (W243 - Summary!D$9) / (Summary!D$3 - Summary!D$9),0)</f>
        <v>0</v>
      </c>
      <c r="BP243" s="3">
        <f>IF(AND(X243&gt;0,X243&gt;Summary!E$9),12.5 - 12.5 * (X243 - Summary!E$9) / (Summary!E$3 - Summary!E$9),0)</f>
        <v>0</v>
      </c>
      <c r="BQ243" s="3">
        <f>IF(AND(Y243&gt;0,Y243&gt;Summary!F$9),12.5 - 12.5 * (Y243 - Summary!F$9) / (Summary!F$3 - Summary!F$9),0)</f>
        <v>0</v>
      </c>
      <c r="BR243" s="3">
        <f>IF(AND(Z243&gt;0,Z243&gt;Summary!G$9),12.5 - 12.5 * (Z243 - Summary!G$9) / (Summary!G$3 - Summary!G$9),0)</f>
        <v>0</v>
      </c>
      <c r="BS243" s="3">
        <f>IF(AND(AA243&gt;0,AA243&gt;Summary!H$9),12.5 - 12.5 * (AA243 - Summary!H$9) / (Summary!H$3 - Summary!H$9),0)</f>
        <v>0</v>
      </c>
      <c r="BT243" s="3">
        <f>IF(AND(AB243&gt;0,AB243&gt;Summary!I$9),12.5 - 12.5 * (AB243 - Summary!I$9) / (Summary!I$3 - Summary!I$9),0)</f>
        <v>0</v>
      </c>
      <c r="BU243" s="3">
        <f>IF(AND(AC243&gt;0,AC243&gt;Summary!J$9),12.5 - 12.5 * (AC243 - Summary!J$9) / (Summary!J$3 - Summary!J$9),0)</f>
        <v>0</v>
      </c>
      <c r="BV243" s="3">
        <f>IF(AND(AD243&gt;0,AD243&gt;Summary!K$9),12.5 - 12.5 * (AD243 - Summary!K$9) / (Summary!K$3 - Summary!K$9),0)</f>
        <v>0</v>
      </c>
      <c r="BW243" s="3"/>
      <c r="BZ243">
        <v>30753</v>
      </c>
      <c r="CA243">
        <v>24154</v>
      </c>
      <c r="CD243">
        <v>50059</v>
      </c>
      <c r="CI243" s="3">
        <f t="shared" si="159"/>
        <v>0</v>
      </c>
      <c r="CJ243" s="3">
        <f t="shared" si="160"/>
        <v>0</v>
      </c>
      <c r="CK243" s="3">
        <f t="shared" si="161"/>
        <v>0</v>
      </c>
      <c r="CL243" s="3">
        <f t="shared" si="162"/>
        <v>0</v>
      </c>
      <c r="CM243" s="3">
        <f t="shared" si="163"/>
        <v>0</v>
      </c>
      <c r="CN243" s="3">
        <f t="shared" si="164"/>
        <v>0</v>
      </c>
      <c r="CO243" s="3">
        <f t="shared" si="165"/>
        <v>0</v>
      </c>
      <c r="CP243" s="3">
        <f t="shared" si="166"/>
        <v>0</v>
      </c>
      <c r="CQ243" s="3">
        <f t="shared" si="167"/>
        <v>0</v>
      </c>
      <c r="CR243" s="3">
        <f t="shared" si="168"/>
        <v>0</v>
      </c>
      <c r="CT243" s="3">
        <f t="shared" si="169"/>
        <v>0</v>
      </c>
      <c r="CU243" s="3">
        <f t="shared" si="170"/>
        <v>0</v>
      </c>
      <c r="CV243" s="3">
        <f t="shared" si="171"/>
        <v>0</v>
      </c>
      <c r="CW243" s="5">
        <f t="shared" si="172"/>
        <v>150</v>
      </c>
      <c r="CX243" s="3">
        <f t="shared" si="173"/>
        <v>150</v>
      </c>
      <c r="CZ243" s="3">
        <f t="shared" si="174"/>
        <v>150</v>
      </c>
      <c r="DA243">
        <f t="shared" si="175"/>
        <v>239</v>
      </c>
    </row>
    <row r="244" spans="1:105" x14ac:dyDescent="0.2">
      <c r="A244">
        <v>240</v>
      </c>
      <c r="B244" t="s">
        <v>516</v>
      </c>
      <c r="C244" t="s">
        <v>517</v>
      </c>
      <c r="D244" t="s">
        <v>22</v>
      </c>
      <c r="E244">
        <v>0</v>
      </c>
      <c r="F244" s="1" t="s">
        <v>515</v>
      </c>
      <c r="G244">
        <v>150</v>
      </c>
      <c r="H244">
        <v>209483</v>
      </c>
      <c r="J244">
        <v>129927</v>
      </c>
      <c r="K244">
        <v>5529</v>
      </c>
      <c r="O244">
        <v>74027</v>
      </c>
      <c r="U244" s="5">
        <f>IF(J244&lt;=Summary!B$3,J244,0)</f>
        <v>0</v>
      </c>
      <c r="V244" s="5">
        <f>IF(K244&lt;=Summary!C$3,K244,0)</f>
        <v>0</v>
      </c>
      <c r="W244" s="5">
        <f>IF(L244&lt;=Summary!D$3,L244,0)</f>
        <v>0</v>
      </c>
      <c r="X244" s="5">
        <f>IF(M244&lt;=Summary!E$3,M244,0)</f>
        <v>0</v>
      </c>
      <c r="Y244" s="5">
        <f>IF(N244&lt;=Summary!F$3,N244,0)</f>
        <v>0</v>
      </c>
      <c r="Z244" s="5">
        <f>IF(O244&lt;=Summary!G$3,O244,0)</f>
        <v>0</v>
      </c>
      <c r="AA244" s="5">
        <f>IF(P244&lt;=Summary!H$3,P244,0)</f>
        <v>0</v>
      </c>
      <c r="AB244" s="5">
        <f>IF(Q244&lt;=Summary!I$3,Q244,0)</f>
        <v>0</v>
      </c>
      <c r="AC244" s="5">
        <f>IF(R244&lt;=Summary!J$3,R244,0)</f>
        <v>0</v>
      </c>
      <c r="AD244" s="5">
        <f>IF(S244&lt;=Summary!K$3,S244,0)</f>
        <v>0</v>
      </c>
      <c r="AE244" s="3"/>
      <c r="AF244" s="5">
        <f t="shared" si="149"/>
        <v>248</v>
      </c>
      <c r="AG244" s="5">
        <f t="shared" si="150"/>
        <v>245</v>
      </c>
      <c r="AH244" s="5">
        <f t="shared" si="151"/>
        <v>0</v>
      </c>
      <c r="AI244" s="5">
        <f t="shared" si="152"/>
        <v>0</v>
      </c>
      <c r="AJ244" s="5">
        <f t="shared" si="153"/>
        <v>0</v>
      </c>
      <c r="AK244" s="5">
        <f t="shared" si="154"/>
        <v>188</v>
      </c>
      <c r="AL244" s="5">
        <f t="shared" si="155"/>
        <v>0</v>
      </c>
      <c r="AM244" s="5">
        <f t="shared" si="156"/>
        <v>0</v>
      </c>
      <c r="AN244" s="5">
        <f t="shared" si="157"/>
        <v>0</v>
      </c>
      <c r="AO244" s="5">
        <f t="shared" si="158"/>
        <v>0</v>
      </c>
      <c r="AP244" s="3"/>
      <c r="AQ244" s="3">
        <f>IF(AND(AF244&lt;=Summary!B$6,AF244&gt;0),25*(Summary!B$6+1-AF244)/Summary!B$6,0)</f>
        <v>0</v>
      </c>
      <c r="AR244" s="3">
        <f>IF(AND(AG244&lt;=Summary!C$6,AG244&gt;0),25*(Summary!C$6+1-AG244)/Summary!C$6,0)</f>
        <v>0</v>
      </c>
      <c r="AS244" s="3">
        <f>IF(AND(AH244&lt;=Summary!D$6,AH244&gt;0),25*(Summary!D$6+1-AH244)/Summary!D$6,0)</f>
        <v>0</v>
      </c>
      <c r="AT244" s="3">
        <f>IF(AND(AI244&lt;=Summary!E$6,AI244&gt;0),25*(Summary!E$6+1-AI244)/Summary!E$6,0)</f>
        <v>0</v>
      </c>
      <c r="AU244" s="3">
        <f>IF(AND(AJ244&lt;=Summary!F$6,AJ244&gt;0),25*(Summary!F$6+1-AJ244)/Summary!F$6,0)</f>
        <v>0</v>
      </c>
      <c r="AV244" s="3">
        <f>IF(AND(AK244&lt;=Summary!G$6,AK244&gt;0),25*(Summary!G$6+1-AK244)/Summary!G$6,0)</f>
        <v>0</v>
      </c>
      <c r="AW244" s="3">
        <f>IF(AND(AL244&lt;=Summary!H$6,AL244&gt;0),25*(Summary!H$6+1-AL244)/Summary!H$6,0)</f>
        <v>0</v>
      </c>
      <c r="AX244" s="3">
        <f>IF(AND(AM244&lt;=Summary!I$6,AM244&gt;0),25*(Summary!I$6+1-AM244)/Summary!I$6,0)</f>
        <v>0</v>
      </c>
      <c r="AY244" s="3">
        <f>IF(AND(AN244&lt;=Summary!J$6,AN244&gt;0),25*(Summary!J$6+1-AN244)/Summary!J$6,0)</f>
        <v>0</v>
      </c>
      <c r="AZ244" s="3">
        <f>IF(AND(AO244&lt;=Summary!K$6,AO244&gt;0),25*(Summary!K$6+1-AO244)/Summary!K$6,0)</f>
        <v>0</v>
      </c>
      <c r="BA244" s="3"/>
      <c r="BB244" s="3">
        <f>IF(AND(U244&gt;0,U244&lt;=Summary!B$9),12.5 + 12.5 * (U244 - Summary!B$9) / (Summary!B$7 - Summary!B$9),0)</f>
        <v>0</v>
      </c>
      <c r="BC244" s="3">
        <f>IF(AND(V244&gt;0,V244&lt;=Summary!C$9),12.5 + 12.5 * (V244 - Summary!C$9) / (Summary!C$7 - Summary!C$9),0)</f>
        <v>0</v>
      </c>
      <c r="BD244" s="3">
        <f>IF(AND(W244&gt;0,W244&lt;=Summary!D$9),12.5 + 12.5 * (W244 - Summary!D$9) / (Summary!D$7 - Summary!D$9),0)</f>
        <v>0</v>
      </c>
      <c r="BE244" s="3">
        <f>IF(AND(X244&gt;0,X244&lt;=Summary!E$9),12.5 + 12.5 * (X244 - Summary!E$9) / (Summary!E$7 - Summary!E$9),0)</f>
        <v>0</v>
      </c>
      <c r="BF244" s="3">
        <f>IF(AND(Y244&gt;0,Y244&lt;=Summary!F$9),12.5 + 12.5 * (Y244 - Summary!F$9) / (Summary!F$7 - Summary!F$9),0)</f>
        <v>0</v>
      </c>
      <c r="BG244" s="3">
        <f>IF(AND(Z244&gt;0,Z244&lt;=Summary!G$9),12.5 + 12.5 * (Z244 - Summary!G$9) / (Summary!G$7 - Summary!G$9),0)</f>
        <v>0</v>
      </c>
      <c r="BH244" s="3">
        <f>IF(AND(AA244&gt;0,AA244&lt;=Summary!H$9),12.5 + 12.5 * (AA244 - Summary!H$9) / (Summary!H$7 - Summary!H$9),0)</f>
        <v>0</v>
      </c>
      <c r="BI244" s="3">
        <f>IF(AND(AB244&gt;0,AB244&lt;=Summary!I$9),12.5 + 12.5 * (AB244 - Summary!I$9) / (Summary!I$7 - Summary!I$9),0)</f>
        <v>0</v>
      </c>
      <c r="BJ244" s="3">
        <f>IF(AND(AC244&gt;0,AC244&lt;=Summary!J$9),12.5 + 12.5 * (AC244 - Summary!J$9) / (Summary!J$7 - Summary!J$9),0)</f>
        <v>0</v>
      </c>
      <c r="BK244" s="3">
        <f>IF(AND(AD244&gt;0,AD244&lt;=Summary!K$9),12.5 + 12.5 * (AD244 - Summary!K$9) / (Summary!K$7 - Summary!K$9),0)</f>
        <v>0</v>
      </c>
      <c r="BL244" s="3"/>
      <c r="BM244" s="3">
        <f>IF(AND(U244&gt;0,U244&gt;Summary!B$9),12.5 - 12.5 * (U244 - Summary!B$9) / (Summary!B$3 - Summary!B$9),0)</f>
        <v>0</v>
      </c>
      <c r="BN244" s="3">
        <f>IF(AND(V244&gt;0,V244&gt;Summary!C$9),12.5 - 12.5 * (V244 - Summary!C$9) / (Summary!C$3 - Summary!C$9),0)</f>
        <v>0</v>
      </c>
      <c r="BO244" s="3">
        <f>IF(AND(W244&gt;0,W244&gt;Summary!D$9),12.5 - 12.5 * (W244 - Summary!D$9) / (Summary!D$3 - Summary!D$9),0)</f>
        <v>0</v>
      </c>
      <c r="BP244" s="3">
        <f>IF(AND(X244&gt;0,X244&gt;Summary!E$9),12.5 - 12.5 * (X244 - Summary!E$9) / (Summary!E$3 - Summary!E$9),0)</f>
        <v>0</v>
      </c>
      <c r="BQ244" s="3">
        <f>IF(AND(Y244&gt;0,Y244&gt;Summary!F$9),12.5 - 12.5 * (Y244 - Summary!F$9) / (Summary!F$3 - Summary!F$9),0)</f>
        <v>0</v>
      </c>
      <c r="BR244" s="3">
        <f>IF(AND(Z244&gt;0,Z244&gt;Summary!G$9),12.5 - 12.5 * (Z244 - Summary!G$9) / (Summary!G$3 - Summary!G$9),0)</f>
        <v>0</v>
      </c>
      <c r="BS244" s="3">
        <f>IF(AND(AA244&gt;0,AA244&gt;Summary!H$9),12.5 - 12.5 * (AA244 - Summary!H$9) / (Summary!H$3 - Summary!H$9),0)</f>
        <v>0</v>
      </c>
      <c r="BT244" s="3">
        <f>IF(AND(AB244&gt;0,AB244&gt;Summary!I$9),12.5 - 12.5 * (AB244 - Summary!I$9) / (Summary!I$3 - Summary!I$9),0)</f>
        <v>0</v>
      </c>
      <c r="BU244" s="3">
        <f>IF(AND(AC244&gt;0,AC244&gt;Summary!J$9),12.5 - 12.5 * (AC244 - Summary!J$9) / (Summary!J$3 - Summary!J$9),0)</f>
        <v>0</v>
      </c>
      <c r="BV244" s="3">
        <f>IF(AND(AD244&gt;0,AD244&gt;Summary!K$9),12.5 - 12.5 * (AD244 - Summary!K$9) / (Summary!K$3 - Summary!K$9),0)</f>
        <v>0</v>
      </c>
      <c r="BW244" s="3"/>
      <c r="BX244">
        <v>74027</v>
      </c>
      <c r="BZ244">
        <v>5529</v>
      </c>
      <c r="CD244">
        <v>129927</v>
      </c>
      <c r="CI244" s="3">
        <f t="shared" si="159"/>
        <v>0</v>
      </c>
      <c r="CJ244" s="3">
        <f t="shared" si="160"/>
        <v>0</v>
      </c>
      <c r="CK244" s="3">
        <f t="shared" si="161"/>
        <v>0</v>
      </c>
      <c r="CL244" s="3">
        <f t="shared" si="162"/>
        <v>0</v>
      </c>
      <c r="CM244" s="3">
        <f t="shared" si="163"/>
        <v>0</v>
      </c>
      <c r="CN244" s="3">
        <f t="shared" si="164"/>
        <v>0</v>
      </c>
      <c r="CO244" s="3">
        <f t="shared" si="165"/>
        <v>0</v>
      </c>
      <c r="CP244" s="3">
        <f t="shared" si="166"/>
        <v>0</v>
      </c>
      <c r="CQ244" s="3">
        <f t="shared" si="167"/>
        <v>0</v>
      </c>
      <c r="CR244" s="3">
        <f t="shared" si="168"/>
        <v>0</v>
      </c>
      <c r="CT244" s="3">
        <f t="shared" si="169"/>
        <v>0</v>
      </c>
      <c r="CU244" s="3">
        <f t="shared" si="170"/>
        <v>0</v>
      </c>
      <c r="CV244" s="3">
        <f t="shared" si="171"/>
        <v>0</v>
      </c>
      <c r="CW244" s="5">
        <f t="shared" si="172"/>
        <v>150</v>
      </c>
      <c r="CX244" s="3">
        <f t="shared" si="173"/>
        <v>150</v>
      </c>
      <c r="CZ244" s="3">
        <f t="shared" si="174"/>
        <v>150</v>
      </c>
      <c r="DA244">
        <f t="shared" si="175"/>
        <v>240</v>
      </c>
    </row>
    <row r="245" spans="1:105" x14ac:dyDescent="0.2">
      <c r="A245">
        <v>241</v>
      </c>
      <c r="B245" t="s">
        <v>518</v>
      </c>
      <c r="C245" t="s">
        <v>519</v>
      </c>
      <c r="D245" t="s">
        <v>118</v>
      </c>
      <c r="E245">
        <v>0</v>
      </c>
      <c r="F245" s="1" t="s">
        <v>515</v>
      </c>
      <c r="G245">
        <v>150</v>
      </c>
      <c r="H245">
        <v>347281</v>
      </c>
      <c r="J245">
        <v>111149</v>
      </c>
      <c r="K245">
        <v>151404</v>
      </c>
      <c r="L245">
        <v>84728</v>
      </c>
      <c r="U245" s="5">
        <f>IF(J245&lt;=Summary!B$3,J245,0)</f>
        <v>0</v>
      </c>
      <c r="V245" s="5">
        <f>IF(K245&lt;=Summary!C$3,K245,0)</f>
        <v>0</v>
      </c>
      <c r="W245" s="5">
        <f>IF(L245&lt;=Summary!D$3,L245,0)</f>
        <v>0</v>
      </c>
      <c r="X245" s="5">
        <f>IF(M245&lt;=Summary!E$3,M245,0)</f>
        <v>0</v>
      </c>
      <c r="Y245" s="5">
        <f>IF(N245&lt;=Summary!F$3,N245,0)</f>
        <v>0</v>
      </c>
      <c r="Z245" s="5">
        <f>IF(O245&lt;=Summary!G$3,O245,0)</f>
        <v>0</v>
      </c>
      <c r="AA245" s="5">
        <f>IF(P245&lt;=Summary!H$3,P245,0)</f>
        <v>0</v>
      </c>
      <c r="AB245" s="5">
        <f>IF(Q245&lt;=Summary!I$3,Q245,0)</f>
        <v>0</v>
      </c>
      <c r="AC245" s="5">
        <f>IF(R245&lt;=Summary!J$3,R245,0)</f>
        <v>0</v>
      </c>
      <c r="AD245" s="5">
        <f>IF(S245&lt;=Summary!K$3,S245,0)</f>
        <v>0</v>
      </c>
      <c r="AE245" s="3"/>
      <c r="AF245" s="5">
        <f t="shared" si="149"/>
        <v>246</v>
      </c>
      <c r="AG245" s="5">
        <f t="shared" si="150"/>
        <v>265</v>
      </c>
      <c r="AH245" s="5">
        <f t="shared" si="151"/>
        <v>196</v>
      </c>
      <c r="AI245" s="5">
        <f t="shared" si="152"/>
        <v>0</v>
      </c>
      <c r="AJ245" s="5">
        <f t="shared" si="153"/>
        <v>0</v>
      </c>
      <c r="AK245" s="5">
        <f t="shared" si="154"/>
        <v>0</v>
      </c>
      <c r="AL245" s="5">
        <f t="shared" si="155"/>
        <v>0</v>
      </c>
      <c r="AM245" s="5">
        <f t="shared" si="156"/>
        <v>0</v>
      </c>
      <c r="AN245" s="5">
        <f t="shared" si="157"/>
        <v>0</v>
      </c>
      <c r="AO245" s="5">
        <f t="shared" si="158"/>
        <v>0</v>
      </c>
      <c r="AP245" s="3"/>
      <c r="AQ245" s="3">
        <f>IF(AND(AF245&lt;=Summary!B$6,AF245&gt;0),25*(Summary!B$6+1-AF245)/Summary!B$6,0)</f>
        <v>0</v>
      </c>
      <c r="AR245" s="3">
        <f>IF(AND(AG245&lt;=Summary!C$6,AG245&gt;0),25*(Summary!C$6+1-AG245)/Summary!C$6,0)</f>
        <v>0</v>
      </c>
      <c r="AS245" s="3">
        <f>IF(AND(AH245&lt;=Summary!D$6,AH245&gt;0),25*(Summary!D$6+1-AH245)/Summary!D$6,0)</f>
        <v>0</v>
      </c>
      <c r="AT245" s="3">
        <f>IF(AND(AI245&lt;=Summary!E$6,AI245&gt;0),25*(Summary!E$6+1-AI245)/Summary!E$6,0)</f>
        <v>0</v>
      </c>
      <c r="AU245" s="3">
        <f>IF(AND(AJ245&lt;=Summary!F$6,AJ245&gt;0),25*(Summary!F$6+1-AJ245)/Summary!F$6,0)</f>
        <v>0</v>
      </c>
      <c r="AV245" s="3">
        <f>IF(AND(AK245&lt;=Summary!G$6,AK245&gt;0),25*(Summary!G$6+1-AK245)/Summary!G$6,0)</f>
        <v>0</v>
      </c>
      <c r="AW245" s="3">
        <f>IF(AND(AL245&lt;=Summary!H$6,AL245&gt;0),25*(Summary!H$6+1-AL245)/Summary!H$6,0)</f>
        <v>0</v>
      </c>
      <c r="AX245" s="3">
        <f>IF(AND(AM245&lt;=Summary!I$6,AM245&gt;0),25*(Summary!I$6+1-AM245)/Summary!I$6,0)</f>
        <v>0</v>
      </c>
      <c r="AY245" s="3">
        <f>IF(AND(AN245&lt;=Summary!J$6,AN245&gt;0),25*(Summary!J$6+1-AN245)/Summary!J$6,0)</f>
        <v>0</v>
      </c>
      <c r="AZ245" s="3">
        <f>IF(AND(AO245&lt;=Summary!K$6,AO245&gt;0),25*(Summary!K$6+1-AO245)/Summary!K$6,0)</f>
        <v>0</v>
      </c>
      <c r="BA245" s="3"/>
      <c r="BB245" s="3">
        <f>IF(AND(U245&gt;0,U245&lt;=Summary!B$9),12.5 + 12.5 * (U245 - Summary!B$9) / (Summary!B$7 - Summary!B$9),0)</f>
        <v>0</v>
      </c>
      <c r="BC245" s="3">
        <f>IF(AND(V245&gt;0,V245&lt;=Summary!C$9),12.5 + 12.5 * (V245 - Summary!C$9) / (Summary!C$7 - Summary!C$9),0)</f>
        <v>0</v>
      </c>
      <c r="BD245" s="3">
        <f>IF(AND(W245&gt;0,W245&lt;=Summary!D$9),12.5 + 12.5 * (W245 - Summary!D$9) / (Summary!D$7 - Summary!D$9),0)</f>
        <v>0</v>
      </c>
      <c r="BE245" s="3">
        <f>IF(AND(X245&gt;0,X245&lt;=Summary!E$9),12.5 + 12.5 * (X245 - Summary!E$9) / (Summary!E$7 - Summary!E$9),0)</f>
        <v>0</v>
      </c>
      <c r="BF245" s="3">
        <f>IF(AND(Y245&gt;0,Y245&lt;=Summary!F$9),12.5 + 12.5 * (Y245 - Summary!F$9) / (Summary!F$7 - Summary!F$9),0)</f>
        <v>0</v>
      </c>
      <c r="BG245" s="3">
        <f>IF(AND(Z245&gt;0,Z245&lt;=Summary!G$9),12.5 + 12.5 * (Z245 - Summary!G$9) / (Summary!G$7 - Summary!G$9),0)</f>
        <v>0</v>
      </c>
      <c r="BH245" s="3">
        <f>IF(AND(AA245&gt;0,AA245&lt;=Summary!H$9),12.5 + 12.5 * (AA245 - Summary!H$9) / (Summary!H$7 - Summary!H$9),0)</f>
        <v>0</v>
      </c>
      <c r="BI245" s="3">
        <f>IF(AND(AB245&gt;0,AB245&lt;=Summary!I$9),12.5 + 12.5 * (AB245 - Summary!I$9) / (Summary!I$7 - Summary!I$9),0)</f>
        <v>0</v>
      </c>
      <c r="BJ245" s="3">
        <f>IF(AND(AC245&gt;0,AC245&lt;=Summary!J$9),12.5 + 12.5 * (AC245 - Summary!J$9) / (Summary!J$7 - Summary!J$9),0)</f>
        <v>0</v>
      </c>
      <c r="BK245" s="3">
        <f>IF(AND(AD245&gt;0,AD245&lt;=Summary!K$9),12.5 + 12.5 * (AD245 - Summary!K$9) / (Summary!K$7 - Summary!K$9),0)</f>
        <v>0</v>
      </c>
      <c r="BL245" s="3"/>
      <c r="BM245" s="3">
        <f>IF(AND(U245&gt;0,U245&gt;Summary!B$9),12.5 - 12.5 * (U245 - Summary!B$9) / (Summary!B$3 - Summary!B$9),0)</f>
        <v>0</v>
      </c>
      <c r="BN245" s="3">
        <f>IF(AND(V245&gt;0,V245&gt;Summary!C$9),12.5 - 12.5 * (V245 - Summary!C$9) / (Summary!C$3 - Summary!C$9),0)</f>
        <v>0</v>
      </c>
      <c r="BO245" s="3">
        <f>IF(AND(W245&gt;0,W245&gt;Summary!D$9),12.5 - 12.5 * (W245 - Summary!D$9) / (Summary!D$3 - Summary!D$9),0)</f>
        <v>0</v>
      </c>
      <c r="BP245" s="3">
        <f>IF(AND(X245&gt;0,X245&gt;Summary!E$9),12.5 - 12.5 * (X245 - Summary!E$9) / (Summary!E$3 - Summary!E$9),0)</f>
        <v>0</v>
      </c>
      <c r="BQ245" s="3">
        <f>IF(AND(Y245&gt;0,Y245&gt;Summary!F$9),12.5 - 12.5 * (Y245 - Summary!F$9) / (Summary!F$3 - Summary!F$9),0)</f>
        <v>0</v>
      </c>
      <c r="BR245" s="3">
        <f>IF(AND(Z245&gt;0,Z245&gt;Summary!G$9),12.5 - 12.5 * (Z245 - Summary!G$9) / (Summary!G$3 - Summary!G$9),0)</f>
        <v>0</v>
      </c>
      <c r="BS245" s="3">
        <f>IF(AND(AA245&gt;0,AA245&gt;Summary!H$9),12.5 - 12.5 * (AA245 - Summary!H$9) / (Summary!H$3 - Summary!H$9),0)</f>
        <v>0</v>
      </c>
      <c r="BT245" s="3">
        <f>IF(AND(AB245&gt;0,AB245&gt;Summary!I$9),12.5 - 12.5 * (AB245 - Summary!I$9) / (Summary!I$3 - Summary!I$9),0)</f>
        <v>0</v>
      </c>
      <c r="BU245" s="3">
        <f>IF(AND(AC245&gt;0,AC245&gt;Summary!J$9),12.5 - 12.5 * (AC245 - Summary!J$9) / (Summary!J$3 - Summary!J$9),0)</f>
        <v>0</v>
      </c>
      <c r="BV245" s="3">
        <f>IF(AND(AD245&gt;0,AD245&gt;Summary!K$9),12.5 - 12.5 * (AD245 - Summary!K$9) / (Summary!K$3 - Summary!K$9),0)</f>
        <v>0</v>
      </c>
      <c r="BW245" s="3"/>
      <c r="BZ245">
        <v>151404</v>
      </c>
      <c r="CD245">
        <v>111149</v>
      </c>
      <c r="CE245">
        <v>84728</v>
      </c>
      <c r="CI245" s="3">
        <f t="shared" si="159"/>
        <v>0</v>
      </c>
      <c r="CJ245" s="3">
        <f t="shared" si="160"/>
        <v>0</v>
      </c>
      <c r="CK245" s="3">
        <f t="shared" si="161"/>
        <v>0</v>
      </c>
      <c r="CL245" s="3">
        <f t="shared" si="162"/>
        <v>0</v>
      </c>
      <c r="CM245" s="3">
        <f t="shared" si="163"/>
        <v>0</v>
      </c>
      <c r="CN245" s="3">
        <f t="shared" si="164"/>
        <v>0</v>
      </c>
      <c r="CO245" s="3">
        <f t="shared" si="165"/>
        <v>0</v>
      </c>
      <c r="CP245" s="3">
        <f t="shared" si="166"/>
        <v>0</v>
      </c>
      <c r="CQ245" s="3">
        <f t="shared" si="167"/>
        <v>0</v>
      </c>
      <c r="CR245" s="3">
        <f t="shared" si="168"/>
        <v>0</v>
      </c>
      <c r="CT245" s="3">
        <f t="shared" si="169"/>
        <v>0</v>
      </c>
      <c r="CU245" s="3">
        <f t="shared" si="170"/>
        <v>0</v>
      </c>
      <c r="CV245" s="3">
        <f t="shared" si="171"/>
        <v>0</v>
      </c>
      <c r="CW245" s="5">
        <f t="shared" si="172"/>
        <v>150</v>
      </c>
      <c r="CX245" s="3">
        <f t="shared" si="173"/>
        <v>150</v>
      </c>
      <c r="CZ245" s="3">
        <f t="shared" si="174"/>
        <v>150</v>
      </c>
      <c r="DA245">
        <f t="shared" si="175"/>
        <v>241</v>
      </c>
    </row>
    <row r="246" spans="1:105" x14ac:dyDescent="0.2">
      <c r="A246">
        <v>242</v>
      </c>
      <c r="B246" t="s">
        <v>520</v>
      </c>
      <c r="C246" t="s">
        <v>521</v>
      </c>
      <c r="D246" t="s">
        <v>22</v>
      </c>
      <c r="E246">
        <v>0</v>
      </c>
      <c r="F246" s="1" t="s">
        <v>522</v>
      </c>
      <c r="G246">
        <v>150</v>
      </c>
      <c r="H246">
        <v>473047</v>
      </c>
      <c r="J246">
        <v>382794</v>
      </c>
      <c r="K246">
        <v>11794</v>
      </c>
      <c r="M246">
        <v>78459</v>
      </c>
      <c r="U246" s="5">
        <f>IF(J246&lt;=Summary!B$3,J246,0)</f>
        <v>0</v>
      </c>
      <c r="V246" s="5">
        <f>IF(K246&lt;=Summary!C$3,K246,0)</f>
        <v>0</v>
      </c>
      <c r="W246" s="5">
        <f>IF(L246&lt;=Summary!D$3,L246,0)</f>
        <v>0</v>
      </c>
      <c r="X246" s="5">
        <f>IF(M246&lt;=Summary!E$3,M246,0)</f>
        <v>0</v>
      </c>
      <c r="Y246" s="5">
        <f>IF(N246&lt;=Summary!F$3,N246,0)</f>
        <v>0</v>
      </c>
      <c r="Z246" s="5">
        <f>IF(O246&lt;=Summary!G$3,O246,0)</f>
        <v>0</v>
      </c>
      <c r="AA246" s="5">
        <f>IF(P246&lt;=Summary!H$3,P246,0)</f>
        <v>0</v>
      </c>
      <c r="AB246" s="5">
        <f>IF(Q246&lt;=Summary!I$3,Q246,0)</f>
        <v>0</v>
      </c>
      <c r="AC246" s="5">
        <f>IF(R246&lt;=Summary!J$3,R246,0)</f>
        <v>0</v>
      </c>
      <c r="AD246" s="5">
        <f>IF(S246&lt;=Summary!K$3,S246,0)</f>
        <v>0</v>
      </c>
      <c r="AE246" s="3"/>
      <c r="AF246" s="5">
        <f t="shared" si="149"/>
        <v>253</v>
      </c>
      <c r="AG246" s="5">
        <f t="shared" si="150"/>
        <v>252</v>
      </c>
      <c r="AH246" s="5">
        <f t="shared" si="151"/>
        <v>0</v>
      </c>
      <c r="AI246" s="5">
        <f t="shared" si="152"/>
        <v>195</v>
      </c>
      <c r="AJ246" s="5">
        <f t="shared" si="153"/>
        <v>0</v>
      </c>
      <c r="AK246" s="5">
        <f t="shared" si="154"/>
        <v>0</v>
      </c>
      <c r="AL246" s="5">
        <f t="shared" si="155"/>
        <v>0</v>
      </c>
      <c r="AM246" s="5">
        <f t="shared" si="156"/>
        <v>0</v>
      </c>
      <c r="AN246" s="5">
        <f t="shared" si="157"/>
        <v>0</v>
      </c>
      <c r="AO246" s="5">
        <f t="shared" si="158"/>
        <v>0</v>
      </c>
      <c r="AP246" s="3"/>
      <c r="AQ246" s="3">
        <f>IF(AND(AF246&lt;=Summary!B$6,AF246&gt;0),25*(Summary!B$6+1-AF246)/Summary!B$6,0)</f>
        <v>0</v>
      </c>
      <c r="AR246" s="3">
        <f>IF(AND(AG246&lt;=Summary!C$6,AG246&gt;0),25*(Summary!C$6+1-AG246)/Summary!C$6,0)</f>
        <v>0</v>
      </c>
      <c r="AS246" s="3">
        <f>IF(AND(AH246&lt;=Summary!D$6,AH246&gt;0),25*(Summary!D$6+1-AH246)/Summary!D$6,0)</f>
        <v>0</v>
      </c>
      <c r="AT246" s="3">
        <f>IF(AND(AI246&lt;=Summary!E$6,AI246&gt;0),25*(Summary!E$6+1-AI246)/Summary!E$6,0)</f>
        <v>0</v>
      </c>
      <c r="AU246" s="3">
        <f>IF(AND(AJ246&lt;=Summary!F$6,AJ246&gt;0),25*(Summary!F$6+1-AJ246)/Summary!F$6,0)</f>
        <v>0</v>
      </c>
      <c r="AV246" s="3">
        <f>IF(AND(AK246&lt;=Summary!G$6,AK246&gt;0),25*(Summary!G$6+1-AK246)/Summary!G$6,0)</f>
        <v>0</v>
      </c>
      <c r="AW246" s="3">
        <f>IF(AND(AL246&lt;=Summary!H$6,AL246&gt;0),25*(Summary!H$6+1-AL246)/Summary!H$6,0)</f>
        <v>0</v>
      </c>
      <c r="AX246" s="3">
        <f>IF(AND(AM246&lt;=Summary!I$6,AM246&gt;0),25*(Summary!I$6+1-AM246)/Summary!I$6,0)</f>
        <v>0</v>
      </c>
      <c r="AY246" s="3">
        <f>IF(AND(AN246&lt;=Summary!J$6,AN246&gt;0),25*(Summary!J$6+1-AN246)/Summary!J$6,0)</f>
        <v>0</v>
      </c>
      <c r="AZ246" s="3">
        <f>IF(AND(AO246&lt;=Summary!K$6,AO246&gt;0),25*(Summary!K$6+1-AO246)/Summary!K$6,0)</f>
        <v>0</v>
      </c>
      <c r="BA246" s="3"/>
      <c r="BB246" s="3">
        <f>IF(AND(U246&gt;0,U246&lt;=Summary!B$9),12.5 + 12.5 * (U246 - Summary!B$9) / (Summary!B$7 - Summary!B$9),0)</f>
        <v>0</v>
      </c>
      <c r="BC246" s="3">
        <f>IF(AND(V246&gt;0,V246&lt;=Summary!C$9),12.5 + 12.5 * (V246 - Summary!C$9) / (Summary!C$7 - Summary!C$9),0)</f>
        <v>0</v>
      </c>
      <c r="BD246" s="3">
        <f>IF(AND(W246&gt;0,W246&lt;=Summary!D$9),12.5 + 12.5 * (W246 - Summary!D$9) / (Summary!D$7 - Summary!D$9),0)</f>
        <v>0</v>
      </c>
      <c r="BE246" s="3">
        <f>IF(AND(X246&gt;0,X246&lt;=Summary!E$9),12.5 + 12.5 * (X246 - Summary!E$9) / (Summary!E$7 - Summary!E$9),0)</f>
        <v>0</v>
      </c>
      <c r="BF246" s="3">
        <f>IF(AND(Y246&gt;0,Y246&lt;=Summary!F$9),12.5 + 12.5 * (Y246 - Summary!F$9) / (Summary!F$7 - Summary!F$9),0)</f>
        <v>0</v>
      </c>
      <c r="BG246" s="3">
        <f>IF(AND(Z246&gt;0,Z246&lt;=Summary!G$9),12.5 + 12.5 * (Z246 - Summary!G$9) / (Summary!G$7 - Summary!G$9),0)</f>
        <v>0</v>
      </c>
      <c r="BH246" s="3">
        <f>IF(AND(AA246&gt;0,AA246&lt;=Summary!H$9),12.5 + 12.5 * (AA246 - Summary!H$9) / (Summary!H$7 - Summary!H$9),0)</f>
        <v>0</v>
      </c>
      <c r="BI246" s="3">
        <f>IF(AND(AB246&gt;0,AB246&lt;=Summary!I$9),12.5 + 12.5 * (AB246 - Summary!I$9) / (Summary!I$7 - Summary!I$9),0)</f>
        <v>0</v>
      </c>
      <c r="BJ246" s="3">
        <f>IF(AND(AC246&gt;0,AC246&lt;=Summary!J$9),12.5 + 12.5 * (AC246 - Summary!J$9) / (Summary!J$7 - Summary!J$9),0)</f>
        <v>0</v>
      </c>
      <c r="BK246" s="3">
        <f>IF(AND(AD246&gt;0,AD246&lt;=Summary!K$9),12.5 + 12.5 * (AD246 - Summary!K$9) / (Summary!K$7 - Summary!K$9),0)</f>
        <v>0</v>
      </c>
      <c r="BL246" s="3"/>
      <c r="BM246" s="3">
        <f>IF(AND(U246&gt;0,U246&gt;Summary!B$9),12.5 - 12.5 * (U246 - Summary!B$9) / (Summary!B$3 - Summary!B$9),0)</f>
        <v>0</v>
      </c>
      <c r="BN246" s="3">
        <f>IF(AND(V246&gt;0,V246&gt;Summary!C$9),12.5 - 12.5 * (V246 - Summary!C$9) / (Summary!C$3 - Summary!C$9),0)</f>
        <v>0</v>
      </c>
      <c r="BO246" s="3">
        <f>IF(AND(W246&gt;0,W246&gt;Summary!D$9),12.5 - 12.5 * (W246 - Summary!D$9) / (Summary!D$3 - Summary!D$9),0)</f>
        <v>0</v>
      </c>
      <c r="BP246" s="3">
        <f>IF(AND(X246&gt;0,X246&gt;Summary!E$9),12.5 - 12.5 * (X246 - Summary!E$9) / (Summary!E$3 - Summary!E$9),0)</f>
        <v>0</v>
      </c>
      <c r="BQ246" s="3">
        <f>IF(AND(Y246&gt;0,Y246&gt;Summary!F$9),12.5 - 12.5 * (Y246 - Summary!F$9) / (Summary!F$3 - Summary!F$9),0)</f>
        <v>0</v>
      </c>
      <c r="BR246" s="3">
        <f>IF(AND(Z246&gt;0,Z246&gt;Summary!G$9),12.5 - 12.5 * (Z246 - Summary!G$9) / (Summary!G$3 - Summary!G$9),0)</f>
        <v>0</v>
      </c>
      <c r="BS246" s="3">
        <f>IF(AND(AA246&gt;0,AA246&gt;Summary!H$9),12.5 - 12.5 * (AA246 - Summary!H$9) / (Summary!H$3 - Summary!H$9),0)</f>
        <v>0</v>
      </c>
      <c r="BT246" s="3">
        <f>IF(AND(AB246&gt;0,AB246&gt;Summary!I$9),12.5 - 12.5 * (AB246 - Summary!I$9) / (Summary!I$3 - Summary!I$9),0)</f>
        <v>0</v>
      </c>
      <c r="BU246" s="3">
        <f>IF(AND(AC246&gt;0,AC246&gt;Summary!J$9),12.5 - 12.5 * (AC246 - Summary!J$9) / (Summary!J$3 - Summary!J$9),0)</f>
        <v>0</v>
      </c>
      <c r="BV246" s="3">
        <f>IF(AND(AD246&gt;0,AD246&gt;Summary!K$9),12.5 - 12.5 * (AD246 - Summary!K$9) / (Summary!K$3 - Summary!K$9),0)</f>
        <v>0</v>
      </c>
      <c r="BW246" s="3"/>
      <c r="BZ246">
        <v>11794</v>
      </c>
      <c r="CA246">
        <v>78459</v>
      </c>
      <c r="CD246">
        <v>382794</v>
      </c>
      <c r="CI246" s="3">
        <f t="shared" si="159"/>
        <v>0</v>
      </c>
      <c r="CJ246" s="3">
        <f t="shared" si="160"/>
        <v>0</v>
      </c>
      <c r="CK246" s="3">
        <f t="shared" si="161"/>
        <v>0</v>
      </c>
      <c r="CL246" s="3">
        <f t="shared" si="162"/>
        <v>0</v>
      </c>
      <c r="CM246" s="3">
        <f t="shared" si="163"/>
        <v>0</v>
      </c>
      <c r="CN246" s="3">
        <f t="shared" si="164"/>
        <v>0</v>
      </c>
      <c r="CO246" s="3">
        <f t="shared" si="165"/>
        <v>0</v>
      </c>
      <c r="CP246" s="3">
        <f t="shared" si="166"/>
        <v>0</v>
      </c>
      <c r="CQ246" s="3">
        <f t="shared" si="167"/>
        <v>0</v>
      </c>
      <c r="CR246" s="3">
        <f t="shared" si="168"/>
        <v>0</v>
      </c>
      <c r="CT246" s="3">
        <f t="shared" si="169"/>
        <v>0</v>
      </c>
      <c r="CU246" s="3">
        <f t="shared" si="170"/>
        <v>0</v>
      </c>
      <c r="CV246" s="3">
        <f t="shared" si="171"/>
        <v>0</v>
      </c>
      <c r="CW246" s="5">
        <f t="shared" si="172"/>
        <v>150</v>
      </c>
      <c r="CX246" s="3">
        <f t="shared" si="173"/>
        <v>150</v>
      </c>
      <c r="CZ246" s="3">
        <f t="shared" si="174"/>
        <v>150</v>
      </c>
      <c r="DA246">
        <f t="shared" si="175"/>
        <v>242</v>
      </c>
    </row>
    <row r="247" spans="1:105" x14ac:dyDescent="0.2">
      <c r="A247">
        <v>243</v>
      </c>
      <c r="B247" t="s">
        <v>523</v>
      </c>
      <c r="C247" t="s">
        <v>524</v>
      </c>
      <c r="D247" t="s">
        <v>22</v>
      </c>
      <c r="E247">
        <v>0</v>
      </c>
      <c r="F247" s="1" t="s">
        <v>515</v>
      </c>
      <c r="G247">
        <v>150</v>
      </c>
      <c r="H247">
        <v>514312</v>
      </c>
      <c r="J247">
        <v>31131</v>
      </c>
      <c r="K247">
        <v>416005</v>
      </c>
      <c r="O247">
        <v>67176</v>
      </c>
      <c r="U247" s="5">
        <f>IF(J247&lt;=Summary!B$3,J247,0)</f>
        <v>0</v>
      </c>
      <c r="V247" s="5">
        <f>IF(K247&lt;=Summary!C$3,K247,0)</f>
        <v>0</v>
      </c>
      <c r="W247" s="5">
        <f>IF(L247&lt;=Summary!D$3,L247,0)</f>
        <v>0</v>
      </c>
      <c r="X247" s="5">
        <f>IF(M247&lt;=Summary!E$3,M247,0)</f>
        <v>0</v>
      </c>
      <c r="Y247" s="5">
        <f>IF(N247&lt;=Summary!F$3,N247,0)</f>
        <v>0</v>
      </c>
      <c r="Z247" s="5">
        <f>IF(O247&lt;=Summary!G$3,O247,0)</f>
        <v>0</v>
      </c>
      <c r="AA247" s="5">
        <f>IF(P247&lt;=Summary!H$3,P247,0)</f>
        <v>0</v>
      </c>
      <c r="AB247" s="5">
        <f>IF(Q247&lt;=Summary!I$3,Q247,0)</f>
        <v>0</v>
      </c>
      <c r="AC247" s="5">
        <f>IF(R247&lt;=Summary!J$3,R247,0)</f>
        <v>0</v>
      </c>
      <c r="AD247" s="5">
        <f>IF(S247&lt;=Summary!K$3,S247,0)</f>
        <v>0</v>
      </c>
      <c r="AE247" s="3"/>
      <c r="AF247" s="5">
        <f t="shared" si="149"/>
        <v>232</v>
      </c>
      <c r="AG247" s="5">
        <f t="shared" si="150"/>
        <v>267</v>
      </c>
      <c r="AH247" s="5">
        <f t="shared" si="151"/>
        <v>0</v>
      </c>
      <c r="AI247" s="5">
        <f t="shared" si="152"/>
        <v>0</v>
      </c>
      <c r="AJ247" s="5">
        <f t="shared" si="153"/>
        <v>0</v>
      </c>
      <c r="AK247" s="5">
        <f t="shared" si="154"/>
        <v>187</v>
      </c>
      <c r="AL247" s="5">
        <f t="shared" si="155"/>
        <v>0</v>
      </c>
      <c r="AM247" s="5">
        <f t="shared" si="156"/>
        <v>0</v>
      </c>
      <c r="AN247" s="5">
        <f t="shared" si="157"/>
        <v>0</v>
      </c>
      <c r="AO247" s="5">
        <f t="shared" si="158"/>
        <v>0</v>
      </c>
      <c r="AP247" s="3"/>
      <c r="AQ247" s="3">
        <f>IF(AND(AF247&lt;=Summary!B$6,AF247&gt;0),25*(Summary!B$6+1-AF247)/Summary!B$6,0)</f>
        <v>0</v>
      </c>
      <c r="AR247" s="3">
        <f>IF(AND(AG247&lt;=Summary!C$6,AG247&gt;0),25*(Summary!C$6+1-AG247)/Summary!C$6,0)</f>
        <v>0</v>
      </c>
      <c r="AS247" s="3">
        <f>IF(AND(AH247&lt;=Summary!D$6,AH247&gt;0),25*(Summary!D$6+1-AH247)/Summary!D$6,0)</f>
        <v>0</v>
      </c>
      <c r="AT247" s="3">
        <f>IF(AND(AI247&lt;=Summary!E$6,AI247&gt;0),25*(Summary!E$6+1-AI247)/Summary!E$6,0)</f>
        <v>0</v>
      </c>
      <c r="AU247" s="3">
        <f>IF(AND(AJ247&lt;=Summary!F$6,AJ247&gt;0),25*(Summary!F$6+1-AJ247)/Summary!F$6,0)</f>
        <v>0</v>
      </c>
      <c r="AV247" s="3">
        <f>IF(AND(AK247&lt;=Summary!G$6,AK247&gt;0),25*(Summary!G$6+1-AK247)/Summary!G$6,0)</f>
        <v>0</v>
      </c>
      <c r="AW247" s="3">
        <f>IF(AND(AL247&lt;=Summary!H$6,AL247&gt;0),25*(Summary!H$6+1-AL247)/Summary!H$6,0)</f>
        <v>0</v>
      </c>
      <c r="AX247" s="3">
        <f>IF(AND(AM247&lt;=Summary!I$6,AM247&gt;0),25*(Summary!I$6+1-AM247)/Summary!I$6,0)</f>
        <v>0</v>
      </c>
      <c r="AY247" s="3">
        <f>IF(AND(AN247&lt;=Summary!J$6,AN247&gt;0),25*(Summary!J$6+1-AN247)/Summary!J$6,0)</f>
        <v>0</v>
      </c>
      <c r="AZ247" s="3">
        <f>IF(AND(AO247&lt;=Summary!K$6,AO247&gt;0),25*(Summary!K$6+1-AO247)/Summary!K$6,0)</f>
        <v>0</v>
      </c>
      <c r="BA247" s="3"/>
      <c r="BB247" s="3">
        <f>IF(AND(U247&gt;0,U247&lt;=Summary!B$9),12.5 + 12.5 * (U247 - Summary!B$9) / (Summary!B$7 - Summary!B$9),0)</f>
        <v>0</v>
      </c>
      <c r="BC247" s="3">
        <f>IF(AND(V247&gt;0,V247&lt;=Summary!C$9),12.5 + 12.5 * (V247 - Summary!C$9) / (Summary!C$7 - Summary!C$9),0)</f>
        <v>0</v>
      </c>
      <c r="BD247" s="3">
        <f>IF(AND(W247&gt;0,W247&lt;=Summary!D$9),12.5 + 12.5 * (W247 - Summary!D$9) / (Summary!D$7 - Summary!D$9),0)</f>
        <v>0</v>
      </c>
      <c r="BE247" s="3">
        <f>IF(AND(X247&gt;0,X247&lt;=Summary!E$9),12.5 + 12.5 * (X247 - Summary!E$9) / (Summary!E$7 - Summary!E$9),0)</f>
        <v>0</v>
      </c>
      <c r="BF247" s="3">
        <f>IF(AND(Y247&gt;0,Y247&lt;=Summary!F$9),12.5 + 12.5 * (Y247 - Summary!F$9) / (Summary!F$7 - Summary!F$9),0)</f>
        <v>0</v>
      </c>
      <c r="BG247" s="3">
        <f>IF(AND(Z247&gt;0,Z247&lt;=Summary!G$9),12.5 + 12.5 * (Z247 - Summary!G$9) / (Summary!G$7 - Summary!G$9),0)</f>
        <v>0</v>
      </c>
      <c r="BH247" s="3">
        <f>IF(AND(AA247&gt;0,AA247&lt;=Summary!H$9),12.5 + 12.5 * (AA247 - Summary!H$9) / (Summary!H$7 - Summary!H$9),0)</f>
        <v>0</v>
      </c>
      <c r="BI247" s="3">
        <f>IF(AND(AB247&gt;0,AB247&lt;=Summary!I$9),12.5 + 12.5 * (AB247 - Summary!I$9) / (Summary!I$7 - Summary!I$9),0)</f>
        <v>0</v>
      </c>
      <c r="BJ247" s="3">
        <f>IF(AND(AC247&gt;0,AC247&lt;=Summary!J$9),12.5 + 12.5 * (AC247 - Summary!J$9) / (Summary!J$7 - Summary!J$9),0)</f>
        <v>0</v>
      </c>
      <c r="BK247" s="3">
        <f>IF(AND(AD247&gt;0,AD247&lt;=Summary!K$9),12.5 + 12.5 * (AD247 - Summary!K$9) / (Summary!K$7 - Summary!K$9),0)</f>
        <v>0</v>
      </c>
      <c r="BL247" s="3"/>
      <c r="BM247" s="3">
        <f>IF(AND(U247&gt;0,U247&gt;Summary!B$9),12.5 - 12.5 * (U247 - Summary!B$9) / (Summary!B$3 - Summary!B$9),0)</f>
        <v>0</v>
      </c>
      <c r="BN247" s="3">
        <f>IF(AND(V247&gt;0,V247&gt;Summary!C$9),12.5 - 12.5 * (V247 - Summary!C$9) / (Summary!C$3 - Summary!C$9),0)</f>
        <v>0</v>
      </c>
      <c r="BO247" s="3">
        <f>IF(AND(W247&gt;0,W247&gt;Summary!D$9),12.5 - 12.5 * (W247 - Summary!D$9) / (Summary!D$3 - Summary!D$9),0)</f>
        <v>0</v>
      </c>
      <c r="BP247" s="3">
        <f>IF(AND(X247&gt;0,X247&gt;Summary!E$9),12.5 - 12.5 * (X247 - Summary!E$9) / (Summary!E$3 - Summary!E$9),0)</f>
        <v>0</v>
      </c>
      <c r="BQ247" s="3">
        <f>IF(AND(Y247&gt;0,Y247&gt;Summary!F$9),12.5 - 12.5 * (Y247 - Summary!F$9) / (Summary!F$3 - Summary!F$9),0)</f>
        <v>0</v>
      </c>
      <c r="BR247" s="3">
        <f>IF(AND(Z247&gt;0,Z247&gt;Summary!G$9),12.5 - 12.5 * (Z247 - Summary!G$9) / (Summary!G$3 - Summary!G$9),0)</f>
        <v>0</v>
      </c>
      <c r="BS247" s="3">
        <f>IF(AND(AA247&gt;0,AA247&gt;Summary!H$9),12.5 - 12.5 * (AA247 - Summary!H$9) / (Summary!H$3 - Summary!H$9),0)</f>
        <v>0</v>
      </c>
      <c r="BT247" s="3">
        <f>IF(AND(AB247&gt;0,AB247&gt;Summary!I$9),12.5 - 12.5 * (AB247 - Summary!I$9) / (Summary!I$3 - Summary!I$9),0)</f>
        <v>0</v>
      </c>
      <c r="BU247" s="3">
        <f>IF(AND(AC247&gt;0,AC247&gt;Summary!J$9),12.5 - 12.5 * (AC247 - Summary!J$9) / (Summary!J$3 - Summary!J$9),0)</f>
        <v>0</v>
      </c>
      <c r="BV247" s="3">
        <f>IF(AND(AD247&gt;0,AD247&gt;Summary!K$9),12.5 - 12.5 * (AD247 - Summary!K$9) / (Summary!K$3 - Summary!K$9),0)</f>
        <v>0</v>
      </c>
      <c r="BW247" s="3"/>
      <c r="BX247">
        <v>67176</v>
      </c>
      <c r="BZ247">
        <v>416005</v>
      </c>
      <c r="CD247">
        <v>31131</v>
      </c>
      <c r="CI247" s="3">
        <f t="shared" si="159"/>
        <v>0</v>
      </c>
      <c r="CJ247" s="3">
        <f t="shared" si="160"/>
        <v>0</v>
      </c>
      <c r="CK247" s="3">
        <f t="shared" si="161"/>
        <v>0</v>
      </c>
      <c r="CL247" s="3">
        <f t="shared" si="162"/>
        <v>0</v>
      </c>
      <c r="CM247" s="3">
        <f t="shared" si="163"/>
        <v>0</v>
      </c>
      <c r="CN247" s="3">
        <f t="shared" si="164"/>
        <v>0</v>
      </c>
      <c r="CO247" s="3">
        <f t="shared" si="165"/>
        <v>0</v>
      </c>
      <c r="CP247" s="3">
        <f t="shared" si="166"/>
        <v>0</v>
      </c>
      <c r="CQ247" s="3">
        <f t="shared" si="167"/>
        <v>0</v>
      </c>
      <c r="CR247" s="3">
        <f t="shared" si="168"/>
        <v>0</v>
      </c>
      <c r="CT247" s="3">
        <f t="shared" si="169"/>
        <v>0</v>
      </c>
      <c r="CU247" s="3">
        <f t="shared" si="170"/>
        <v>0</v>
      </c>
      <c r="CV247" s="3">
        <f t="shared" si="171"/>
        <v>0</v>
      </c>
      <c r="CW247" s="5">
        <f t="shared" si="172"/>
        <v>150</v>
      </c>
      <c r="CX247" s="3">
        <f t="shared" si="173"/>
        <v>150</v>
      </c>
      <c r="CZ247" s="3">
        <f t="shared" si="174"/>
        <v>150</v>
      </c>
      <c r="DA247">
        <f t="shared" si="175"/>
        <v>243</v>
      </c>
    </row>
    <row r="248" spans="1:105" x14ac:dyDescent="0.2">
      <c r="A248">
        <v>244</v>
      </c>
      <c r="B248" t="s">
        <v>525</v>
      </c>
      <c r="C248" t="s">
        <v>525</v>
      </c>
      <c r="D248" t="s">
        <v>15</v>
      </c>
      <c r="E248">
        <v>43.913125521584</v>
      </c>
      <c r="F248" s="1" t="s">
        <v>713</v>
      </c>
      <c r="G248">
        <v>143.91312552158399</v>
      </c>
      <c r="H248">
        <v>3840</v>
      </c>
      <c r="J248">
        <v>2528</v>
      </c>
      <c r="K248">
        <v>1312</v>
      </c>
      <c r="U248" s="5">
        <f>IF(J248&lt;=Summary!B$3,J248,0)</f>
        <v>2528</v>
      </c>
      <c r="V248" s="5">
        <f>IF(K248&lt;=Summary!C$3,K248,0)</f>
        <v>1312</v>
      </c>
      <c r="W248" s="5">
        <f>IF(L248&lt;=Summary!D$3,L248,0)</f>
        <v>0</v>
      </c>
      <c r="X248" s="5">
        <f>IF(M248&lt;=Summary!E$3,M248,0)</f>
        <v>0</v>
      </c>
      <c r="Y248" s="5">
        <f>IF(N248&lt;=Summary!F$3,N248,0)</f>
        <v>0</v>
      </c>
      <c r="Z248" s="5">
        <f>IF(O248&lt;=Summary!G$3,O248,0)</f>
        <v>0</v>
      </c>
      <c r="AA248" s="5">
        <f>IF(P248&lt;=Summary!H$3,P248,0)</f>
        <v>0</v>
      </c>
      <c r="AB248" s="5">
        <f>IF(Q248&lt;=Summary!I$3,Q248,0)</f>
        <v>0</v>
      </c>
      <c r="AC248" s="5">
        <f>IF(R248&lt;=Summary!J$3,R248,0)</f>
        <v>0</v>
      </c>
      <c r="AD248" s="5">
        <f>IF(S248&lt;=Summary!K$3,S248,0)</f>
        <v>0</v>
      </c>
      <c r="AE248" s="3"/>
      <c r="AF248" s="5">
        <f t="shared" si="149"/>
        <v>156</v>
      </c>
      <c r="AG248" s="5">
        <f t="shared" si="150"/>
        <v>85</v>
      </c>
      <c r="AH248" s="5">
        <f t="shared" si="151"/>
        <v>0</v>
      </c>
      <c r="AI248" s="5">
        <f t="shared" si="152"/>
        <v>0</v>
      </c>
      <c r="AJ248" s="5">
        <f t="shared" si="153"/>
        <v>0</v>
      </c>
      <c r="AK248" s="5">
        <f t="shared" si="154"/>
        <v>0</v>
      </c>
      <c r="AL248" s="5">
        <f t="shared" si="155"/>
        <v>0</v>
      </c>
      <c r="AM248" s="5">
        <f t="shared" si="156"/>
        <v>0</v>
      </c>
      <c r="AN248" s="5">
        <f t="shared" si="157"/>
        <v>0</v>
      </c>
      <c r="AO248" s="5">
        <f t="shared" si="158"/>
        <v>0</v>
      </c>
      <c r="AP248" s="3"/>
      <c r="AQ248" s="3">
        <f>IF(AND(AF248&lt;=Summary!B$6,AF248&gt;0),25*(Summary!B$6+1-AF248)/Summary!B$6,0)</f>
        <v>0</v>
      </c>
      <c r="AR248" s="3">
        <f>IF(AND(AG248&lt;=Summary!C$6,AG248&gt;0),25*(Summary!C$6+1-AG248)/Summary!C$6,0)</f>
        <v>4</v>
      </c>
      <c r="AS248" s="3">
        <f>IF(AND(AH248&lt;=Summary!D$6,AH248&gt;0),25*(Summary!D$6+1-AH248)/Summary!D$6,0)</f>
        <v>0</v>
      </c>
      <c r="AT248" s="3">
        <f>IF(AND(AI248&lt;=Summary!E$6,AI248&gt;0),25*(Summary!E$6+1-AI248)/Summary!E$6,0)</f>
        <v>0</v>
      </c>
      <c r="AU248" s="3">
        <f>IF(AND(AJ248&lt;=Summary!F$6,AJ248&gt;0),25*(Summary!F$6+1-AJ248)/Summary!F$6,0)</f>
        <v>0</v>
      </c>
      <c r="AV248" s="3">
        <f>IF(AND(AK248&lt;=Summary!G$6,AK248&gt;0),25*(Summary!G$6+1-AK248)/Summary!G$6,0)</f>
        <v>0</v>
      </c>
      <c r="AW248" s="3">
        <f>IF(AND(AL248&lt;=Summary!H$6,AL248&gt;0),25*(Summary!H$6+1-AL248)/Summary!H$6,0)</f>
        <v>0</v>
      </c>
      <c r="AX248" s="3">
        <f>IF(AND(AM248&lt;=Summary!I$6,AM248&gt;0),25*(Summary!I$6+1-AM248)/Summary!I$6,0)</f>
        <v>0</v>
      </c>
      <c r="AY248" s="3">
        <f>IF(AND(AN248&lt;=Summary!J$6,AN248&gt;0),25*(Summary!J$6+1-AN248)/Summary!J$6,0)</f>
        <v>0</v>
      </c>
      <c r="AZ248" s="3">
        <f>IF(AND(AO248&lt;=Summary!K$6,AO248&gt;0),25*(Summary!K$6+1-AO248)/Summary!K$6,0)</f>
        <v>0</v>
      </c>
      <c r="BA248" s="3"/>
      <c r="BB248" s="3">
        <f>IF(AND(U248&gt;0,U248&lt;=Summary!B$9),12.5 + 12.5 * (U248 - Summary!B$9) / (Summary!B$7 - Summary!B$9),0)</f>
        <v>0</v>
      </c>
      <c r="BC248" s="3">
        <f>IF(AND(V248&gt;0,V248&lt;=Summary!C$9),12.5 + 12.5 * (V248 - Summary!C$9) / (Summary!C$7 - Summary!C$9),0)</f>
        <v>15.930724484399789</v>
      </c>
      <c r="BD248" s="3">
        <f>IF(AND(W248&gt;0,W248&lt;=Summary!D$9),12.5 + 12.5 * (W248 - Summary!D$9) / (Summary!D$7 - Summary!D$9),0)</f>
        <v>0</v>
      </c>
      <c r="BE248" s="3">
        <f>IF(AND(X248&gt;0,X248&lt;=Summary!E$9),12.5 + 12.5 * (X248 - Summary!E$9) / (Summary!E$7 - Summary!E$9),0)</f>
        <v>0</v>
      </c>
      <c r="BF248" s="3">
        <f>IF(AND(Y248&gt;0,Y248&lt;=Summary!F$9),12.5 + 12.5 * (Y248 - Summary!F$9) / (Summary!F$7 - Summary!F$9),0)</f>
        <v>0</v>
      </c>
      <c r="BG248" s="3">
        <f>IF(AND(Z248&gt;0,Z248&lt;=Summary!G$9),12.5 + 12.5 * (Z248 - Summary!G$9) / (Summary!G$7 - Summary!G$9),0)</f>
        <v>0</v>
      </c>
      <c r="BH248" s="3">
        <f>IF(AND(AA248&gt;0,AA248&lt;=Summary!H$9),12.5 + 12.5 * (AA248 - Summary!H$9) / (Summary!H$7 - Summary!H$9),0)</f>
        <v>0</v>
      </c>
      <c r="BI248" s="3">
        <f>IF(AND(AB248&gt;0,AB248&lt;=Summary!I$9),12.5 + 12.5 * (AB248 - Summary!I$9) / (Summary!I$7 - Summary!I$9),0)</f>
        <v>0</v>
      </c>
      <c r="BJ248" s="3">
        <f>IF(AND(AC248&gt;0,AC248&lt;=Summary!J$9),12.5 + 12.5 * (AC248 - Summary!J$9) / (Summary!J$7 - Summary!J$9),0)</f>
        <v>0</v>
      </c>
      <c r="BK248" s="3">
        <f>IF(AND(AD248&gt;0,AD248&lt;=Summary!K$9),12.5 + 12.5 * (AD248 - Summary!K$9) / (Summary!K$7 - Summary!K$9),0)</f>
        <v>0</v>
      </c>
      <c r="BL248" s="3"/>
      <c r="BM248" s="3">
        <f>IF(AND(U248&gt;0,U248&gt;Summary!B$9),12.5 - 12.5 * (U248 - Summary!B$9) / (Summary!B$3 - Summary!B$9),0)</f>
        <v>7.1390516782099098</v>
      </c>
      <c r="BN248" s="3">
        <f>IF(AND(V248&gt;0,V248&gt;Summary!C$9),12.5 - 12.5 * (V248 - Summary!C$9) / (Summary!C$3 - Summary!C$9),0)</f>
        <v>0</v>
      </c>
      <c r="BO248" s="3">
        <f>IF(AND(W248&gt;0,W248&gt;Summary!D$9),12.5 - 12.5 * (W248 - Summary!D$9) / (Summary!D$3 - Summary!D$9),0)</f>
        <v>0</v>
      </c>
      <c r="BP248" s="3">
        <f>IF(AND(X248&gt;0,X248&gt;Summary!E$9),12.5 - 12.5 * (X248 - Summary!E$9) / (Summary!E$3 - Summary!E$9),0)</f>
        <v>0</v>
      </c>
      <c r="BQ248" s="3">
        <f>IF(AND(Y248&gt;0,Y248&gt;Summary!F$9),12.5 - 12.5 * (Y248 - Summary!F$9) / (Summary!F$3 - Summary!F$9),0)</f>
        <v>0</v>
      </c>
      <c r="BR248" s="3">
        <f>IF(AND(Z248&gt;0,Z248&gt;Summary!G$9),12.5 - 12.5 * (Z248 - Summary!G$9) / (Summary!G$3 - Summary!G$9),0)</f>
        <v>0</v>
      </c>
      <c r="BS248" s="3">
        <f>IF(AND(AA248&gt;0,AA248&gt;Summary!H$9),12.5 - 12.5 * (AA248 - Summary!H$9) / (Summary!H$3 - Summary!H$9),0)</f>
        <v>0</v>
      </c>
      <c r="BT248" s="3">
        <f>IF(AND(AB248&gt;0,AB248&gt;Summary!I$9),12.5 - 12.5 * (AB248 - Summary!I$9) / (Summary!I$3 - Summary!I$9),0)</f>
        <v>0</v>
      </c>
      <c r="BU248" s="3">
        <f>IF(AND(AC248&gt;0,AC248&gt;Summary!J$9),12.5 - 12.5 * (AC248 - Summary!J$9) / (Summary!J$3 - Summary!J$9),0)</f>
        <v>0</v>
      </c>
      <c r="BV248" s="3">
        <f>IF(AND(AD248&gt;0,AD248&gt;Summary!K$9),12.5 - 12.5 * (AD248 - Summary!K$9) / (Summary!K$3 - Summary!K$9),0)</f>
        <v>0</v>
      </c>
      <c r="BW248" s="3"/>
      <c r="BZ248">
        <v>1312</v>
      </c>
      <c r="CD248">
        <v>2528</v>
      </c>
      <c r="CI248" s="3">
        <f t="shared" si="159"/>
        <v>7.1390516782099098</v>
      </c>
      <c r="CJ248" s="3">
        <f t="shared" si="160"/>
        <v>19.930724484399789</v>
      </c>
      <c r="CK248" s="3">
        <f t="shared" si="161"/>
        <v>0</v>
      </c>
      <c r="CL248" s="3">
        <f t="shared" si="162"/>
        <v>0</v>
      </c>
      <c r="CM248" s="3">
        <f t="shared" si="163"/>
        <v>0</v>
      </c>
      <c r="CN248" s="3">
        <f t="shared" si="164"/>
        <v>0</v>
      </c>
      <c r="CO248" s="3">
        <f t="shared" si="165"/>
        <v>0</v>
      </c>
      <c r="CP248" s="3">
        <f t="shared" si="166"/>
        <v>0</v>
      </c>
      <c r="CQ248" s="3">
        <f t="shared" si="167"/>
        <v>0</v>
      </c>
      <c r="CR248" s="3">
        <f t="shared" si="168"/>
        <v>0</v>
      </c>
      <c r="CT248" s="3">
        <f t="shared" si="169"/>
        <v>0</v>
      </c>
      <c r="CU248" s="3">
        <f t="shared" si="170"/>
        <v>0</v>
      </c>
      <c r="CV248" s="3">
        <f t="shared" si="171"/>
        <v>27.069776162609699</v>
      </c>
      <c r="CW248" s="5">
        <f t="shared" si="172"/>
        <v>100</v>
      </c>
      <c r="CX248" s="3">
        <f t="shared" si="173"/>
        <v>127.0697761626097</v>
      </c>
      <c r="CZ248" s="3">
        <f t="shared" si="174"/>
        <v>143.91312552158399</v>
      </c>
      <c r="DA248">
        <f t="shared" si="175"/>
        <v>244</v>
      </c>
    </row>
    <row r="249" spans="1:105" x14ac:dyDescent="0.2">
      <c r="A249">
        <v>245</v>
      </c>
      <c r="B249" t="s">
        <v>526</v>
      </c>
      <c r="C249" t="s">
        <v>527</v>
      </c>
      <c r="D249" t="s">
        <v>10</v>
      </c>
      <c r="E249">
        <v>40.3272548294443</v>
      </c>
      <c r="F249" s="1" t="s">
        <v>713</v>
      </c>
      <c r="G249">
        <v>140.327254829444</v>
      </c>
      <c r="H249">
        <v>3863</v>
      </c>
      <c r="J249">
        <v>1917</v>
      </c>
      <c r="K249">
        <v>1946</v>
      </c>
      <c r="U249" s="5">
        <f>IF(J249&lt;=Summary!B$3,J249,0)</f>
        <v>1917</v>
      </c>
      <c r="V249" s="5">
        <f>IF(K249&lt;=Summary!C$3,K249,0)</f>
        <v>1946</v>
      </c>
      <c r="W249" s="5">
        <f>IF(L249&lt;=Summary!D$3,L249,0)</f>
        <v>0</v>
      </c>
      <c r="X249" s="5">
        <f>IF(M249&lt;=Summary!E$3,M249,0)</f>
        <v>0</v>
      </c>
      <c r="Y249" s="5">
        <f>IF(N249&lt;=Summary!F$3,N249,0)</f>
        <v>0</v>
      </c>
      <c r="Z249" s="5">
        <f>IF(O249&lt;=Summary!G$3,O249,0)</f>
        <v>0</v>
      </c>
      <c r="AA249" s="5">
        <f>IF(P249&lt;=Summary!H$3,P249,0)</f>
        <v>0</v>
      </c>
      <c r="AB249" s="5">
        <f>IF(Q249&lt;=Summary!I$3,Q249,0)</f>
        <v>0</v>
      </c>
      <c r="AC249" s="5">
        <f>IF(R249&lt;=Summary!J$3,R249,0)</f>
        <v>0</v>
      </c>
      <c r="AD249" s="5">
        <f>IF(S249&lt;=Summary!K$3,S249,0)</f>
        <v>0</v>
      </c>
      <c r="AE249" s="3"/>
      <c r="AF249" s="5">
        <f t="shared" si="149"/>
        <v>110</v>
      </c>
      <c r="AG249" s="5">
        <f t="shared" si="150"/>
        <v>159</v>
      </c>
      <c r="AH249" s="5">
        <f t="shared" si="151"/>
        <v>0</v>
      </c>
      <c r="AI249" s="5">
        <f t="shared" si="152"/>
        <v>0</v>
      </c>
      <c r="AJ249" s="5">
        <f t="shared" si="153"/>
        <v>0</v>
      </c>
      <c r="AK249" s="5">
        <f t="shared" si="154"/>
        <v>0</v>
      </c>
      <c r="AL249" s="5">
        <f t="shared" si="155"/>
        <v>0</v>
      </c>
      <c r="AM249" s="5">
        <f t="shared" si="156"/>
        <v>0</v>
      </c>
      <c r="AN249" s="5">
        <f t="shared" si="157"/>
        <v>0</v>
      </c>
      <c r="AO249" s="5">
        <f t="shared" si="158"/>
        <v>0</v>
      </c>
      <c r="AP249" s="3"/>
      <c r="AQ249" s="3">
        <f>IF(AND(AF249&lt;=Summary!B$6,AF249&gt;0),25*(Summary!B$6+1-AF249)/Summary!B$6,0)</f>
        <v>0</v>
      </c>
      <c r="AR249" s="3">
        <f>IF(AND(AG249&lt;=Summary!C$6,AG249&gt;0),25*(Summary!C$6+1-AG249)/Summary!C$6,0)</f>
        <v>0</v>
      </c>
      <c r="AS249" s="3">
        <f>IF(AND(AH249&lt;=Summary!D$6,AH249&gt;0),25*(Summary!D$6+1-AH249)/Summary!D$6,0)</f>
        <v>0</v>
      </c>
      <c r="AT249" s="3">
        <f>IF(AND(AI249&lt;=Summary!E$6,AI249&gt;0),25*(Summary!E$6+1-AI249)/Summary!E$6,0)</f>
        <v>0</v>
      </c>
      <c r="AU249" s="3">
        <f>IF(AND(AJ249&lt;=Summary!F$6,AJ249&gt;0),25*(Summary!F$6+1-AJ249)/Summary!F$6,0)</f>
        <v>0</v>
      </c>
      <c r="AV249" s="3">
        <f>IF(AND(AK249&lt;=Summary!G$6,AK249&gt;0),25*(Summary!G$6+1-AK249)/Summary!G$6,0)</f>
        <v>0</v>
      </c>
      <c r="AW249" s="3">
        <f>IF(AND(AL249&lt;=Summary!H$6,AL249&gt;0),25*(Summary!H$6+1-AL249)/Summary!H$6,0)</f>
        <v>0</v>
      </c>
      <c r="AX249" s="3">
        <f>IF(AND(AM249&lt;=Summary!I$6,AM249&gt;0),25*(Summary!I$6+1-AM249)/Summary!I$6,0)</f>
        <v>0</v>
      </c>
      <c r="AY249" s="3">
        <f>IF(AND(AN249&lt;=Summary!J$6,AN249&gt;0),25*(Summary!J$6+1-AN249)/Summary!J$6,0)</f>
        <v>0</v>
      </c>
      <c r="AZ249" s="3">
        <f>IF(AND(AO249&lt;=Summary!K$6,AO249&gt;0),25*(Summary!K$6+1-AO249)/Summary!K$6,0)</f>
        <v>0</v>
      </c>
      <c r="BA249" s="3"/>
      <c r="BB249" s="3">
        <f>IF(AND(U249&gt;0,U249&lt;=Summary!B$9),12.5 + 12.5 * (U249 - Summary!B$9) / (Summary!B$7 - Summary!B$9),0)</f>
        <v>0</v>
      </c>
      <c r="BC249" s="3">
        <f>IF(AND(V249&gt;0,V249&lt;=Summary!C$9),12.5 + 12.5 * (V249 - Summary!C$9) / (Summary!C$7 - Summary!C$9),0)</f>
        <v>0</v>
      </c>
      <c r="BD249" s="3">
        <f>IF(AND(W249&gt;0,W249&lt;=Summary!D$9),12.5 + 12.5 * (W249 - Summary!D$9) / (Summary!D$7 - Summary!D$9),0)</f>
        <v>0</v>
      </c>
      <c r="BE249" s="3">
        <f>IF(AND(X249&gt;0,X249&lt;=Summary!E$9),12.5 + 12.5 * (X249 - Summary!E$9) / (Summary!E$7 - Summary!E$9),0)</f>
        <v>0</v>
      </c>
      <c r="BF249" s="3">
        <f>IF(AND(Y249&gt;0,Y249&lt;=Summary!F$9),12.5 + 12.5 * (Y249 - Summary!F$9) / (Summary!F$7 - Summary!F$9),0)</f>
        <v>0</v>
      </c>
      <c r="BG249" s="3">
        <f>IF(AND(Z249&gt;0,Z249&lt;=Summary!G$9),12.5 + 12.5 * (Z249 - Summary!G$9) / (Summary!G$7 - Summary!G$9),0)</f>
        <v>0</v>
      </c>
      <c r="BH249" s="3">
        <f>IF(AND(AA249&gt;0,AA249&lt;=Summary!H$9),12.5 + 12.5 * (AA249 - Summary!H$9) / (Summary!H$7 - Summary!H$9),0)</f>
        <v>0</v>
      </c>
      <c r="BI249" s="3">
        <f>IF(AND(AB249&gt;0,AB249&lt;=Summary!I$9),12.5 + 12.5 * (AB249 - Summary!I$9) / (Summary!I$7 - Summary!I$9),0)</f>
        <v>0</v>
      </c>
      <c r="BJ249" s="3">
        <f>IF(AND(AC249&gt;0,AC249&lt;=Summary!J$9),12.5 + 12.5 * (AC249 - Summary!J$9) / (Summary!J$7 - Summary!J$9),0)</f>
        <v>0</v>
      </c>
      <c r="BK249" s="3">
        <f>IF(AND(AD249&gt;0,AD249&lt;=Summary!K$9),12.5 + 12.5 * (AD249 - Summary!K$9) / (Summary!K$7 - Summary!K$9),0)</f>
        <v>0</v>
      </c>
      <c r="BL249" s="3"/>
      <c r="BM249" s="3">
        <f>IF(AND(U249&gt;0,U249&gt;Summary!B$9),12.5 - 12.5 * (U249 - Summary!B$9) / (Summary!B$3 - Summary!B$9),0)</f>
        <v>11.208044752264252</v>
      </c>
      <c r="BN249" s="3">
        <f>IF(AND(V249&gt;0,V249&gt;Summary!C$9),12.5 - 12.5 * (V249 - Summary!C$9) / (Summary!C$3 - Summary!C$9),0)</f>
        <v>10.192260290855312</v>
      </c>
      <c r="BO249" s="3">
        <f>IF(AND(W249&gt;0,W249&gt;Summary!D$9),12.5 - 12.5 * (W249 - Summary!D$9) / (Summary!D$3 - Summary!D$9),0)</f>
        <v>0</v>
      </c>
      <c r="BP249" s="3">
        <f>IF(AND(X249&gt;0,X249&gt;Summary!E$9),12.5 - 12.5 * (X249 - Summary!E$9) / (Summary!E$3 - Summary!E$9),0)</f>
        <v>0</v>
      </c>
      <c r="BQ249" s="3">
        <f>IF(AND(Y249&gt;0,Y249&gt;Summary!F$9),12.5 - 12.5 * (Y249 - Summary!F$9) / (Summary!F$3 - Summary!F$9),0)</f>
        <v>0</v>
      </c>
      <c r="BR249" s="3">
        <f>IF(AND(Z249&gt;0,Z249&gt;Summary!G$9),12.5 - 12.5 * (Z249 - Summary!G$9) / (Summary!G$3 - Summary!G$9),0)</f>
        <v>0</v>
      </c>
      <c r="BS249" s="3">
        <f>IF(AND(AA249&gt;0,AA249&gt;Summary!H$9),12.5 - 12.5 * (AA249 - Summary!H$9) / (Summary!H$3 - Summary!H$9),0)</f>
        <v>0</v>
      </c>
      <c r="BT249" s="3">
        <f>IF(AND(AB249&gt;0,AB249&gt;Summary!I$9),12.5 - 12.5 * (AB249 - Summary!I$9) / (Summary!I$3 - Summary!I$9),0)</f>
        <v>0</v>
      </c>
      <c r="BU249" s="3">
        <f>IF(AND(AC249&gt;0,AC249&gt;Summary!J$9),12.5 - 12.5 * (AC249 - Summary!J$9) / (Summary!J$3 - Summary!J$9),0)</f>
        <v>0</v>
      </c>
      <c r="BV249" s="3">
        <f>IF(AND(AD249&gt;0,AD249&gt;Summary!K$9),12.5 - 12.5 * (AD249 - Summary!K$9) / (Summary!K$3 - Summary!K$9),0)</f>
        <v>0</v>
      </c>
      <c r="BW249" s="3"/>
      <c r="BZ249">
        <v>1946</v>
      </c>
      <c r="CD249">
        <v>1917</v>
      </c>
      <c r="CI249" s="3">
        <f t="shared" si="159"/>
        <v>11.208044752264252</v>
      </c>
      <c r="CJ249" s="3">
        <f t="shared" si="160"/>
        <v>10.192260290855312</v>
      </c>
      <c r="CK249" s="3">
        <f t="shared" si="161"/>
        <v>0</v>
      </c>
      <c r="CL249" s="3">
        <f t="shared" si="162"/>
        <v>0</v>
      </c>
      <c r="CM249" s="3">
        <f t="shared" si="163"/>
        <v>0</v>
      </c>
      <c r="CN249" s="3">
        <f t="shared" si="164"/>
        <v>0</v>
      </c>
      <c r="CO249" s="3">
        <f t="shared" si="165"/>
        <v>0</v>
      </c>
      <c r="CP249" s="3">
        <f t="shared" si="166"/>
        <v>0</v>
      </c>
      <c r="CQ249" s="3">
        <f t="shared" si="167"/>
        <v>0</v>
      </c>
      <c r="CR249" s="3">
        <f t="shared" si="168"/>
        <v>0</v>
      </c>
      <c r="CT249" s="3">
        <f t="shared" si="169"/>
        <v>0</v>
      </c>
      <c r="CU249" s="3">
        <f t="shared" si="170"/>
        <v>0</v>
      </c>
      <c r="CV249" s="3">
        <f t="shared" si="171"/>
        <v>21.400305043119566</v>
      </c>
      <c r="CW249" s="5">
        <f t="shared" si="172"/>
        <v>100</v>
      </c>
      <c r="CX249" s="3">
        <f t="shared" si="173"/>
        <v>121.40030504311957</v>
      </c>
      <c r="CZ249" s="3">
        <f t="shared" si="174"/>
        <v>140.327254829444</v>
      </c>
      <c r="DA249">
        <f t="shared" si="175"/>
        <v>245</v>
      </c>
    </row>
    <row r="250" spans="1:105" x14ac:dyDescent="0.2">
      <c r="A250">
        <v>246</v>
      </c>
      <c r="B250" t="s">
        <v>528</v>
      </c>
      <c r="C250" t="s">
        <v>528</v>
      </c>
      <c r="D250" t="s">
        <v>54</v>
      </c>
      <c r="E250">
        <v>39.068915348443099</v>
      </c>
      <c r="F250" s="1" t="s">
        <v>718</v>
      </c>
      <c r="G250">
        <v>139.068915348443</v>
      </c>
      <c r="H250">
        <v>3949</v>
      </c>
      <c r="J250">
        <v>1851</v>
      </c>
      <c r="K250">
        <v>2098</v>
      </c>
      <c r="U250" s="5">
        <f>IF(J250&lt;=Summary!B$3,J250,0)</f>
        <v>1851</v>
      </c>
      <c r="V250" s="5">
        <f>IF(K250&lt;=Summary!C$3,K250,0)</f>
        <v>2098</v>
      </c>
      <c r="W250" s="5">
        <f>IF(L250&lt;=Summary!D$3,L250,0)</f>
        <v>0</v>
      </c>
      <c r="X250" s="5">
        <f>IF(M250&lt;=Summary!E$3,M250,0)</f>
        <v>0</v>
      </c>
      <c r="Y250" s="5">
        <f>IF(N250&lt;=Summary!F$3,N250,0)</f>
        <v>0</v>
      </c>
      <c r="Z250" s="5">
        <f>IF(O250&lt;=Summary!G$3,O250,0)</f>
        <v>0</v>
      </c>
      <c r="AA250" s="5">
        <f>IF(P250&lt;=Summary!H$3,P250,0)</f>
        <v>0</v>
      </c>
      <c r="AB250" s="5">
        <f>IF(Q250&lt;=Summary!I$3,Q250,0)</f>
        <v>0</v>
      </c>
      <c r="AC250" s="5">
        <f>IF(R250&lt;=Summary!J$3,R250,0)</f>
        <v>0</v>
      </c>
      <c r="AD250" s="5">
        <f>IF(S250&lt;=Summary!K$3,S250,0)</f>
        <v>0</v>
      </c>
      <c r="AE250" s="3"/>
      <c r="AF250" s="5">
        <f t="shared" si="149"/>
        <v>106</v>
      </c>
      <c r="AG250" s="5">
        <f t="shared" si="150"/>
        <v>171</v>
      </c>
      <c r="AH250" s="5">
        <f t="shared" si="151"/>
        <v>0</v>
      </c>
      <c r="AI250" s="5">
        <f t="shared" si="152"/>
        <v>0</v>
      </c>
      <c r="AJ250" s="5">
        <f t="shared" si="153"/>
        <v>0</v>
      </c>
      <c r="AK250" s="5">
        <f t="shared" si="154"/>
        <v>0</v>
      </c>
      <c r="AL250" s="5">
        <f t="shared" si="155"/>
        <v>0</v>
      </c>
      <c r="AM250" s="5">
        <f t="shared" si="156"/>
        <v>0</v>
      </c>
      <c r="AN250" s="5">
        <f t="shared" si="157"/>
        <v>0</v>
      </c>
      <c r="AO250" s="5">
        <f t="shared" si="158"/>
        <v>0</v>
      </c>
      <c r="AP250" s="3"/>
      <c r="AQ250" s="3">
        <f>IF(AND(AF250&lt;=Summary!B$6,AF250&gt;0),25*(Summary!B$6+1-AF250)/Summary!B$6,0)</f>
        <v>0</v>
      </c>
      <c r="AR250" s="3">
        <f>IF(AND(AG250&lt;=Summary!C$6,AG250&gt;0),25*(Summary!C$6+1-AG250)/Summary!C$6,0)</f>
        <v>0</v>
      </c>
      <c r="AS250" s="3">
        <f>IF(AND(AH250&lt;=Summary!D$6,AH250&gt;0),25*(Summary!D$6+1-AH250)/Summary!D$6,0)</f>
        <v>0</v>
      </c>
      <c r="AT250" s="3">
        <f>IF(AND(AI250&lt;=Summary!E$6,AI250&gt;0),25*(Summary!E$6+1-AI250)/Summary!E$6,0)</f>
        <v>0</v>
      </c>
      <c r="AU250" s="3">
        <f>IF(AND(AJ250&lt;=Summary!F$6,AJ250&gt;0),25*(Summary!F$6+1-AJ250)/Summary!F$6,0)</f>
        <v>0</v>
      </c>
      <c r="AV250" s="3">
        <f>IF(AND(AK250&lt;=Summary!G$6,AK250&gt;0),25*(Summary!G$6+1-AK250)/Summary!G$6,0)</f>
        <v>0</v>
      </c>
      <c r="AW250" s="3">
        <f>IF(AND(AL250&lt;=Summary!H$6,AL250&gt;0),25*(Summary!H$6+1-AL250)/Summary!H$6,0)</f>
        <v>0</v>
      </c>
      <c r="AX250" s="3">
        <f>IF(AND(AM250&lt;=Summary!I$6,AM250&gt;0),25*(Summary!I$6+1-AM250)/Summary!I$6,0)</f>
        <v>0</v>
      </c>
      <c r="AY250" s="3">
        <f>IF(AND(AN250&lt;=Summary!J$6,AN250&gt;0),25*(Summary!J$6+1-AN250)/Summary!J$6,0)</f>
        <v>0</v>
      </c>
      <c r="AZ250" s="3">
        <f>IF(AND(AO250&lt;=Summary!K$6,AO250&gt;0),25*(Summary!K$6+1-AO250)/Summary!K$6,0)</f>
        <v>0</v>
      </c>
      <c r="BA250" s="3"/>
      <c r="BB250" s="3">
        <f>IF(AND(U250&gt;0,U250&lt;=Summary!B$9),12.5 + 12.5 * (U250 - Summary!B$9) / (Summary!B$7 - Summary!B$9),0)</f>
        <v>0</v>
      </c>
      <c r="BC250" s="3">
        <f>IF(AND(V250&gt;0,V250&lt;=Summary!C$9),12.5 + 12.5 * (V250 - Summary!C$9) / (Summary!C$7 - Summary!C$9),0)</f>
        <v>0</v>
      </c>
      <c r="BD250" s="3">
        <f>IF(AND(W250&gt;0,W250&lt;=Summary!D$9),12.5 + 12.5 * (W250 - Summary!D$9) / (Summary!D$7 - Summary!D$9),0)</f>
        <v>0</v>
      </c>
      <c r="BE250" s="3">
        <f>IF(AND(X250&gt;0,X250&lt;=Summary!E$9),12.5 + 12.5 * (X250 - Summary!E$9) / (Summary!E$7 - Summary!E$9),0)</f>
        <v>0</v>
      </c>
      <c r="BF250" s="3">
        <f>IF(AND(Y250&gt;0,Y250&lt;=Summary!F$9),12.5 + 12.5 * (Y250 - Summary!F$9) / (Summary!F$7 - Summary!F$9),0)</f>
        <v>0</v>
      </c>
      <c r="BG250" s="3">
        <f>IF(AND(Z250&gt;0,Z250&lt;=Summary!G$9),12.5 + 12.5 * (Z250 - Summary!G$9) / (Summary!G$7 - Summary!G$9),0)</f>
        <v>0</v>
      </c>
      <c r="BH250" s="3">
        <f>IF(AND(AA250&gt;0,AA250&lt;=Summary!H$9),12.5 + 12.5 * (AA250 - Summary!H$9) / (Summary!H$7 - Summary!H$9),0)</f>
        <v>0</v>
      </c>
      <c r="BI250" s="3">
        <f>IF(AND(AB250&gt;0,AB250&lt;=Summary!I$9),12.5 + 12.5 * (AB250 - Summary!I$9) / (Summary!I$7 - Summary!I$9),0)</f>
        <v>0</v>
      </c>
      <c r="BJ250" s="3">
        <f>IF(AND(AC250&gt;0,AC250&lt;=Summary!J$9),12.5 + 12.5 * (AC250 - Summary!J$9) / (Summary!J$7 - Summary!J$9),0)</f>
        <v>0</v>
      </c>
      <c r="BK250" s="3">
        <f>IF(AND(AD250&gt;0,AD250&lt;=Summary!K$9),12.5 + 12.5 * (AD250 - Summary!K$9) / (Summary!K$7 - Summary!K$9),0)</f>
        <v>0</v>
      </c>
      <c r="BL250" s="3"/>
      <c r="BM250" s="3">
        <f>IF(AND(U250&gt;0,U250&gt;Summary!B$9),12.5 - 12.5 * (U250 - Summary!B$9) / (Summary!B$3 - Summary!B$9),0)</f>
        <v>11.647575919019712</v>
      </c>
      <c r="BN250" s="3">
        <f>IF(AND(V250&gt;0,V250&gt;Summary!C$9),12.5 - 12.5 * (V250 - Summary!C$9) / (Summary!C$3 - Summary!C$9),0)</f>
        <v>9.255607591816613</v>
      </c>
      <c r="BO250" s="3">
        <f>IF(AND(W250&gt;0,W250&gt;Summary!D$9),12.5 - 12.5 * (W250 - Summary!D$9) / (Summary!D$3 - Summary!D$9),0)</f>
        <v>0</v>
      </c>
      <c r="BP250" s="3">
        <f>IF(AND(X250&gt;0,X250&gt;Summary!E$9),12.5 - 12.5 * (X250 - Summary!E$9) / (Summary!E$3 - Summary!E$9),0)</f>
        <v>0</v>
      </c>
      <c r="BQ250" s="3">
        <f>IF(AND(Y250&gt;0,Y250&gt;Summary!F$9),12.5 - 12.5 * (Y250 - Summary!F$9) / (Summary!F$3 - Summary!F$9),0)</f>
        <v>0</v>
      </c>
      <c r="BR250" s="3">
        <f>IF(AND(Z250&gt;0,Z250&gt;Summary!G$9),12.5 - 12.5 * (Z250 - Summary!G$9) / (Summary!G$3 - Summary!G$9),0)</f>
        <v>0</v>
      </c>
      <c r="BS250" s="3">
        <f>IF(AND(AA250&gt;0,AA250&gt;Summary!H$9),12.5 - 12.5 * (AA250 - Summary!H$9) / (Summary!H$3 - Summary!H$9),0)</f>
        <v>0</v>
      </c>
      <c r="BT250" s="3">
        <f>IF(AND(AB250&gt;0,AB250&gt;Summary!I$9),12.5 - 12.5 * (AB250 - Summary!I$9) / (Summary!I$3 - Summary!I$9),0)</f>
        <v>0</v>
      </c>
      <c r="BU250" s="3">
        <f>IF(AND(AC250&gt;0,AC250&gt;Summary!J$9),12.5 - 12.5 * (AC250 - Summary!J$9) / (Summary!J$3 - Summary!J$9),0)</f>
        <v>0</v>
      </c>
      <c r="BV250" s="3">
        <f>IF(AND(AD250&gt;0,AD250&gt;Summary!K$9),12.5 - 12.5 * (AD250 - Summary!K$9) / (Summary!K$3 - Summary!K$9),0)</f>
        <v>0</v>
      </c>
      <c r="BW250" s="3"/>
      <c r="BZ250">
        <v>2098</v>
      </c>
      <c r="CD250">
        <v>1851</v>
      </c>
      <c r="CI250" s="3">
        <f t="shared" si="159"/>
        <v>11.647575919019712</v>
      </c>
      <c r="CJ250" s="3">
        <f t="shared" si="160"/>
        <v>9.255607591816613</v>
      </c>
      <c r="CK250" s="3">
        <f t="shared" si="161"/>
        <v>0</v>
      </c>
      <c r="CL250" s="3">
        <f t="shared" si="162"/>
        <v>0</v>
      </c>
      <c r="CM250" s="3">
        <f t="shared" si="163"/>
        <v>0</v>
      </c>
      <c r="CN250" s="3">
        <f t="shared" si="164"/>
        <v>0</v>
      </c>
      <c r="CO250" s="3">
        <f t="shared" si="165"/>
        <v>0</v>
      </c>
      <c r="CP250" s="3">
        <f t="shared" si="166"/>
        <v>0</v>
      </c>
      <c r="CQ250" s="3">
        <f t="shared" si="167"/>
        <v>0</v>
      </c>
      <c r="CR250" s="3">
        <f t="shared" si="168"/>
        <v>0</v>
      </c>
      <c r="CT250" s="3">
        <f t="shared" si="169"/>
        <v>0</v>
      </c>
      <c r="CU250" s="3">
        <f t="shared" si="170"/>
        <v>0</v>
      </c>
      <c r="CV250" s="3">
        <f t="shared" si="171"/>
        <v>20.903183510836325</v>
      </c>
      <c r="CW250" s="5">
        <f t="shared" si="172"/>
        <v>100</v>
      </c>
      <c r="CX250" s="3">
        <f t="shared" si="173"/>
        <v>120.90318351083633</v>
      </c>
      <c r="CZ250" s="3">
        <f t="shared" si="174"/>
        <v>139.068915348443</v>
      </c>
      <c r="DA250">
        <f t="shared" si="175"/>
        <v>246</v>
      </c>
    </row>
    <row r="251" spans="1:105" x14ac:dyDescent="0.2">
      <c r="A251">
        <v>247</v>
      </c>
      <c r="B251" t="s">
        <v>529</v>
      </c>
      <c r="C251" t="s">
        <v>530</v>
      </c>
      <c r="D251" t="s">
        <v>10</v>
      </c>
      <c r="E251">
        <v>31.892273828150099</v>
      </c>
      <c r="F251" s="1" t="s">
        <v>713</v>
      </c>
      <c r="G251">
        <v>131.89227382815</v>
      </c>
      <c r="H251">
        <v>4382</v>
      </c>
      <c r="J251">
        <v>2377</v>
      </c>
      <c r="K251">
        <v>2005</v>
      </c>
      <c r="U251" s="5">
        <f>IF(J251&lt;=Summary!B$3,J251,0)</f>
        <v>2377</v>
      </c>
      <c r="V251" s="5">
        <f>IF(K251&lt;=Summary!C$3,K251,0)</f>
        <v>2005</v>
      </c>
      <c r="W251" s="5">
        <f>IF(L251&lt;=Summary!D$3,L251,0)</f>
        <v>0</v>
      </c>
      <c r="X251" s="5">
        <f>IF(M251&lt;=Summary!E$3,M251,0)</f>
        <v>0</v>
      </c>
      <c r="Y251" s="5">
        <f>IF(N251&lt;=Summary!F$3,N251,0)</f>
        <v>0</v>
      </c>
      <c r="Z251" s="5">
        <f>IF(O251&lt;=Summary!G$3,O251,0)</f>
        <v>0</v>
      </c>
      <c r="AA251" s="5">
        <f>IF(P251&lt;=Summary!H$3,P251,0)</f>
        <v>0</v>
      </c>
      <c r="AB251" s="5">
        <f>IF(Q251&lt;=Summary!I$3,Q251,0)</f>
        <v>0</v>
      </c>
      <c r="AC251" s="5">
        <f>IF(R251&lt;=Summary!J$3,R251,0)</f>
        <v>0</v>
      </c>
      <c r="AD251" s="5">
        <f>IF(S251&lt;=Summary!K$3,S251,0)</f>
        <v>0</v>
      </c>
      <c r="AE251" s="3"/>
      <c r="AF251" s="5">
        <f t="shared" si="149"/>
        <v>146</v>
      </c>
      <c r="AG251" s="5">
        <f t="shared" si="150"/>
        <v>162</v>
      </c>
      <c r="AH251" s="5">
        <f t="shared" si="151"/>
        <v>0</v>
      </c>
      <c r="AI251" s="5">
        <f t="shared" si="152"/>
        <v>0</v>
      </c>
      <c r="AJ251" s="5">
        <f t="shared" si="153"/>
        <v>0</v>
      </c>
      <c r="AK251" s="5">
        <f t="shared" si="154"/>
        <v>0</v>
      </c>
      <c r="AL251" s="5">
        <f t="shared" si="155"/>
        <v>0</v>
      </c>
      <c r="AM251" s="5">
        <f t="shared" si="156"/>
        <v>0</v>
      </c>
      <c r="AN251" s="5">
        <f t="shared" si="157"/>
        <v>0</v>
      </c>
      <c r="AO251" s="5">
        <f t="shared" si="158"/>
        <v>0</v>
      </c>
      <c r="AP251" s="3"/>
      <c r="AQ251" s="3">
        <f>IF(AND(AF251&lt;=Summary!B$6,AF251&gt;0),25*(Summary!B$6+1-AF251)/Summary!B$6,0)</f>
        <v>0</v>
      </c>
      <c r="AR251" s="3">
        <f>IF(AND(AG251&lt;=Summary!C$6,AG251&gt;0),25*(Summary!C$6+1-AG251)/Summary!C$6,0)</f>
        <v>0</v>
      </c>
      <c r="AS251" s="3">
        <f>IF(AND(AH251&lt;=Summary!D$6,AH251&gt;0),25*(Summary!D$6+1-AH251)/Summary!D$6,0)</f>
        <v>0</v>
      </c>
      <c r="AT251" s="3">
        <f>IF(AND(AI251&lt;=Summary!E$6,AI251&gt;0),25*(Summary!E$6+1-AI251)/Summary!E$6,0)</f>
        <v>0</v>
      </c>
      <c r="AU251" s="3">
        <f>IF(AND(AJ251&lt;=Summary!F$6,AJ251&gt;0),25*(Summary!F$6+1-AJ251)/Summary!F$6,0)</f>
        <v>0</v>
      </c>
      <c r="AV251" s="3">
        <f>IF(AND(AK251&lt;=Summary!G$6,AK251&gt;0),25*(Summary!G$6+1-AK251)/Summary!G$6,0)</f>
        <v>0</v>
      </c>
      <c r="AW251" s="3">
        <f>IF(AND(AL251&lt;=Summary!H$6,AL251&gt;0),25*(Summary!H$6+1-AL251)/Summary!H$6,0)</f>
        <v>0</v>
      </c>
      <c r="AX251" s="3">
        <f>IF(AND(AM251&lt;=Summary!I$6,AM251&gt;0),25*(Summary!I$6+1-AM251)/Summary!I$6,0)</f>
        <v>0</v>
      </c>
      <c r="AY251" s="3">
        <f>IF(AND(AN251&lt;=Summary!J$6,AN251&gt;0),25*(Summary!J$6+1-AN251)/Summary!J$6,0)</f>
        <v>0</v>
      </c>
      <c r="AZ251" s="3">
        <f>IF(AND(AO251&lt;=Summary!K$6,AO251&gt;0),25*(Summary!K$6+1-AO251)/Summary!K$6,0)</f>
        <v>0</v>
      </c>
      <c r="BA251" s="3"/>
      <c r="BB251" s="3">
        <f>IF(AND(U251&gt;0,U251&lt;=Summary!B$9),12.5 + 12.5 * (U251 - Summary!B$9) / (Summary!B$7 - Summary!B$9),0)</f>
        <v>0</v>
      </c>
      <c r="BC251" s="3">
        <f>IF(AND(V251&gt;0,V251&lt;=Summary!C$9),12.5 + 12.5 * (V251 - Summary!C$9) / (Summary!C$7 - Summary!C$9),0)</f>
        <v>0</v>
      </c>
      <c r="BD251" s="3">
        <f>IF(AND(W251&gt;0,W251&lt;=Summary!D$9),12.5 + 12.5 * (W251 - Summary!D$9) / (Summary!D$7 - Summary!D$9),0)</f>
        <v>0</v>
      </c>
      <c r="BE251" s="3">
        <f>IF(AND(X251&gt;0,X251&lt;=Summary!E$9),12.5 + 12.5 * (X251 - Summary!E$9) / (Summary!E$7 - Summary!E$9),0)</f>
        <v>0</v>
      </c>
      <c r="BF251" s="3">
        <f>IF(AND(Y251&gt;0,Y251&lt;=Summary!F$9),12.5 + 12.5 * (Y251 - Summary!F$9) / (Summary!F$7 - Summary!F$9),0)</f>
        <v>0</v>
      </c>
      <c r="BG251" s="3">
        <f>IF(AND(Z251&gt;0,Z251&lt;=Summary!G$9),12.5 + 12.5 * (Z251 - Summary!G$9) / (Summary!G$7 - Summary!G$9),0)</f>
        <v>0</v>
      </c>
      <c r="BH251" s="3">
        <f>IF(AND(AA251&gt;0,AA251&lt;=Summary!H$9),12.5 + 12.5 * (AA251 - Summary!H$9) / (Summary!H$7 - Summary!H$9),0)</f>
        <v>0</v>
      </c>
      <c r="BI251" s="3">
        <f>IF(AND(AB251&gt;0,AB251&lt;=Summary!I$9),12.5 + 12.5 * (AB251 - Summary!I$9) / (Summary!I$7 - Summary!I$9),0)</f>
        <v>0</v>
      </c>
      <c r="BJ251" s="3">
        <f>IF(AND(AC251&gt;0,AC251&lt;=Summary!J$9),12.5 + 12.5 * (AC251 - Summary!J$9) / (Summary!J$7 - Summary!J$9),0)</f>
        <v>0</v>
      </c>
      <c r="BK251" s="3">
        <f>IF(AND(AD251&gt;0,AD251&lt;=Summary!K$9),12.5 + 12.5 * (AD251 - Summary!K$9) / (Summary!K$7 - Summary!K$9),0)</f>
        <v>0</v>
      </c>
      <c r="BL251" s="3"/>
      <c r="BM251" s="3">
        <f>IF(AND(U251&gt;0,U251&gt;Summary!B$9),12.5 - 12.5 * (U251 - Summary!B$9) / (Summary!B$3 - Summary!B$9),0)</f>
        <v>8.144645711241342</v>
      </c>
      <c r="BN251" s="3">
        <f>IF(AND(V251&gt;0,V251&gt;Summary!C$9),12.5 - 12.5 * (V251 - Summary!C$9) / (Summary!C$3 - Summary!C$9),0)</f>
        <v>9.8286911510968693</v>
      </c>
      <c r="BO251" s="3">
        <f>IF(AND(W251&gt;0,W251&gt;Summary!D$9),12.5 - 12.5 * (W251 - Summary!D$9) / (Summary!D$3 - Summary!D$9),0)</f>
        <v>0</v>
      </c>
      <c r="BP251" s="3">
        <f>IF(AND(X251&gt;0,X251&gt;Summary!E$9),12.5 - 12.5 * (X251 - Summary!E$9) / (Summary!E$3 - Summary!E$9),0)</f>
        <v>0</v>
      </c>
      <c r="BQ251" s="3">
        <f>IF(AND(Y251&gt;0,Y251&gt;Summary!F$9),12.5 - 12.5 * (Y251 - Summary!F$9) / (Summary!F$3 - Summary!F$9),0)</f>
        <v>0</v>
      </c>
      <c r="BR251" s="3">
        <f>IF(AND(Z251&gt;0,Z251&gt;Summary!G$9),12.5 - 12.5 * (Z251 - Summary!G$9) / (Summary!G$3 - Summary!G$9),0)</f>
        <v>0</v>
      </c>
      <c r="BS251" s="3">
        <f>IF(AND(AA251&gt;0,AA251&gt;Summary!H$9),12.5 - 12.5 * (AA251 - Summary!H$9) / (Summary!H$3 - Summary!H$9),0)</f>
        <v>0</v>
      </c>
      <c r="BT251" s="3">
        <f>IF(AND(AB251&gt;0,AB251&gt;Summary!I$9),12.5 - 12.5 * (AB251 - Summary!I$9) / (Summary!I$3 - Summary!I$9),0)</f>
        <v>0</v>
      </c>
      <c r="BU251" s="3">
        <f>IF(AND(AC251&gt;0,AC251&gt;Summary!J$9),12.5 - 12.5 * (AC251 - Summary!J$9) / (Summary!J$3 - Summary!J$9),0)</f>
        <v>0</v>
      </c>
      <c r="BV251" s="3">
        <f>IF(AND(AD251&gt;0,AD251&gt;Summary!K$9),12.5 - 12.5 * (AD251 - Summary!K$9) / (Summary!K$3 - Summary!K$9),0)</f>
        <v>0</v>
      </c>
      <c r="BW251" s="3"/>
      <c r="BZ251">
        <v>2005</v>
      </c>
      <c r="CD251">
        <v>2377</v>
      </c>
      <c r="CI251" s="3">
        <f t="shared" si="159"/>
        <v>8.144645711241342</v>
      </c>
      <c r="CJ251" s="3">
        <f t="shared" si="160"/>
        <v>9.8286911510968693</v>
      </c>
      <c r="CK251" s="3">
        <f t="shared" si="161"/>
        <v>0</v>
      </c>
      <c r="CL251" s="3">
        <f t="shared" si="162"/>
        <v>0</v>
      </c>
      <c r="CM251" s="3">
        <f t="shared" si="163"/>
        <v>0</v>
      </c>
      <c r="CN251" s="3">
        <f t="shared" si="164"/>
        <v>0</v>
      </c>
      <c r="CO251" s="3">
        <f t="shared" si="165"/>
        <v>0</v>
      </c>
      <c r="CP251" s="3">
        <f t="shared" si="166"/>
        <v>0</v>
      </c>
      <c r="CQ251" s="3">
        <f t="shared" si="167"/>
        <v>0</v>
      </c>
      <c r="CR251" s="3">
        <f t="shared" si="168"/>
        <v>0</v>
      </c>
      <c r="CT251" s="3">
        <f t="shared" si="169"/>
        <v>0</v>
      </c>
      <c r="CU251" s="3">
        <f t="shared" si="170"/>
        <v>0</v>
      </c>
      <c r="CV251" s="3">
        <f t="shared" si="171"/>
        <v>17.973336862338211</v>
      </c>
      <c r="CW251" s="5">
        <f t="shared" si="172"/>
        <v>100</v>
      </c>
      <c r="CX251" s="3">
        <f t="shared" si="173"/>
        <v>117.97333686233821</v>
      </c>
      <c r="CZ251" s="3">
        <f t="shared" si="174"/>
        <v>131.89227382815</v>
      </c>
      <c r="DA251">
        <f t="shared" si="175"/>
        <v>247</v>
      </c>
    </row>
    <row r="252" spans="1:105" x14ac:dyDescent="0.2">
      <c r="A252">
        <v>248</v>
      </c>
      <c r="B252" t="s">
        <v>531</v>
      </c>
      <c r="C252" t="s">
        <v>532</v>
      </c>
      <c r="D252" t="s">
        <v>22</v>
      </c>
      <c r="E252">
        <v>30.4831711476725</v>
      </c>
      <c r="F252" s="1" t="s">
        <v>533</v>
      </c>
      <c r="G252">
        <v>130.48317114767201</v>
      </c>
      <c r="H252">
        <v>5490</v>
      </c>
      <c r="J252">
        <v>1449</v>
      </c>
      <c r="L252">
        <v>4041</v>
      </c>
      <c r="U252" s="5">
        <f>IF(J252&lt;=Summary!B$3,J252,0)</f>
        <v>1449</v>
      </c>
      <c r="V252" s="5">
        <f>IF(K252&lt;=Summary!C$3,K252,0)</f>
        <v>0</v>
      </c>
      <c r="W252" s="5">
        <f>IF(L252&lt;=Summary!D$3,L252,0)</f>
        <v>0</v>
      </c>
      <c r="X252" s="5">
        <f>IF(M252&lt;=Summary!E$3,M252,0)</f>
        <v>0</v>
      </c>
      <c r="Y252" s="5">
        <f>IF(N252&lt;=Summary!F$3,N252,0)</f>
        <v>0</v>
      </c>
      <c r="Z252" s="5">
        <f>IF(O252&lt;=Summary!G$3,O252,0)</f>
        <v>0</v>
      </c>
      <c r="AA252" s="5">
        <f>IF(P252&lt;=Summary!H$3,P252,0)</f>
        <v>0</v>
      </c>
      <c r="AB252" s="5">
        <f>IF(Q252&lt;=Summary!I$3,Q252,0)</f>
        <v>0</v>
      </c>
      <c r="AC252" s="5">
        <f>IF(R252&lt;=Summary!J$3,R252,0)</f>
        <v>0</v>
      </c>
      <c r="AD252" s="5">
        <f>IF(S252&lt;=Summary!K$3,S252,0)</f>
        <v>0</v>
      </c>
      <c r="AE252" s="3"/>
      <c r="AF252" s="5">
        <f t="shared" si="149"/>
        <v>76</v>
      </c>
      <c r="AG252" s="5">
        <f t="shared" si="150"/>
        <v>0</v>
      </c>
      <c r="AH252" s="5">
        <f t="shared" si="151"/>
        <v>93</v>
      </c>
      <c r="AI252" s="5">
        <f t="shared" si="152"/>
        <v>0</v>
      </c>
      <c r="AJ252" s="5">
        <f t="shared" si="153"/>
        <v>0</v>
      </c>
      <c r="AK252" s="5">
        <f t="shared" si="154"/>
        <v>0</v>
      </c>
      <c r="AL252" s="5">
        <f t="shared" si="155"/>
        <v>0</v>
      </c>
      <c r="AM252" s="5">
        <f t="shared" si="156"/>
        <v>0</v>
      </c>
      <c r="AN252" s="5">
        <f t="shared" si="157"/>
        <v>0</v>
      </c>
      <c r="AO252" s="5">
        <f t="shared" si="158"/>
        <v>0</v>
      </c>
      <c r="AP252" s="3"/>
      <c r="AQ252" s="3">
        <f>IF(AND(AF252&lt;=Summary!B$6,AF252&gt;0),25*(Summary!B$6+1-AF252)/Summary!B$6,0)</f>
        <v>6.25</v>
      </c>
      <c r="AR252" s="3">
        <f>IF(AND(AG252&lt;=Summary!C$6,AG252&gt;0),25*(Summary!C$6+1-AG252)/Summary!C$6,0)</f>
        <v>0</v>
      </c>
      <c r="AS252" s="3">
        <f>IF(AND(AH252&lt;=Summary!D$6,AH252&gt;0),25*(Summary!D$6+1-AH252)/Summary!D$6,0)</f>
        <v>2</v>
      </c>
      <c r="AT252" s="3">
        <f>IF(AND(AI252&lt;=Summary!E$6,AI252&gt;0),25*(Summary!E$6+1-AI252)/Summary!E$6,0)</f>
        <v>0</v>
      </c>
      <c r="AU252" s="3">
        <f>IF(AND(AJ252&lt;=Summary!F$6,AJ252&gt;0),25*(Summary!F$6+1-AJ252)/Summary!F$6,0)</f>
        <v>0</v>
      </c>
      <c r="AV252" s="3">
        <f>IF(AND(AK252&lt;=Summary!G$6,AK252&gt;0),25*(Summary!G$6+1-AK252)/Summary!G$6,0)</f>
        <v>0</v>
      </c>
      <c r="AW252" s="3">
        <f>IF(AND(AL252&lt;=Summary!H$6,AL252&gt;0),25*(Summary!H$6+1-AL252)/Summary!H$6,0)</f>
        <v>0</v>
      </c>
      <c r="AX252" s="3">
        <f>IF(AND(AM252&lt;=Summary!I$6,AM252&gt;0),25*(Summary!I$6+1-AM252)/Summary!I$6,0)</f>
        <v>0</v>
      </c>
      <c r="AY252" s="3">
        <f>IF(AND(AN252&lt;=Summary!J$6,AN252&gt;0),25*(Summary!J$6+1-AN252)/Summary!J$6,0)</f>
        <v>0</v>
      </c>
      <c r="AZ252" s="3">
        <f>IF(AND(AO252&lt;=Summary!K$6,AO252&gt;0),25*(Summary!K$6+1-AO252)/Summary!K$6,0)</f>
        <v>0</v>
      </c>
      <c r="BA252" s="3"/>
      <c r="BB252" s="3">
        <f>IF(AND(U252&gt;0,U252&lt;=Summary!B$9),12.5 + 12.5 * (U252 - Summary!B$9) / (Summary!B$7 - Summary!B$9),0)</f>
        <v>15.248796147672552</v>
      </c>
      <c r="BC252" s="3">
        <f>IF(AND(V252&gt;0,V252&lt;=Summary!C$9),12.5 + 12.5 * (V252 - Summary!C$9) / (Summary!C$7 - Summary!C$9),0)</f>
        <v>0</v>
      </c>
      <c r="BD252" s="3">
        <f>IF(AND(W252&gt;0,W252&lt;=Summary!D$9),12.5 + 12.5 * (W252 - Summary!D$9) / (Summary!D$7 - Summary!D$9),0)</f>
        <v>0</v>
      </c>
      <c r="BE252" s="3">
        <f>IF(AND(X252&gt;0,X252&lt;=Summary!E$9),12.5 + 12.5 * (X252 - Summary!E$9) / (Summary!E$7 - Summary!E$9),0)</f>
        <v>0</v>
      </c>
      <c r="BF252" s="3">
        <f>IF(AND(Y252&gt;0,Y252&lt;=Summary!F$9),12.5 + 12.5 * (Y252 - Summary!F$9) / (Summary!F$7 - Summary!F$9),0)</f>
        <v>0</v>
      </c>
      <c r="BG252" s="3">
        <f>IF(AND(Z252&gt;0,Z252&lt;=Summary!G$9),12.5 + 12.5 * (Z252 - Summary!G$9) / (Summary!G$7 - Summary!G$9),0)</f>
        <v>0</v>
      </c>
      <c r="BH252" s="3">
        <f>IF(AND(AA252&gt;0,AA252&lt;=Summary!H$9),12.5 + 12.5 * (AA252 - Summary!H$9) / (Summary!H$7 - Summary!H$9),0)</f>
        <v>0</v>
      </c>
      <c r="BI252" s="3">
        <f>IF(AND(AB252&gt;0,AB252&lt;=Summary!I$9),12.5 + 12.5 * (AB252 - Summary!I$9) / (Summary!I$7 - Summary!I$9),0)</f>
        <v>0</v>
      </c>
      <c r="BJ252" s="3">
        <f>IF(AND(AC252&gt;0,AC252&lt;=Summary!J$9),12.5 + 12.5 * (AC252 - Summary!J$9) / (Summary!J$7 - Summary!J$9),0)</f>
        <v>0</v>
      </c>
      <c r="BK252" s="3">
        <f>IF(AND(AD252&gt;0,AD252&lt;=Summary!K$9),12.5 + 12.5 * (AD252 - Summary!K$9) / (Summary!K$7 - Summary!K$9),0)</f>
        <v>0</v>
      </c>
      <c r="BL252" s="3"/>
      <c r="BM252" s="3">
        <f>IF(AND(U252&gt;0,U252&gt;Summary!B$9),12.5 - 12.5 * (U252 - Summary!B$9) / (Summary!B$3 - Summary!B$9),0)</f>
        <v>0</v>
      </c>
      <c r="BN252" s="3">
        <f>IF(AND(V252&gt;0,V252&gt;Summary!C$9),12.5 - 12.5 * (V252 - Summary!C$9) / (Summary!C$3 - Summary!C$9),0)</f>
        <v>0</v>
      </c>
      <c r="BO252" s="3">
        <f>IF(AND(W252&gt;0,W252&gt;Summary!D$9),12.5 - 12.5 * (W252 - Summary!D$9) / (Summary!D$3 - Summary!D$9),0)</f>
        <v>0</v>
      </c>
      <c r="BP252" s="3">
        <f>IF(AND(X252&gt;0,X252&gt;Summary!E$9),12.5 - 12.5 * (X252 - Summary!E$9) / (Summary!E$3 - Summary!E$9),0)</f>
        <v>0</v>
      </c>
      <c r="BQ252" s="3">
        <f>IF(AND(Y252&gt;0,Y252&gt;Summary!F$9),12.5 - 12.5 * (Y252 - Summary!F$9) / (Summary!F$3 - Summary!F$9),0)</f>
        <v>0</v>
      </c>
      <c r="BR252" s="3">
        <f>IF(AND(Z252&gt;0,Z252&gt;Summary!G$9),12.5 - 12.5 * (Z252 - Summary!G$9) / (Summary!G$3 - Summary!G$9),0)</f>
        <v>0</v>
      </c>
      <c r="BS252" s="3">
        <f>IF(AND(AA252&gt;0,AA252&gt;Summary!H$9),12.5 - 12.5 * (AA252 - Summary!H$9) / (Summary!H$3 - Summary!H$9),0)</f>
        <v>0</v>
      </c>
      <c r="BT252" s="3">
        <f>IF(AND(AB252&gt;0,AB252&gt;Summary!I$9),12.5 - 12.5 * (AB252 - Summary!I$9) / (Summary!I$3 - Summary!I$9),0)</f>
        <v>0</v>
      </c>
      <c r="BU252" s="3">
        <f>IF(AND(AC252&gt;0,AC252&gt;Summary!J$9),12.5 - 12.5 * (AC252 - Summary!J$9) / (Summary!J$3 - Summary!J$9),0)</f>
        <v>0</v>
      </c>
      <c r="BV252" s="3">
        <f>IF(AND(AD252&gt;0,AD252&gt;Summary!K$9),12.5 - 12.5 * (AD252 - Summary!K$9) / (Summary!K$3 - Summary!K$9),0)</f>
        <v>0</v>
      </c>
      <c r="BW252" s="3"/>
      <c r="CD252">
        <v>1449</v>
      </c>
      <c r="CE252">
        <v>4041</v>
      </c>
      <c r="CI252" s="3">
        <f t="shared" si="159"/>
        <v>21.49879614767255</v>
      </c>
      <c r="CJ252" s="3">
        <f t="shared" si="160"/>
        <v>0</v>
      </c>
      <c r="CK252" s="3">
        <f t="shared" si="161"/>
        <v>2</v>
      </c>
      <c r="CL252" s="3">
        <f t="shared" si="162"/>
        <v>0</v>
      </c>
      <c r="CM252" s="3">
        <f t="shared" si="163"/>
        <v>0</v>
      </c>
      <c r="CN252" s="3">
        <f t="shared" si="164"/>
        <v>0</v>
      </c>
      <c r="CO252" s="3">
        <f t="shared" si="165"/>
        <v>0</v>
      </c>
      <c r="CP252" s="3">
        <f t="shared" si="166"/>
        <v>0</v>
      </c>
      <c r="CQ252" s="3">
        <f t="shared" si="167"/>
        <v>0</v>
      </c>
      <c r="CR252" s="3">
        <f t="shared" si="168"/>
        <v>0</v>
      </c>
      <c r="CT252" s="3">
        <f t="shared" si="169"/>
        <v>0</v>
      </c>
      <c r="CU252" s="3">
        <f t="shared" si="170"/>
        <v>0</v>
      </c>
      <c r="CV252" s="3">
        <f t="shared" si="171"/>
        <v>23.49879614767255</v>
      </c>
      <c r="CW252" s="5">
        <f t="shared" si="172"/>
        <v>100</v>
      </c>
      <c r="CX252" s="3">
        <f t="shared" si="173"/>
        <v>123.49879614767255</v>
      </c>
      <c r="CZ252" s="3">
        <f t="shared" si="174"/>
        <v>130.48317114767201</v>
      </c>
      <c r="DA252">
        <f t="shared" si="175"/>
        <v>248</v>
      </c>
    </row>
    <row r="253" spans="1:105" x14ac:dyDescent="0.2">
      <c r="A253">
        <v>249</v>
      </c>
      <c r="B253" t="s">
        <v>534</v>
      </c>
      <c r="C253" t="s">
        <v>535</v>
      </c>
      <c r="D253" t="s">
        <v>22</v>
      </c>
      <c r="E253">
        <v>24.466891665560599</v>
      </c>
      <c r="F253" s="1" t="s">
        <v>719</v>
      </c>
      <c r="G253">
        <v>124.46689166556</v>
      </c>
      <c r="H253">
        <v>5542</v>
      </c>
      <c r="K253">
        <v>1606</v>
      </c>
      <c r="M253">
        <v>3936</v>
      </c>
      <c r="U253" s="5">
        <f>IF(J253&lt;=Summary!B$3,J253,0)</f>
        <v>0</v>
      </c>
      <c r="V253" s="5">
        <f>IF(K253&lt;=Summary!C$3,K253,0)</f>
        <v>1606</v>
      </c>
      <c r="W253" s="5">
        <f>IF(L253&lt;=Summary!D$3,L253,0)</f>
        <v>0</v>
      </c>
      <c r="X253" s="5">
        <f>IF(M253&lt;=Summary!E$3,M253,0)</f>
        <v>3936</v>
      </c>
      <c r="Y253" s="5">
        <f>IF(N253&lt;=Summary!F$3,N253,0)</f>
        <v>0</v>
      </c>
      <c r="Z253" s="5">
        <f>IF(O253&lt;=Summary!G$3,O253,0)</f>
        <v>0</v>
      </c>
      <c r="AA253" s="5">
        <f>IF(P253&lt;=Summary!H$3,P253,0)</f>
        <v>0</v>
      </c>
      <c r="AB253" s="5">
        <f>IF(Q253&lt;=Summary!I$3,Q253,0)</f>
        <v>0</v>
      </c>
      <c r="AC253" s="5">
        <f>IF(R253&lt;=Summary!J$3,R253,0)</f>
        <v>0</v>
      </c>
      <c r="AD253" s="5">
        <f>IF(S253&lt;=Summary!K$3,S253,0)</f>
        <v>0</v>
      </c>
      <c r="AE253" s="3"/>
      <c r="AF253" s="5">
        <f t="shared" si="149"/>
        <v>0</v>
      </c>
      <c r="AG253" s="5">
        <f t="shared" si="150"/>
        <v>121</v>
      </c>
      <c r="AH253" s="5">
        <f t="shared" si="151"/>
        <v>0</v>
      </c>
      <c r="AI253" s="5">
        <f t="shared" si="152"/>
        <v>85</v>
      </c>
      <c r="AJ253" s="5">
        <f t="shared" si="153"/>
        <v>0</v>
      </c>
      <c r="AK253" s="5">
        <f t="shared" si="154"/>
        <v>0</v>
      </c>
      <c r="AL253" s="5">
        <f t="shared" si="155"/>
        <v>0</v>
      </c>
      <c r="AM253" s="5">
        <f t="shared" si="156"/>
        <v>0</v>
      </c>
      <c r="AN253" s="5">
        <f t="shared" si="157"/>
        <v>0</v>
      </c>
      <c r="AO253" s="5">
        <f t="shared" si="158"/>
        <v>0</v>
      </c>
      <c r="AP253" s="3"/>
      <c r="AQ253" s="3">
        <f>IF(AND(AF253&lt;=Summary!B$6,AF253&gt;0),25*(Summary!B$6+1-AF253)/Summary!B$6,0)</f>
        <v>0</v>
      </c>
      <c r="AR253" s="3">
        <f>IF(AND(AG253&lt;=Summary!C$6,AG253&gt;0),25*(Summary!C$6+1-AG253)/Summary!C$6,0)</f>
        <v>0</v>
      </c>
      <c r="AS253" s="3">
        <f>IF(AND(AH253&lt;=Summary!D$6,AH253&gt;0),25*(Summary!D$6+1-AH253)/Summary!D$6,0)</f>
        <v>0</v>
      </c>
      <c r="AT253" s="3">
        <f>IF(AND(AI253&lt;=Summary!E$6,AI253&gt;0),25*(Summary!E$6+1-AI253)/Summary!E$6,0)</f>
        <v>4</v>
      </c>
      <c r="AU253" s="3">
        <f>IF(AND(AJ253&lt;=Summary!F$6,AJ253&gt;0),25*(Summary!F$6+1-AJ253)/Summary!F$6,0)</f>
        <v>0</v>
      </c>
      <c r="AV253" s="3">
        <f>IF(AND(AK253&lt;=Summary!G$6,AK253&gt;0),25*(Summary!G$6+1-AK253)/Summary!G$6,0)</f>
        <v>0</v>
      </c>
      <c r="AW253" s="3">
        <f>IF(AND(AL253&lt;=Summary!H$6,AL253&gt;0),25*(Summary!H$6+1-AL253)/Summary!H$6,0)</f>
        <v>0</v>
      </c>
      <c r="AX253" s="3">
        <f>IF(AND(AM253&lt;=Summary!I$6,AM253&gt;0),25*(Summary!I$6+1-AM253)/Summary!I$6,0)</f>
        <v>0</v>
      </c>
      <c r="AY253" s="3">
        <f>IF(AND(AN253&lt;=Summary!J$6,AN253&gt;0),25*(Summary!J$6+1-AN253)/Summary!J$6,0)</f>
        <v>0</v>
      </c>
      <c r="AZ253" s="3">
        <f>IF(AND(AO253&lt;=Summary!K$6,AO253&gt;0),25*(Summary!K$6+1-AO253)/Summary!K$6,0)</f>
        <v>0</v>
      </c>
      <c r="BA253" s="3"/>
      <c r="BB253" s="3">
        <f>IF(AND(U253&gt;0,U253&lt;=Summary!B$9),12.5 + 12.5 * (U253 - Summary!B$9) / (Summary!B$7 - Summary!B$9),0)</f>
        <v>0</v>
      </c>
      <c r="BC253" s="3">
        <f>IF(AND(V253&gt;0,V253&lt;=Summary!C$9),12.5 + 12.5 * (V253 - Summary!C$9) / (Summary!C$7 - Summary!C$9),0)</f>
        <v>0</v>
      </c>
      <c r="BD253" s="3">
        <f>IF(AND(W253&gt;0,W253&lt;=Summary!D$9),12.5 + 12.5 * (W253 - Summary!D$9) / (Summary!D$7 - Summary!D$9),0)</f>
        <v>0</v>
      </c>
      <c r="BE253" s="3">
        <f>IF(AND(X253&gt;0,X253&lt;=Summary!E$9),12.5 + 12.5 * (X253 - Summary!E$9) / (Summary!E$7 - Summary!E$9),0)</f>
        <v>0</v>
      </c>
      <c r="BF253" s="3">
        <f>IF(AND(Y253&gt;0,Y253&lt;=Summary!F$9),12.5 + 12.5 * (Y253 - Summary!F$9) / (Summary!F$7 - Summary!F$9),0)</f>
        <v>0</v>
      </c>
      <c r="BG253" s="3">
        <f>IF(AND(Z253&gt;0,Z253&lt;=Summary!G$9),12.5 + 12.5 * (Z253 - Summary!G$9) / (Summary!G$7 - Summary!G$9),0)</f>
        <v>0</v>
      </c>
      <c r="BH253" s="3">
        <f>IF(AND(AA253&gt;0,AA253&lt;=Summary!H$9),12.5 + 12.5 * (AA253 - Summary!H$9) / (Summary!H$7 - Summary!H$9),0)</f>
        <v>0</v>
      </c>
      <c r="BI253" s="3">
        <f>IF(AND(AB253&gt;0,AB253&lt;=Summary!I$9),12.5 + 12.5 * (AB253 - Summary!I$9) / (Summary!I$7 - Summary!I$9),0)</f>
        <v>0</v>
      </c>
      <c r="BJ253" s="3">
        <f>IF(AND(AC253&gt;0,AC253&lt;=Summary!J$9),12.5 + 12.5 * (AC253 - Summary!J$9) / (Summary!J$7 - Summary!J$9),0)</f>
        <v>0</v>
      </c>
      <c r="BK253" s="3">
        <f>IF(AND(AD253&gt;0,AD253&lt;=Summary!K$9),12.5 + 12.5 * (AD253 - Summary!K$9) / (Summary!K$7 - Summary!K$9),0)</f>
        <v>0</v>
      </c>
      <c r="BL253" s="3"/>
      <c r="BM253" s="3">
        <f>IF(AND(U253&gt;0,U253&gt;Summary!B$9),12.5 - 12.5 * (U253 - Summary!B$9) / (Summary!B$3 - Summary!B$9),0)</f>
        <v>0</v>
      </c>
      <c r="BN253" s="3">
        <f>IF(AND(V253&gt;0,V253&gt;Summary!C$9),12.5 - 12.5 * (V253 - Summary!C$9) / (Summary!C$3 - Summary!C$9),0)</f>
        <v>12.287404486073454</v>
      </c>
      <c r="BO253" s="3">
        <f>IF(AND(W253&gt;0,W253&gt;Summary!D$9),12.5 - 12.5 * (W253 - Summary!D$9) / (Summary!D$3 - Summary!D$9),0)</f>
        <v>0</v>
      </c>
      <c r="BP253" s="3">
        <f>IF(AND(X253&gt;0,X253&gt;Summary!E$9),12.5 - 12.5 * (X253 - Summary!E$9) / (Summary!E$3 - Summary!E$9),0)</f>
        <v>4.357231149567367</v>
      </c>
      <c r="BQ253" s="3">
        <f>IF(AND(Y253&gt;0,Y253&gt;Summary!F$9),12.5 - 12.5 * (Y253 - Summary!F$9) / (Summary!F$3 - Summary!F$9),0)</f>
        <v>0</v>
      </c>
      <c r="BR253" s="3">
        <f>IF(AND(Z253&gt;0,Z253&gt;Summary!G$9),12.5 - 12.5 * (Z253 - Summary!G$9) / (Summary!G$3 - Summary!G$9),0)</f>
        <v>0</v>
      </c>
      <c r="BS253" s="3">
        <f>IF(AND(AA253&gt;0,AA253&gt;Summary!H$9),12.5 - 12.5 * (AA253 - Summary!H$9) / (Summary!H$3 - Summary!H$9),0)</f>
        <v>0</v>
      </c>
      <c r="BT253" s="3">
        <f>IF(AND(AB253&gt;0,AB253&gt;Summary!I$9),12.5 - 12.5 * (AB253 - Summary!I$9) / (Summary!I$3 - Summary!I$9),0)</f>
        <v>0</v>
      </c>
      <c r="BU253" s="3">
        <f>IF(AND(AC253&gt;0,AC253&gt;Summary!J$9),12.5 - 12.5 * (AC253 - Summary!J$9) / (Summary!J$3 - Summary!J$9),0)</f>
        <v>0</v>
      </c>
      <c r="BV253" s="3">
        <f>IF(AND(AD253&gt;0,AD253&gt;Summary!K$9),12.5 - 12.5 * (AD253 - Summary!K$9) / (Summary!K$3 - Summary!K$9),0)</f>
        <v>0</v>
      </c>
      <c r="BW253" s="3"/>
      <c r="BZ253">
        <v>1606</v>
      </c>
      <c r="CA253">
        <v>3936</v>
      </c>
      <c r="CI253" s="3">
        <f t="shared" si="159"/>
        <v>0</v>
      </c>
      <c r="CJ253" s="3">
        <f t="shared" si="160"/>
        <v>12.287404486073454</v>
      </c>
      <c r="CK253" s="3">
        <f t="shared" si="161"/>
        <v>0</v>
      </c>
      <c r="CL253" s="3">
        <f t="shared" si="162"/>
        <v>8.357231149567367</v>
      </c>
      <c r="CM253" s="3">
        <f t="shared" si="163"/>
        <v>0</v>
      </c>
      <c r="CN253" s="3">
        <f t="shared" si="164"/>
        <v>0</v>
      </c>
      <c r="CO253" s="3">
        <f t="shared" si="165"/>
        <v>0</v>
      </c>
      <c r="CP253" s="3">
        <f t="shared" si="166"/>
        <v>0</v>
      </c>
      <c r="CQ253" s="3">
        <f t="shared" si="167"/>
        <v>0</v>
      </c>
      <c r="CR253" s="3">
        <f t="shared" si="168"/>
        <v>0</v>
      </c>
      <c r="CT253" s="3">
        <f t="shared" si="169"/>
        <v>0</v>
      </c>
      <c r="CU253" s="3">
        <f t="shared" si="170"/>
        <v>0</v>
      </c>
      <c r="CV253" s="3">
        <f t="shared" si="171"/>
        <v>20.644635635640821</v>
      </c>
      <c r="CW253" s="5">
        <f t="shared" si="172"/>
        <v>100</v>
      </c>
      <c r="CX253" s="3">
        <f t="shared" si="173"/>
        <v>120.64463563564082</v>
      </c>
      <c r="CZ253" s="3">
        <f t="shared" si="174"/>
        <v>124.46689166556</v>
      </c>
      <c r="DA253">
        <f t="shared" si="175"/>
        <v>249</v>
      </c>
    </row>
    <row r="254" spans="1:105" x14ac:dyDescent="0.2">
      <c r="A254">
        <v>250</v>
      </c>
      <c r="B254" t="s">
        <v>536</v>
      </c>
      <c r="C254" t="s">
        <v>537</v>
      </c>
      <c r="D254" t="s">
        <v>22</v>
      </c>
      <c r="E254">
        <v>22.1864867939553</v>
      </c>
      <c r="F254" s="1" t="s">
        <v>720</v>
      </c>
      <c r="G254">
        <v>122.186486793955</v>
      </c>
      <c r="H254">
        <v>42215</v>
      </c>
      <c r="K254">
        <v>1716</v>
      </c>
      <c r="L254">
        <v>40499</v>
      </c>
      <c r="U254" s="5">
        <f>IF(J254&lt;=Summary!B$3,J254,0)</f>
        <v>0</v>
      </c>
      <c r="V254" s="5">
        <f>IF(K254&lt;=Summary!C$3,K254,0)</f>
        <v>1716</v>
      </c>
      <c r="W254" s="5">
        <f>IF(L254&lt;=Summary!D$3,L254,0)</f>
        <v>0</v>
      </c>
      <c r="X254" s="5">
        <f>IF(M254&lt;=Summary!E$3,M254,0)</f>
        <v>0</v>
      </c>
      <c r="Y254" s="5">
        <f>IF(N254&lt;=Summary!F$3,N254,0)</f>
        <v>0</v>
      </c>
      <c r="Z254" s="5">
        <f>IF(O254&lt;=Summary!G$3,O254,0)</f>
        <v>0</v>
      </c>
      <c r="AA254" s="5">
        <f>IF(P254&lt;=Summary!H$3,P254,0)</f>
        <v>0</v>
      </c>
      <c r="AB254" s="5">
        <f>IF(Q254&lt;=Summary!I$3,Q254,0)</f>
        <v>0</v>
      </c>
      <c r="AC254" s="5">
        <f>IF(R254&lt;=Summary!J$3,R254,0)</f>
        <v>0</v>
      </c>
      <c r="AD254" s="5">
        <f>IF(S254&lt;=Summary!K$3,S254,0)</f>
        <v>0</v>
      </c>
      <c r="AE254" s="3"/>
      <c r="AF254" s="5">
        <f t="shared" si="149"/>
        <v>0</v>
      </c>
      <c r="AG254" s="5">
        <f t="shared" si="150"/>
        <v>136</v>
      </c>
      <c r="AH254" s="5">
        <f t="shared" si="151"/>
        <v>182</v>
      </c>
      <c r="AI254" s="5">
        <f t="shared" si="152"/>
        <v>0</v>
      </c>
      <c r="AJ254" s="5">
        <f t="shared" si="153"/>
        <v>0</v>
      </c>
      <c r="AK254" s="5">
        <f t="shared" si="154"/>
        <v>0</v>
      </c>
      <c r="AL254" s="5">
        <f t="shared" si="155"/>
        <v>0</v>
      </c>
      <c r="AM254" s="5">
        <f t="shared" si="156"/>
        <v>0</v>
      </c>
      <c r="AN254" s="5">
        <f t="shared" si="157"/>
        <v>0</v>
      </c>
      <c r="AO254" s="5">
        <f t="shared" si="158"/>
        <v>0</v>
      </c>
      <c r="AP254" s="3"/>
      <c r="AQ254" s="3">
        <f>IF(AND(AF254&lt;=Summary!B$6,AF254&gt;0),25*(Summary!B$6+1-AF254)/Summary!B$6,0)</f>
        <v>0</v>
      </c>
      <c r="AR254" s="3">
        <f>IF(AND(AG254&lt;=Summary!C$6,AG254&gt;0),25*(Summary!C$6+1-AG254)/Summary!C$6,0)</f>
        <v>0</v>
      </c>
      <c r="AS254" s="3">
        <f>IF(AND(AH254&lt;=Summary!D$6,AH254&gt;0),25*(Summary!D$6+1-AH254)/Summary!D$6,0)</f>
        <v>0</v>
      </c>
      <c r="AT254" s="3">
        <f>IF(AND(AI254&lt;=Summary!E$6,AI254&gt;0),25*(Summary!E$6+1-AI254)/Summary!E$6,0)</f>
        <v>0</v>
      </c>
      <c r="AU254" s="3">
        <f>IF(AND(AJ254&lt;=Summary!F$6,AJ254&gt;0),25*(Summary!F$6+1-AJ254)/Summary!F$6,0)</f>
        <v>0</v>
      </c>
      <c r="AV254" s="3">
        <f>IF(AND(AK254&lt;=Summary!G$6,AK254&gt;0),25*(Summary!G$6+1-AK254)/Summary!G$6,0)</f>
        <v>0</v>
      </c>
      <c r="AW254" s="3">
        <f>IF(AND(AL254&lt;=Summary!H$6,AL254&gt;0),25*(Summary!H$6+1-AL254)/Summary!H$6,0)</f>
        <v>0</v>
      </c>
      <c r="AX254" s="3">
        <f>IF(AND(AM254&lt;=Summary!I$6,AM254&gt;0),25*(Summary!I$6+1-AM254)/Summary!I$6,0)</f>
        <v>0</v>
      </c>
      <c r="AY254" s="3">
        <f>IF(AND(AN254&lt;=Summary!J$6,AN254&gt;0),25*(Summary!J$6+1-AN254)/Summary!J$6,0)</f>
        <v>0</v>
      </c>
      <c r="AZ254" s="3">
        <f>IF(AND(AO254&lt;=Summary!K$6,AO254&gt;0),25*(Summary!K$6+1-AO254)/Summary!K$6,0)</f>
        <v>0</v>
      </c>
      <c r="BA254" s="3"/>
      <c r="BB254" s="3">
        <f>IF(AND(U254&gt;0,U254&lt;=Summary!B$9),12.5 + 12.5 * (U254 - Summary!B$9) / (Summary!B$7 - Summary!B$9),0)</f>
        <v>0</v>
      </c>
      <c r="BC254" s="3">
        <f>IF(AND(V254&gt;0,V254&lt;=Summary!C$9),12.5 + 12.5 * (V254 - Summary!C$9) / (Summary!C$7 - Summary!C$9),0)</f>
        <v>0</v>
      </c>
      <c r="BD254" s="3">
        <f>IF(AND(W254&gt;0,W254&lt;=Summary!D$9),12.5 + 12.5 * (W254 - Summary!D$9) / (Summary!D$7 - Summary!D$9),0)</f>
        <v>0</v>
      </c>
      <c r="BE254" s="3">
        <f>IF(AND(X254&gt;0,X254&lt;=Summary!E$9),12.5 + 12.5 * (X254 - Summary!E$9) / (Summary!E$7 - Summary!E$9),0)</f>
        <v>0</v>
      </c>
      <c r="BF254" s="3">
        <f>IF(AND(Y254&gt;0,Y254&lt;=Summary!F$9),12.5 + 12.5 * (Y254 - Summary!F$9) / (Summary!F$7 - Summary!F$9),0)</f>
        <v>0</v>
      </c>
      <c r="BG254" s="3">
        <f>IF(AND(Z254&gt;0,Z254&lt;=Summary!G$9),12.5 + 12.5 * (Z254 - Summary!G$9) / (Summary!G$7 - Summary!G$9),0)</f>
        <v>0</v>
      </c>
      <c r="BH254" s="3">
        <f>IF(AND(AA254&gt;0,AA254&lt;=Summary!H$9),12.5 + 12.5 * (AA254 - Summary!H$9) / (Summary!H$7 - Summary!H$9),0)</f>
        <v>0</v>
      </c>
      <c r="BI254" s="3">
        <f>IF(AND(AB254&gt;0,AB254&lt;=Summary!I$9),12.5 + 12.5 * (AB254 - Summary!I$9) / (Summary!I$7 - Summary!I$9),0)</f>
        <v>0</v>
      </c>
      <c r="BJ254" s="3">
        <f>IF(AND(AC254&gt;0,AC254&lt;=Summary!J$9),12.5 + 12.5 * (AC254 - Summary!J$9) / (Summary!J$7 - Summary!J$9),0)</f>
        <v>0</v>
      </c>
      <c r="BK254" s="3">
        <f>IF(AND(AD254&gt;0,AD254&lt;=Summary!K$9),12.5 + 12.5 * (AD254 - Summary!K$9) / (Summary!K$7 - Summary!K$9),0)</f>
        <v>0</v>
      </c>
      <c r="BL254" s="3"/>
      <c r="BM254" s="3">
        <f>IF(AND(U254&gt;0,U254&gt;Summary!B$9),12.5 - 12.5 * (U254 - Summary!B$9) / (Summary!B$3 - Summary!B$9),0)</f>
        <v>0</v>
      </c>
      <c r="BN254" s="3">
        <f>IF(AND(V254&gt;0,V254&gt;Summary!C$9),12.5 - 12.5 * (V254 - Summary!C$9) / (Summary!C$3 - Summary!C$9),0)</f>
        <v>11.609563717032289</v>
      </c>
      <c r="BO254" s="3">
        <f>IF(AND(W254&gt;0,W254&gt;Summary!D$9),12.5 - 12.5 * (W254 - Summary!D$9) / (Summary!D$3 - Summary!D$9),0)</f>
        <v>0</v>
      </c>
      <c r="BP254" s="3">
        <f>IF(AND(X254&gt;0,X254&gt;Summary!E$9),12.5 - 12.5 * (X254 - Summary!E$9) / (Summary!E$3 - Summary!E$9),0)</f>
        <v>0</v>
      </c>
      <c r="BQ254" s="3">
        <f>IF(AND(Y254&gt;0,Y254&gt;Summary!F$9),12.5 - 12.5 * (Y254 - Summary!F$9) / (Summary!F$3 - Summary!F$9),0)</f>
        <v>0</v>
      </c>
      <c r="BR254" s="3">
        <f>IF(AND(Z254&gt;0,Z254&gt;Summary!G$9),12.5 - 12.5 * (Z254 - Summary!G$9) / (Summary!G$3 - Summary!G$9),0)</f>
        <v>0</v>
      </c>
      <c r="BS254" s="3">
        <f>IF(AND(AA254&gt;0,AA254&gt;Summary!H$9),12.5 - 12.5 * (AA254 - Summary!H$9) / (Summary!H$3 - Summary!H$9),0)</f>
        <v>0</v>
      </c>
      <c r="BT254" s="3">
        <f>IF(AND(AB254&gt;0,AB254&gt;Summary!I$9),12.5 - 12.5 * (AB254 - Summary!I$9) / (Summary!I$3 - Summary!I$9),0)</f>
        <v>0</v>
      </c>
      <c r="BU254" s="3">
        <f>IF(AND(AC254&gt;0,AC254&gt;Summary!J$9),12.5 - 12.5 * (AC254 - Summary!J$9) / (Summary!J$3 - Summary!J$9),0)</f>
        <v>0</v>
      </c>
      <c r="BV254" s="3">
        <f>IF(AND(AD254&gt;0,AD254&gt;Summary!K$9),12.5 - 12.5 * (AD254 - Summary!K$9) / (Summary!K$3 - Summary!K$9),0)</f>
        <v>0</v>
      </c>
      <c r="BW254" s="3"/>
      <c r="BZ254">
        <v>1716</v>
      </c>
      <c r="CE254">
        <v>40499</v>
      </c>
      <c r="CI254" s="3">
        <f t="shared" si="159"/>
        <v>0</v>
      </c>
      <c r="CJ254" s="3">
        <f t="shared" si="160"/>
        <v>11.609563717032289</v>
      </c>
      <c r="CK254" s="3">
        <f t="shared" si="161"/>
        <v>0</v>
      </c>
      <c r="CL254" s="3">
        <f t="shared" si="162"/>
        <v>0</v>
      </c>
      <c r="CM254" s="3">
        <f t="shared" si="163"/>
        <v>0</v>
      </c>
      <c r="CN254" s="3">
        <f t="shared" si="164"/>
        <v>0</v>
      </c>
      <c r="CO254" s="3">
        <f t="shared" si="165"/>
        <v>0</v>
      </c>
      <c r="CP254" s="3">
        <f t="shared" si="166"/>
        <v>0</v>
      </c>
      <c r="CQ254" s="3">
        <f t="shared" si="167"/>
        <v>0</v>
      </c>
      <c r="CR254" s="3">
        <f t="shared" si="168"/>
        <v>0</v>
      </c>
      <c r="CT254" s="3">
        <f t="shared" si="169"/>
        <v>0</v>
      </c>
      <c r="CU254" s="3">
        <f t="shared" si="170"/>
        <v>0</v>
      </c>
      <c r="CV254" s="3">
        <f t="shared" si="171"/>
        <v>11.609563717032289</v>
      </c>
      <c r="CW254" s="5">
        <f t="shared" si="172"/>
        <v>100</v>
      </c>
      <c r="CX254" s="3">
        <f t="shared" si="173"/>
        <v>111.60956371703229</v>
      </c>
      <c r="CZ254" s="3">
        <f t="shared" si="174"/>
        <v>122.186486793955</v>
      </c>
      <c r="DA254">
        <f t="shared" si="175"/>
        <v>250</v>
      </c>
    </row>
    <row r="255" spans="1:105" x14ac:dyDescent="0.2">
      <c r="A255">
        <v>251</v>
      </c>
      <c r="B255" t="s">
        <v>538</v>
      </c>
      <c r="C255" t="s">
        <v>539</v>
      </c>
      <c r="D255" t="s">
        <v>22</v>
      </c>
      <c r="E255">
        <v>6.0783935753124796</v>
      </c>
      <c r="F255" s="1" t="s">
        <v>721</v>
      </c>
      <c r="G255">
        <v>106.07839357531201</v>
      </c>
      <c r="H255">
        <v>76348</v>
      </c>
      <c r="J255">
        <v>73457</v>
      </c>
      <c r="K255">
        <v>2891</v>
      </c>
      <c r="U255" s="5">
        <f>IF(J255&lt;=Summary!B$3,J255,0)</f>
        <v>0</v>
      </c>
      <c r="V255" s="5">
        <f>IF(K255&lt;=Summary!C$3,K255,0)</f>
        <v>2891</v>
      </c>
      <c r="W255" s="5">
        <f>IF(L255&lt;=Summary!D$3,L255,0)</f>
        <v>0</v>
      </c>
      <c r="X255" s="5">
        <f>IF(M255&lt;=Summary!E$3,M255,0)</f>
        <v>0</v>
      </c>
      <c r="Y255" s="5">
        <f>IF(N255&lt;=Summary!F$3,N255,0)</f>
        <v>0</v>
      </c>
      <c r="Z255" s="5">
        <f>IF(O255&lt;=Summary!G$3,O255,0)</f>
        <v>0</v>
      </c>
      <c r="AA255" s="5">
        <f>IF(P255&lt;=Summary!H$3,P255,0)</f>
        <v>0</v>
      </c>
      <c r="AB255" s="5">
        <f>IF(Q255&lt;=Summary!I$3,Q255,0)</f>
        <v>0</v>
      </c>
      <c r="AC255" s="5">
        <f>IF(R255&lt;=Summary!J$3,R255,0)</f>
        <v>0</v>
      </c>
      <c r="AD255" s="5">
        <f>IF(S255&lt;=Summary!K$3,S255,0)</f>
        <v>0</v>
      </c>
      <c r="AE255" s="3"/>
      <c r="AF255" s="5">
        <f t="shared" si="149"/>
        <v>241</v>
      </c>
      <c r="AG255" s="5">
        <f t="shared" si="150"/>
        <v>219</v>
      </c>
      <c r="AH255" s="5">
        <f t="shared" si="151"/>
        <v>0</v>
      </c>
      <c r="AI255" s="5">
        <f t="shared" si="152"/>
        <v>0</v>
      </c>
      <c r="AJ255" s="5">
        <f t="shared" si="153"/>
        <v>0</v>
      </c>
      <c r="AK255" s="5">
        <f t="shared" si="154"/>
        <v>0</v>
      </c>
      <c r="AL255" s="5">
        <f t="shared" si="155"/>
        <v>0</v>
      </c>
      <c r="AM255" s="5">
        <f t="shared" si="156"/>
        <v>0</v>
      </c>
      <c r="AN255" s="5">
        <f t="shared" si="157"/>
        <v>0</v>
      </c>
      <c r="AO255" s="5">
        <f t="shared" si="158"/>
        <v>0</v>
      </c>
      <c r="AP255" s="3"/>
      <c r="AQ255" s="3">
        <f>IF(AND(AF255&lt;=Summary!B$6,AF255&gt;0),25*(Summary!B$6+1-AF255)/Summary!B$6,0)</f>
        <v>0</v>
      </c>
      <c r="AR255" s="3">
        <f>IF(AND(AG255&lt;=Summary!C$6,AG255&gt;0),25*(Summary!C$6+1-AG255)/Summary!C$6,0)</f>
        <v>0</v>
      </c>
      <c r="AS255" s="3">
        <f>IF(AND(AH255&lt;=Summary!D$6,AH255&gt;0),25*(Summary!D$6+1-AH255)/Summary!D$6,0)</f>
        <v>0</v>
      </c>
      <c r="AT255" s="3">
        <f>IF(AND(AI255&lt;=Summary!E$6,AI255&gt;0),25*(Summary!E$6+1-AI255)/Summary!E$6,0)</f>
        <v>0</v>
      </c>
      <c r="AU255" s="3">
        <f>IF(AND(AJ255&lt;=Summary!F$6,AJ255&gt;0),25*(Summary!F$6+1-AJ255)/Summary!F$6,0)</f>
        <v>0</v>
      </c>
      <c r="AV255" s="3">
        <f>IF(AND(AK255&lt;=Summary!G$6,AK255&gt;0),25*(Summary!G$6+1-AK255)/Summary!G$6,0)</f>
        <v>0</v>
      </c>
      <c r="AW255" s="3">
        <f>IF(AND(AL255&lt;=Summary!H$6,AL255&gt;0),25*(Summary!H$6+1-AL255)/Summary!H$6,0)</f>
        <v>0</v>
      </c>
      <c r="AX255" s="3">
        <f>IF(AND(AM255&lt;=Summary!I$6,AM255&gt;0),25*(Summary!I$6+1-AM255)/Summary!I$6,0)</f>
        <v>0</v>
      </c>
      <c r="AY255" s="3">
        <f>IF(AND(AN255&lt;=Summary!J$6,AN255&gt;0),25*(Summary!J$6+1-AN255)/Summary!J$6,0)</f>
        <v>0</v>
      </c>
      <c r="AZ255" s="3">
        <f>IF(AND(AO255&lt;=Summary!K$6,AO255&gt;0),25*(Summary!K$6+1-AO255)/Summary!K$6,0)</f>
        <v>0</v>
      </c>
      <c r="BA255" s="3"/>
      <c r="BB255" s="3">
        <f>IF(AND(U255&gt;0,U255&lt;=Summary!B$9),12.5 + 12.5 * (U255 - Summary!B$9) / (Summary!B$7 - Summary!B$9),0)</f>
        <v>0</v>
      </c>
      <c r="BC255" s="3">
        <f>IF(AND(V255&gt;0,V255&lt;=Summary!C$9),12.5 + 12.5 * (V255 - Summary!C$9) / (Summary!C$7 - Summary!C$9),0)</f>
        <v>0</v>
      </c>
      <c r="BD255" s="3">
        <f>IF(AND(W255&gt;0,W255&lt;=Summary!D$9),12.5 + 12.5 * (W255 - Summary!D$9) / (Summary!D$7 - Summary!D$9),0)</f>
        <v>0</v>
      </c>
      <c r="BE255" s="3">
        <f>IF(AND(X255&gt;0,X255&lt;=Summary!E$9),12.5 + 12.5 * (X255 - Summary!E$9) / (Summary!E$7 - Summary!E$9),0)</f>
        <v>0</v>
      </c>
      <c r="BF255" s="3">
        <f>IF(AND(Y255&gt;0,Y255&lt;=Summary!F$9),12.5 + 12.5 * (Y255 - Summary!F$9) / (Summary!F$7 - Summary!F$9),0)</f>
        <v>0</v>
      </c>
      <c r="BG255" s="3">
        <f>IF(AND(Z255&gt;0,Z255&lt;=Summary!G$9),12.5 + 12.5 * (Z255 - Summary!G$9) / (Summary!G$7 - Summary!G$9),0)</f>
        <v>0</v>
      </c>
      <c r="BH255" s="3">
        <f>IF(AND(AA255&gt;0,AA255&lt;=Summary!H$9),12.5 + 12.5 * (AA255 - Summary!H$9) / (Summary!H$7 - Summary!H$9),0)</f>
        <v>0</v>
      </c>
      <c r="BI255" s="3">
        <f>IF(AND(AB255&gt;0,AB255&lt;=Summary!I$9),12.5 + 12.5 * (AB255 - Summary!I$9) / (Summary!I$7 - Summary!I$9),0)</f>
        <v>0</v>
      </c>
      <c r="BJ255" s="3">
        <f>IF(AND(AC255&gt;0,AC255&lt;=Summary!J$9),12.5 + 12.5 * (AC255 - Summary!J$9) / (Summary!J$7 - Summary!J$9),0)</f>
        <v>0</v>
      </c>
      <c r="BK255" s="3">
        <f>IF(AND(AD255&gt;0,AD255&lt;=Summary!K$9),12.5 + 12.5 * (AD255 - Summary!K$9) / (Summary!K$7 - Summary!K$9),0)</f>
        <v>0</v>
      </c>
      <c r="BL255" s="3"/>
      <c r="BM255" s="3">
        <f>IF(AND(U255&gt;0,U255&gt;Summary!B$9),12.5 - 12.5 * (U255 - Summary!B$9) / (Summary!B$3 - Summary!B$9),0)</f>
        <v>0</v>
      </c>
      <c r="BN255" s="3">
        <f>IF(AND(V255&gt;0,V255&gt;Summary!C$9),12.5 - 12.5 * (V255 - Summary!C$9) / (Summary!C$3 - Summary!C$9),0)</f>
        <v>4.3689918659107718</v>
      </c>
      <c r="BO255" s="3">
        <f>IF(AND(W255&gt;0,W255&gt;Summary!D$9),12.5 - 12.5 * (W255 - Summary!D$9) / (Summary!D$3 - Summary!D$9),0)</f>
        <v>0</v>
      </c>
      <c r="BP255" s="3">
        <f>IF(AND(X255&gt;0,X255&gt;Summary!E$9),12.5 - 12.5 * (X255 - Summary!E$9) / (Summary!E$3 - Summary!E$9),0)</f>
        <v>0</v>
      </c>
      <c r="BQ255" s="3">
        <f>IF(AND(Y255&gt;0,Y255&gt;Summary!F$9),12.5 - 12.5 * (Y255 - Summary!F$9) / (Summary!F$3 - Summary!F$9),0)</f>
        <v>0</v>
      </c>
      <c r="BR255" s="3">
        <f>IF(AND(Z255&gt;0,Z255&gt;Summary!G$9),12.5 - 12.5 * (Z255 - Summary!G$9) / (Summary!G$3 - Summary!G$9),0)</f>
        <v>0</v>
      </c>
      <c r="BS255" s="3">
        <f>IF(AND(AA255&gt;0,AA255&gt;Summary!H$9),12.5 - 12.5 * (AA255 - Summary!H$9) / (Summary!H$3 - Summary!H$9),0)</f>
        <v>0</v>
      </c>
      <c r="BT255" s="3">
        <f>IF(AND(AB255&gt;0,AB255&gt;Summary!I$9),12.5 - 12.5 * (AB255 - Summary!I$9) / (Summary!I$3 - Summary!I$9),0)</f>
        <v>0</v>
      </c>
      <c r="BU255" s="3">
        <f>IF(AND(AC255&gt;0,AC255&gt;Summary!J$9),12.5 - 12.5 * (AC255 - Summary!J$9) / (Summary!J$3 - Summary!J$9),0)</f>
        <v>0</v>
      </c>
      <c r="BV255" s="3">
        <f>IF(AND(AD255&gt;0,AD255&gt;Summary!K$9),12.5 - 12.5 * (AD255 - Summary!K$9) / (Summary!K$3 - Summary!K$9),0)</f>
        <v>0</v>
      </c>
      <c r="BW255" s="3"/>
      <c r="BZ255">
        <v>2891</v>
      </c>
      <c r="CD255">
        <v>73457</v>
      </c>
      <c r="CI255" s="3">
        <f t="shared" si="159"/>
        <v>0</v>
      </c>
      <c r="CJ255" s="3">
        <f t="shared" si="160"/>
        <v>4.3689918659107718</v>
      </c>
      <c r="CK255" s="3">
        <f t="shared" si="161"/>
        <v>0</v>
      </c>
      <c r="CL255" s="3">
        <f t="shared" si="162"/>
        <v>0</v>
      </c>
      <c r="CM255" s="3">
        <f t="shared" si="163"/>
        <v>0</v>
      </c>
      <c r="CN255" s="3">
        <f t="shared" si="164"/>
        <v>0</v>
      </c>
      <c r="CO255" s="3">
        <f t="shared" si="165"/>
        <v>0</v>
      </c>
      <c r="CP255" s="3">
        <f t="shared" si="166"/>
        <v>0</v>
      </c>
      <c r="CQ255" s="3">
        <f t="shared" si="167"/>
        <v>0</v>
      </c>
      <c r="CR255" s="3">
        <f t="shared" si="168"/>
        <v>0</v>
      </c>
      <c r="CT255" s="3">
        <f t="shared" si="169"/>
        <v>0</v>
      </c>
      <c r="CU255" s="3">
        <f t="shared" si="170"/>
        <v>0</v>
      </c>
      <c r="CV255" s="3">
        <f t="shared" si="171"/>
        <v>4.3689918659107718</v>
      </c>
      <c r="CW255" s="5">
        <f t="shared" si="172"/>
        <v>100</v>
      </c>
      <c r="CX255" s="3">
        <f t="shared" si="173"/>
        <v>104.36899186591077</v>
      </c>
      <c r="CZ255" s="3">
        <f t="shared" si="174"/>
        <v>106.07839357531201</v>
      </c>
      <c r="DA255">
        <f t="shared" si="175"/>
        <v>251</v>
      </c>
    </row>
    <row r="256" spans="1:105" x14ac:dyDescent="0.2">
      <c r="A256">
        <v>252</v>
      </c>
      <c r="B256" t="s">
        <v>540</v>
      </c>
      <c r="C256" t="s">
        <v>541</v>
      </c>
      <c r="D256" t="s">
        <v>22</v>
      </c>
      <c r="E256">
        <v>5.2036855132303304</v>
      </c>
      <c r="F256" s="1" t="s">
        <v>720</v>
      </c>
      <c r="G256">
        <v>105.20368551323</v>
      </c>
      <c r="H256">
        <v>7689</v>
      </c>
      <c r="J256">
        <v>3151</v>
      </c>
      <c r="O256">
        <v>4538</v>
      </c>
      <c r="U256" s="5">
        <f>IF(J256&lt;=Summary!B$3,J256,0)</f>
        <v>3151</v>
      </c>
      <c r="V256" s="5">
        <f>IF(K256&lt;=Summary!C$3,K256,0)</f>
        <v>0</v>
      </c>
      <c r="W256" s="5">
        <f>IF(L256&lt;=Summary!D$3,L256,0)</f>
        <v>0</v>
      </c>
      <c r="X256" s="5">
        <f>IF(M256&lt;=Summary!E$3,M256,0)</f>
        <v>0</v>
      </c>
      <c r="Y256" s="5">
        <f>IF(N256&lt;=Summary!F$3,N256,0)</f>
        <v>0</v>
      </c>
      <c r="Z256" s="5">
        <f>IF(O256&lt;=Summary!G$3,O256,0)</f>
        <v>0</v>
      </c>
      <c r="AA256" s="5">
        <f>IF(P256&lt;=Summary!H$3,P256,0)</f>
        <v>0</v>
      </c>
      <c r="AB256" s="5">
        <f>IF(Q256&lt;=Summary!I$3,Q256,0)</f>
        <v>0</v>
      </c>
      <c r="AC256" s="5">
        <f>IF(R256&lt;=Summary!J$3,R256,0)</f>
        <v>0</v>
      </c>
      <c r="AD256" s="5">
        <f>IF(S256&lt;=Summary!K$3,S256,0)</f>
        <v>0</v>
      </c>
      <c r="AE256" s="3"/>
      <c r="AF256" s="5">
        <f t="shared" si="149"/>
        <v>176</v>
      </c>
      <c r="AG256" s="5">
        <f t="shared" si="150"/>
        <v>0</v>
      </c>
      <c r="AH256" s="5">
        <f t="shared" si="151"/>
        <v>0</v>
      </c>
      <c r="AI256" s="5">
        <f t="shared" si="152"/>
        <v>0</v>
      </c>
      <c r="AJ256" s="5">
        <f t="shared" si="153"/>
        <v>0</v>
      </c>
      <c r="AK256" s="5">
        <f t="shared" si="154"/>
        <v>116</v>
      </c>
      <c r="AL256" s="5">
        <f t="shared" si="155"/>
        <v>0</v>
      </c>
      <c r="AM256" s="5">
        <f t="shared" si="156"/>
        <v>0</v>
      </c>
      <c r="AN256" s="5">
        <f t="shared" si="157"/>
        <v>0</v>
      </c>
      <c r="AO256" s="5">
        <f t="shared" si="158"/>
        <v>0</v>
      </c>
      <c r="AP256" s="3"/>
      <c r="AQ256" s="3">
        <f>IF(AND(AF256&lt;=Summary!B$6,AF256&gt;0),25*(Summary!B$6+1-AF256)/Summary!B$6,0)</f>
        <v>0</v>
      </c>
      <c r="AR256" s="3">
        <f>IF(AND(AG256&lt;=Summary!C$6,AG256&gt;0),25*(Summary!C$6+1-AG256)/Summary!C$6,0)</f>
        <v>0</v>
      </c>
      <c r="AS256" s="3">
        <f>IF(AND(AH256&lt;=Summary!D$6,AH256&gt;0),25*(Summary!D$6+1-AH256)/Summary!D$6,0)</f>
        <v>0</v>
      </c>
      <c r="AT256" s="3">
        <f>IF(AND(AI256&lt;=Summary!E$6,AI256&gt;0),25*(Summary!E$6+1-AI256)/Summary!E$6,0)</f>
        <v>0</v>
      </c>
      <c r="AU256" s="3">
        <f>IF(AND(AJ256&lt;=Summary!F$6,AJ256&gt;0),25*(Summary!F$6+1-AJ256)/Summary!F$6,0)</f>
        <v>0</v>
      </c>
      <c r="AV256" s="3">
        <f>IF(AND(AK256&lt;=Summary!G$6,AK256&gt;0),25*(Summary!G$6+1-AK256)/Summary!G$6,0)</f>
        <v>0</v>
      </c>
      <c r="AW256" s="3">
        <f>IF(AND(AL256&lt;=Summary!H$6,AL256&gt;0),25*(Summary!H$6+1-AL256)/Summary!H$6,0)</f>
        <v>0</v>
      </c>
      <c r="AX256" s="3">
        <f>IF(AND(AM256&lt;=Summary!I$6,AM256&gt;0),25*(Summary!I$6+1-AM256)/Summary!I$6,0)</f>
        <v>0</v>
      </c>
      <c r="AY256" s="3">
        <f>IF(AND(AN256&lt;=Summary!J$6,AN256&gt;0),25*(Summary!J$6+1-AN256)/Summary!J$6,0)</f>
        <v>0</v>
      </c>
      <c r="AZ256" s="3">
        <f>IF(AND(AO256&lt;=Summary!K$6,AO256&gt;0),25*(Summary!K$6+1-AO256)/Summary!K$6,0)</f>
        <v>0</v>
      </c>
      <c r="BA256" s="3"/>
      <c r="BB256" s="3">
        <f>IF(AND(U256&gt;0,U256&lt;=Summary!B$9),12.5 + 12.5 * (U256 - Summary!B$9) / (Summary!B$7 - Summary!B$9),0)</f>
        <v>0</v>
      </c>
      <c r="BC256" s="3">
        <f>IF(AND(V256&gt;0,V256&lt;=Summary!C$9),12.5 + 12.5 * (V256 - Summary!C$9) / (Summary!C$7 - Summary!C$9),0)</f>
        <v>0</v>
      </c>
      <c r="BD256" s="3">
        <f>IF(AND(W256&gt;0,W256&lt;=Summary!D$9),12.5 + 12.5 * (W256 - Summary!D$9) / (Summary!D$7 - Summary!D$9),0)</f>
        <v>0</v>
      </c>
      <c r="BE256" s="3">
        <f>IF(AND(X256&gt;0,X256&lt;=Summary!E$9),12.5 + 12.5 * (X256 - Summary!E$9) / (Summary!E$7 - Summary!E$9),0)</f>
        <v>0</v>
      </c>
      <c r="BF256" s="3">
        <f>IF(AND(Y256&gt;0,Y256&lt;=Summary!F$9),12.5 + 12.5 * (Y256 - Summary!F$9) / (Summary!F$7 - Summary!F$9),0)</f>
        <v>0</v>
      </c>
      <c r="BG256" s="3">
        <f>IF(AND(Z256&gt;0,Z256&lt;=Summary!G$9),12.5 + 12.5 * (Z256 - Summary!G$9) / (Summary!G$7 - Summary!G$9),0)</f>
        <v>0</v>
      </c>
      <c r="BH256" s="3">
        <f>IF(AND(AA256&gt;0,AA256&lt;=Summary!H$9),12.5 + 12.5 * (AA256 - Summary!H$9) / (Summary!H$7 - Summary!H$9),0)</f>
        <v>0</v>
      </c>
      <c r="BI256" s="3">
        <f>IF(AND(AB256&gt;0,AB256&lt;=Summary!I$9),12.5 + 12.5 * (AB256 - Summary!I$9) / (Summary!I$7 - Summary!I$9),0)</f>
        <v>0</v>
      </c>
      <c r="BJ256" s="3">
        <f>IF(AND(AC256&gt;0,AC256&lt;=Summary!J$9),12.5 + 12.5 * (AC256 - Summary!J$9) / (Summary!J$7 - Summary!J$9),0)</f>
        <v>0</v>
      </c>
      <c r="BK256" s="3">
        <f>IF(AND(AD256&gt;0,AD256&lt;=Summary!K$9),12.5 + 12.5 * (AD256 - Summary!K$9) / (Summary!K$7 - Summary!K$9),0)</f>
        <v>0</v>
      </c>
      <c r="BL256" s="3"/>
      <c r="BM256" s="3">
        <f>IF(AND(U256&gt;0,U256&gt;Summary!B$9),12.5 - 12.5 * (U256 - Summary!B$9) / (Summary!B$3 - Summary!B$9),0)</f>
        <v>2.9901438465636652</v>
      </c>
      <c r="BN256" s="3">
        <f>IF(AND(V256&gt;0,V256&gt;Summary!C$9),12.5 - 12.5 * (V256 - Summary!C$9) / (Summary!C$3 - Summary!C$9),0)</f>
        <v>0</v>
      </c>
      <c r="BO256" s="3">
        <f>IF(AND(W256&gt;0,W256&gt;Summary!D$9),12.5 - 12.5 * (W256 - Summary!D$9) / (Summary!D$3 - Summary!D$9),0)</f>
        <v>0</v>
      </c>
      <c r="BP256" s="3">
        <f>IF(AND(X256&gt;0,X256&gt;Summary!E$9),12.5 - 12.5 * (X256 - Summary!E$9) / (Summary!E$3 - Summary!E$9),0)</f>
        <v>0</v>
      </c>
      <c r="BQ256" s="3">
        <f>IF(AND(Y256&gt;0,Y256&gt;Summary!F$9),12.5 - 12.5 * (Y256 - Summary!F$9) / (Summary!F$3 - Summary!F$9),0)</f>
        <v>0</v>
      </c>
      <c r="BR256" s="3">
        <f>IF(AND(Z256&gt;0,Z256&gt;Summary!G$9),12.5 - 12.5 * (Z256 - Summary!G$9) / (Summary!G$3 - Summary!G$9),0)</f>
        <v>0</v>
      </c>
      <c r="BS256" s="3">
        <f>IF(AND(AA256&gt;0,AA256&gt;Summary!H$9),12.5 - 12.5 * (AA256 - Summary!H$9) / (Summary!H$3 - Summary!H$9),0)</f>
        <v>0</v>
      </c>
      <c r="BT256" s="3">
        <f>IF(AND(AB256&gt;0,AB256&gt;Summary!I$9),12.5 - 12.5 * (AB256 - Summary!I$9) / (Summary!I$3 - Summary!I$9),0)</f>
        <v>0</v>
      </c>
      <c r="BU256" s="3">
        <f>IF(AND(AC256&gt;0,AC256&gt;Summary!J$9),12.5 - 12.5 * (AC256 - Summary!J$9) / (Summary!J$3 - Summary!J$9),0)</f>
        <v>0</v>
      </c>
      <c r="BV256" s="3">
        <f>IF(AND(AD256&gt;0,AD256&gt;Summary!K$9),12.5 - 12.5 * (AD256 - Summary!K$9) / (Summary!K$3 - Summary!K$9),0)</f>
        <v>0</v>
      </c>
      <c r="BW256" s="3"/>
      <c r="BX256">
        <v>4538</v>
      </c>
      <c r="CD256">
        <v>3151</v>
      </c>
      <c r="CI256" s="3">
        <f t="shared" si="159"/>
        <v>2.9901438465636652</v>
      </c>
      <c r="CJ256" s="3">
        <f t="shared" si="160"/>
        <v>0</v>
      </c>
      <c r="CK256" s="3">
        <f t="shared" si="161"/>
        <v>0</v>
      </c>
      <c r="CL256" s="3">
        <f t="shared" si="162"/>
        <v>0</v>
      </c>
      <c r="CM256" s="3">
        <f t="shared" si="163"/>
        <v>0</v>
      </c>
      <c r="CN256" s="3">
        <f t="shared" si="164"/>
        <v>0</v>
      </c>
      <c r="CO256" s="3">
        <f t="shared" si="165"/>
        <v>0</v>
      </c>
      <c r="CP256" s="3">
        <f t="shared" si="166"/>
        <v>0</v>
      </c>
      <c r="CQ256" s="3">
        <f t="shared" si="167"/>
        <v>0</v>
      </c>
      <c r="CR256" s="3">
        <f t="shared" si="168"/>
        <v>0</v>
      </c>
      <c r="CT256" s="3">
        <f t="shared" si="169"/>
        <v>0</v>
      </c>
      <c r="CU256" s="3">
        <f t="shared" si="170"/>
        <v>0</v>
      </c>
      <c r="CV256" s="3">
        <f t="shared" si="171"/>
        <v>2.9901438465636652</v>
      </c>
      <c r="CW256" s="5">
        <f t="shared" si="172"/>
        <v>100</v>
      </c>
      <c r="CX256" s="3">
        <f t="shared" si="173"/>
        <v>102.99014384656367</v>
      </c>
      <c r="CZ256" s="3">
        <f t="shared" si="174"/>
        <v>105.20368551323</v>
      </c>
      <c r="DA256">
        <f t="shared" si="175"/>
        <v>252</v>
      </c>
    </row>
    <row r="257" spans="1:105" x14ac:dyDescent="0.2">
      <c r="A257">
        <v>253</v>
      </c>
      <c r="B257" t="s">
        <v>542</v>
      </c>
      <c r="C257" t="s">
        <v>543</v>
      </c>
      <c r="D257" t="s">
        <v>544</v>
      </c>
      <c r="E257">
        <v>3.6236040272273899</v>
      </c>
      <c r="F257" s="1" t="s">
        <v>722</v>
      </c>
      <c r="G257">
        <v>103.623604027227</v>
      </c>
      <c r="H257">
        <v>17251</v>
      </c>
      <c r="K257">
        <v>3168</v>
      </c>
      <c r="M257">
        <v>14083</v>
      </c>
      <c r="U257" s="5">
        <f>IF(J257&lt;=Summary!B$3,J257,0)</f>
        <v>0</v>
      </c>
      <c r="V257" s="5">
        <f>IF(K257&lt;=Summary!C$3,K257,0)</f>
        <v>3168</v>
      </c>
      <c r="W257" s="5">
        <f>IF(L257&lt;=Summary!D$3,L257,0)</f>
        <v>0</v>
      </c>
      <c r="X257" s="5">
        <f>IF(M257&lt;=Summary!E$3,M257,0)</f>
        <v>0</v>
      </c>
      <c r="Y257" s="5">
        <f>IF(N257&lt;=Summary!F$3,N257,0)</f>
        <v>0</v>
      </c>
      <c r="Z257" s="5">
        <f>IF(O257&lt;=Summary!G$3,O257,0)</f>
        <v>0</v>
      </c>
      <c r="AA257" s="5">
        <f>IF(P257&lt;=Summary!H$3,P257,0)</f>
        <v>0</v>
      </c>
      <c r="AB257" s="5">
        <f>IF(Q257&lt;=Summary!I$3,Q257,0)</f>
        <v>0</v>
      </c>
      <c r="AC257" s="5">
        <f>IF(R257&lt;=Summary!J$3,R257,0)</f>
        <v>0</v>
      </c>
      <c r="AD257" s="5">
        <f>IF(S257&lt;=Summary!K$3,S257,0)</f>
        <v>0</v>
      </c>
      <c r="AE257" s="3"/>
      <c r="AF257" s="5">
        <f t="shared" si="149"/>
        <v>0</v>
      </c>
      <c r="AG257" s="5">
        <f t="shared" si="150"/>
        <v>226</v>
      </c>
      <c r="AH257" s="5">
        <f t="shared" si="151"/>
        <v>0</v>
      </c>
      <c r="AI257" s="5">
        <f t="shared" si="152"/>
        <v>165</v>
      </c>
      <c r="AJ257" s="5">
        <f t="shared" si="153"/>
        <v>0</v>
      </c>
      <c r="AK257" s="5">
        <f t="shared" si="154"/>
        <v>0</v>
      </c>
      <c r="AL257" s="5">
        <f t="shared" si="155"/>
        <v>0</v>
      </c>
      <c r="AM257" s="5">
        <f t="shared" si="156"/>
        <v>0</v>
      </c>
      <c r="AN257" s="5">
        <f t="shared" si="157"/>
        <v>0</v>
      </c>
      <c r="AO257" s="5">
        <f t="shared" si="158"/>
        <v>0</v>
      </c>
      <c r="AP257" s="3"/>
      <c r="AQ257" s="3">
        <f>IF(AND(AF257&lt;=Summary!B$6,AF257&gt;0),25*(Summary!B$6+1-AF257)/Summary!B$6,0)</f>
        <v>0</v>
      </c>
      <c r="AR257" s="3">
        <f>IF(AND(AG257&lt;=Summary!C$6,AG257&gt;0),25*(Summary!C$6+1-AG257)/Summary!C$6,0)</f>
        <v>0</v>
      </c>
      <c r="AS257" s="3">
        <f>IF(AND(AH257&lt;=Summary!D$6,AH257&gt;0),25*(Summary!D$6+1-AH257)/Summary!D$6,0)</f>
        <v>0</v>
      </c>
      <c r="AT257" s="3">
        <f>IF(AND(AI257&lt;=Summary!E$6,AI257&gt;0),25*(Summary!E$6+1-AI257)/Summary!E$6,0)</f>
        <v>0</v>
      </c>
      <c r="AU257" s="3">
        <f>IF(AND(AJ257&lt;=Summary!F$6,AJ257&gt;0),25*(Summary!F$6+1-AJ257)/Summary!F$6,0)</f>
        <v>0</v>
      </c>
      <c r="AV257" s="3">
        <f>IF(AND(AK257&lt;=Summary!G$6,AK257&gt;0),25*(Summary!G$6+1-AK257)/Summary!G$6,0)</f>
        <v>0</v>
      </c>
      <c r="AW257" s="3">
        <f>IF(AND(AL257&lt;=Summary!H$6,AL257&gt;0),25*(Summary!H$6+1-AL257)/Summary!H$6,0)</f>
        <v>0</v>
      </c>
      <c r="AX257" s="3">
        <f>IF(AND(AM257&lt;=Summary!I$6,AM257&gt;0),25*(Summary!I$6+1-AM257)/Summary!I$6,0)</f>
        <v>0</v>
      </c>
      <c r="AY257" s="3">
        <f>IF(AND(AN257&lt;=Summary!J$6,AN257&gt;0),25*(Summary!J$6+1-AN257)/Summary!J$6,0)</f>
        <v>0</v>
      </c>
      <c r="AZ257" s="3">
        <f>IF(AND(AO257&lt;=Summary!K$6,AO257&gt;0),25*(Summary!K$6+1-AO257)/Summary!K$6,0)</f>
        <v>0</v>
      </c>
      <c r="BA257" s="3"/>
      <c r="BB257" s="3">
        <f>IF(AND(U257&gt;0,U257&lt;=Summary!B$9),12.5 + 12.5 * (U257 - Summary!B$9) / (Summary!B$7 - Summary!B$9),0)</f>
        <v>0</v>
      </c>
      <c r="BC257" s="3">
        <f>IF(AND(V257&gt;0,V257&lt;=Summary!C$9),12.5 + 12.5 * (V257 - Summary!C$9) / (Summary!C$7 - Summary!C$9),0)</f>
        <v>0</v>
      </c>
      <c r="BD257" s="3">
        <f>IF(AND(W257&gt;0,W257&lt;=Summary!D$9),12.5 + 12.5 * (W257 - Summary!D$9) / (Summary!D$7 - Summary!D$9),0)</f>
        <v>0</v>
      </c>
      <c r="BE257" s="3">
        <f>IF(AND(X257&gt;0,X257&lt;=Summary!E$9),12.5 + 12.5 * (X257 - Summary!E$9) / (Summary!E$7 - Summary!E$9),0)</f>
        <v>0</v>
      </c>
      <c r="BF257" s="3">
        <f>IF(AND(Y257&gt;0,Y257&lt;=Summary!F$9),12.5 + 12.5 * (Y257 - Summary!F$9) / (Summary!F$7 - Summary!F$9),0)</f>
        <v>0</v>
      </c>
      <c r="BG257" s="3">
        <f>IF(AND(Z257&gt;0,Z257&lt;=Summary!G$9),12.5 + 12.5 * (Z257 - Summary!G$9) / (Summary!G$7 - Summary!G$9),0)</f>
        <v>0</v>
      </c>
      <c r="BH257" s="3">
        <f>IF(AND(AA257&gt;0,AA257&lt;=Summary!H$9),12.5 + 12.5 * (AA257 - Summary!H$9) / (Summary!H$7 - Summary!H$9),0)</f>
        <v>0</v>
      </c>
      <c r="BI257" s="3">
        <f>IF(AND(AB257&gt;0,AB257&lt;=Summary!I$9),12.5 + 12.5 * (AB257 - Summary!I$9) / (Summary!I$7 - Summary!I$9),0)</f>
        <v>0</v>
      </c>
      <c r="BJ257" s="3">
        <f>IF(AND(AC257&gt;0,AC257&lt;=Summary!J$9),12.5 + 12.5 * (AC257 - Summary!J$9) / (Summary!J$7 - Summary!J$9),0)</f>
        <v>0</v>
      </c>
      <c r="BK257" s="3">
        <f>IF(AND(AD257&gt;0,AD257&lt;=Summary!K$9),12.5 + 12.5 * (AD257 - Summary!K$9) / (Summary!K$7 - Summary!K$9),0)</f>
        <v>0</v>
      </c>
      <c r="BL257" s="3"/>
      <c r="BM257" s="3">
        <f>IF(AND(U257&gt;0,U257&gt;Summary!B$9),12.5 - 12.5 * (U257 - Summary!B$9) / (Summary!B$3 - Summary!B$9),0)</f>
        <v>0</v>
      </c>
      <c r="BN257" s="3">
        <f>IF(AND(V257&gt;0,V257&gt;Summary!C$9),12.5 - 12.5 * (V257 - Summary!C$9) / (Summary!C$3 - Summary!C$9),0)</f>
        <v>2.6620655656889323</v>
      </c>
      <c r="BO257" s="3">
        <f>IF(AND(W257&gt;0,W257&gt;Summary!D$9),12.5 - 12.5 * (W257 - Summary!D$9) / (Summary!D$3 - Summary!D$9),0)</f>
        <v>0</v>
      </c>
      <c r="BP257" s="3">
        <f>IF(AND(X257&gt;0,X257&gt;Summary!E$9),12.5 - 12.5 * (X257 - Summary!E$9) / (Summary!E$3 - Summary!E$9),0)</f>
        <v>0</v>
      </c>
      <c r="BQ257" s="3">
        <f>IF(AND(Y257&gt;0,Y257&gt;Summary!F$9),12.5 - 12.5 * (Y257 - Summary!F$9) / (Summary!F$3 - Summary!F$9),0)</f>
        <v>0</v>
      </c>
      <c r="BR257" s="3">
        <f>IF(AND(Z257&gt;0,Z257&gt;Summary!G$9),12.5 - 12.5 * (Z257 - Summary!G$9) / (Summary!G$3 - Summary!G$9),0)</f>
        <v>0</v>
      </c>
      <c r="BS257" s="3">
        <f>IF(AND(AA257&gt;0,AA257&gt;Summary!H$9),12.5 - 12.5 * (AA257 - Summary!H$9) / (Summary!H$3 - Summary!H$9),0)</f>
        <v>0</v>
      </c>
      <c r="BT257" s="3">
        <f>IF(AND(AB257&gt;0,AB257&gt;Summary!I$9),12.5 - 12.5 * (AB257 - Summary!I$9) / (Summary!I$3 - Summary!I$9),0)</f>
        <v>0</v>
      </c>
      <c r="BU257" s="3">
        <f>IF(AND(AC257&gt;0,AC257&gt;Summary!J$9),12.5 - 12.5 * (AC257 - Summary!J$9) / (Summary!J$3 - Summary!J$9),0)</f>
        <v>0</v>
      </c>
      <c r="BV257" s="3">
        <f>IF(AND(AD257&gt;0,AD257&gt;Summary!K$9),12.5 - 12.5 * (AD257 - Summary!K$9) / (Summary!K$3 - Summary!K$9),0)</f>
        <v>0</v>
      </c>
      <c r="BW257" s="3"/>
      <c r="BZ257">
        <v>3168</v>
      </c>
      <c r="CA257">
        <v>14083</v>
      </c>
      <c r="CI257" s="3">
        <f t="shared" si="159"/>
        <v>0</v>
      </c>
      <c r="CJ257" s="3">
        <f t="shared" si="160"/>
        <v>2.6620655656889323</v>
      </c>
      <c r="CK257" s="3">
        <f t="shared" si="161"/>
        <v>0</v>
      </c>
      <c r="CL257" s="3">
        <f t="shared" si="162"/>
        <v>0</v>
      </c>
      <c r="CM257" s="3">
        <f t="shared" si="163"/>
        <v>0</v>
      </c>
      <c r="CN257" s="3">
        <f t="shared" si="164"/>
        <v>0</v>
      </c>
      <c r="CO257" s="3">
        <f t="shared" si="165"/>
        <v>0</v>
      </c>
      <c r="CP257" s="3">
        <f t="shared" si="166"/>
        <v>0</v>
      </c>
      <c r="CQ257" s="3">
        <f t="shared" si="167"/>
        <v>0</v>
      </c>
      <c r="CR257" s="3">
        <f t="shared" si="168"/>
        <v>0</v>
      </c>
      <c r="CT257" s="3">
        <f t="shared" si="169"/>
        <v>0</v>
      </c>
      <c r="CU257" s="3">
        <f t="shared" si="170"/>
        <v>0</v>
      </c>
      <c r="CV257" s="3">
        <f t="shared" si="171"/>
        <v>2.6620655656889323</v>
      </c>
      <c r="CW257" s="5">
        <f t="shared" si="172"/>
        <v>100</v>
      </c>
      <c r="CX257" s="3">
        <f t="shared" si="173"/>
        <v>102.66206556568893</v>
      </c>
      <c r="CZ257" s="3">
        <f t="shared" si="174"/>
        <v>103.623604027227</v>
      </c>
      <c r="DA257">
        <f t="shared" si="175"/>
        <v>253</v>
      </c>
    </row>
    <row r="258" spans="1:105" x14ac:dyDescent="0.2">
      <c r="A258">
        <v>254</v>
      </c>
      <c r="B258" t="s">
        <v>545</v>
      </c>
      <c r="C258" t="s">
        <v>546</v>
      </c>
      <c r="D258" t="s">
        <v>10</v>
      </c>
      <c r="E258">
        <v>0</v>
      </c>
      <c r="F258" s="1" t="s">
        <v>547</v>
      </c>
      <c r="G258">
        <v>100</v>
      </c>
      <c r="H258">
        <v>9210</v>
      </c>
      <c r="K258">
        <v>4126</v>
      </c>
      <c r="L258">
        <v>5084</v>
      </c>
      <c r="U258" s="5">
        <f>IF(J258&lt;=Summary!B$3,J258,0)</f>
        <v>0</v>
      </c>
      <c r="V258" s="5">
        <f>IF(K258&lt;=Summary!C$3,K258,0)</f>
        <v>0</v>
      </c>
      <c r="W258" s="5">
        <f>IF(L258&lt;=Summary!D$3,L258,0)</f>
        <v>0</v>
      </c>
      <c r="X258" s="5">
        <f>IF(M258&lt;=Summary!E$3,M258,0)</f>
        <v>0</v>
      </c>
      <c r="Y258" s="5">
        <f>IF(N258&lt;=Summary!F$3,N258,0)</f>
        <v>0</v>
      </c>
      <c r="Z258" s="5">
        <f>IF(O258&lt;=Summary!G$3,O258,0)</f>
        <v>0</v>
      </c>
      <c r="AA258" s="5">
        <f>IF(P258&lt;=Summary!H$3,P258,0)</f>
        <v>0</v>
      </c>
      <c r="AB258" s="5">
        <f>IF(Q258&lt;=Summary!I$3,Q258,0)</f>
        <v>0</v>
      </c>
      <c r="AC258" s="5">
        <f>IF(R258&lt;=Summary!J$3,R258,0)</f>
        <v>0</v>
      </c>
      <c r="AD258" s="5">
        <f>IF(S258&lt;=Summary!K$3,S258,0)</f>
        <v>0</v>
      </c>
      <c r="AE258" s="3"/>
      <c r="AF258" s="5">
        <f t="shared" si="149"/>
        <v>0</v>
      </c>
      <c r="AG258" s="5">
        <f t="shared" si="150"/>
        <v>240</v>
      </c>
      <c r="AH258" s="5">
        <f t="shared" si="151"/>
        <v>114</v>
      </c>
      <c r="AI258" s="5">
        <f t="shared" si="152"/>
        <v>0</v>
      </c>
      <c r="AJ258" s="5">
        <f t="shared" si="153"/>
        <v>0</v>
      </c>
      <c r="AK258" s="5">
        <f t="shared" si="154"/>
        <v>0</v>
      </c>
      <c r="AL258" s="5">
        <f t="shared" si="155"/>
        <v>0</v>
      </c>
      <c r="AM258" s="5">
        <f t="shared" si="156"/>
        <v>0</v>
      </c>
      <c r="AN258" s="5">
        <f t="shared" si="157"/>
        <v>0</v>
      </c>
      <c r="AO258" s="5">
        <f t="shared" si="158"/>
        <v>0</v>
      </c>
      <c r="AP258" s="3"/>
      <c r="AQ258" s="3">
        <f>IF(AND(AF258&lt;=Summary!B$6,AF258&gt;0),25*(Summary!B$6+1-AF258)/Summary!B$6,0)</f>
        <v>0</v>
      </c>
      <c r="AR258" s="3">
        <f>IF(AND(AG258&lt;=Summary!C$6,AG258&gt;0),25*(Summary!C$6+1-AG258)/Summary!C$6,0)</f>
        <v>0</v>
      </c>
      <c r="AS258" s="3">
        <f>IF(AND(AH258&lt;=Summary!D$6,AH258&gt;0),25*(Summary!D$6+1-AH258)/Summary!D$6,0)</f>
        <v>0</v>
      </c>
      <c r="AT258" s="3">
        <f>IF(AND(AI258&lt;=Summary!E$6,AI258&gt;0),25*(Summary!E$6+1-AI258)/Summary!E$6,0)</f>
        <v>0</v>
      </c>
      <c r="AU258" s="3">
        <f>IF(AND(AJ258&lt;=Summary!F$6,AJ258&gt;0),25*(Summary!F$6+1-AJ258)/Summary!F$6,0)</f>
        <v>0</v>
      </c>
      <c r="AV258" s="3">
        <f>IF(AND(AK258&lt;=Summary!G$6,AK258&gt;0),25*(Summary!G$6+1-AK258)/Summary!G$6,0)</f>
        <v>0</v>
      </c>
      <c r="AW258" s="3">
        <f>IF(AND(AL258&lt;=Summary!H$6,AL258&gt;0),25*(Summary!H$6+1-AL258)/Summary!H$6,0)</f>
        <v>0</v>
      </c>
      <c r="AX258" s="3">
        <f>IF(AND(AM258&lt;=Summary!I$6,AM258&gt;0),25*(Summary!I$6+1-AM258)/Summary!I$6,0)</f>
        <v>0</v>
      </c>
      <c r="AY258" s="3">
        <f>IF(AND(AN258&lt;=Summary!J$6,AN258&gt;0),25*(Summary!J$6+1-AN258)/Summary!J$6,0)</f>
        <v>0</v>
      </c>
      <c r="AZ258" s="3">
        <f>IF(AND(AO258&lt;=Summary!K$6,AO258&gt;0),25*(Summary!K$6+1-AO258)/Summary!K$6,0)</f>
        <v>0</v>
      </c>
      <c r="BA258" s="3"/>
      <c r="BB258" s="3">
        <f>IF(AND(U258&gt;0,U258&lt;=Summary!B$9),12.5 + 12.5 * (U258 - Summary!B$9) / (Summary!B$7 - Summary!B$9),0)</f>
        <v>0</v>
      </c>
      <c r="BC258" s="3">
        <f>IF(AND(V258&gt;0,V258&lt;=Summary!C$9),12.5 + 12.5 * (V258 - Summary!C$9) / (Summary!C$7 - Summary!C$9),0)</f>
        <v>0</v>
      </c>
      <c r="BD258" s="3">
        <f>IF(AND(W258&gt;0,W258&lt;=Summary!D$9),12.5 + 12.5 * (W258 - Summary!D$9) / (Summary!D$7 - Summary!D$9),0)</f>
        <v>0</v>
      </c>
      <c r="BE258" s="3">
        <f>IF(AND(X258&gt;0,X258&lt;=Summary!E$9),12.5 + 12.5 * (X258 - Summary!E$9) / (Summary!E$7 - Summary!E$9),0)</f>
        <v>0</v>
      </c>
      <c r="BF258" s="3">
        <f>IF(AND(Y258&gt;0,Y258&lt;=Summary!F$9),12.5 + 12.5 * (Y258 - Summary!F$9) / (Summary!F$7 - Summary!F$9),0)</f>
        <v>0</v>
      </c>
      <c r="BG258" s="3">
        <f>IF(AND(Z258&gt;0,Z258&lt;=Summary!G$9),12.5 + 12.5 * (Z258 - Summary!G$9) / (Summary!G$7 - Summary!G$9),0)</f>
        <v>0</v>
      </c>
      <c r="BH258" s="3">
        <f>IF(AND(AA258&gt;0,AA258&lt;=Summary!H$9),12.5 + 12.5 * (AA258 - Summary!H$9) / (Summary!H$7 - Summary!H$9),0)</f>
        <v>0</v>
      </c>
      <c r="BI258" s="3">
        <f>IF(AND(AB258&gt;0,AB258&lt;=Summary!I$9),12.5 + 12.5 * (AB258 - Summary!I$9) / (Summary!I$7 - Summary!I$9),0)</f>
        <v>0</v>
      </c>
      <c r="BJ258" s="3">
        <f>IF(AND(AC258&gt;0,AC258&lt;=Summary!J$9),12.5 + 12.5 * (AC258 - Summary!J$9) / (Summary!J$7 - Summary!J$9),0)</f>
        <v>0</v>
      </c>
      <c r="BK258" s="3">
        <f>IF(AND(AD258&gt;0,AD258&lt;=Summary!K$9),12.5 + 12.5 * (AD258 - Summary!K$9) / (Summary!K$7 - Summary!K$9),0)</f>
        <v>0</v>
      </c>
      <c r="BL258" s="3"/>
      <c r="BM258" s="3">
        <f>IF(AND(U258&gt;0,U258&gt;Summary!B$9),12.5 - 12.5 * (U258 - Summary!B$9) / (Summary!B$3 - Summary!B$9),0)</f>
        <v>0</v>
      </c>
      <c r="BN258" s="3">
        <f>IF(AND(V258&gt;0,V258&gt;Summary!C$9),12.5 - 12.5 * (V258 - Summary!C$9) / (Summary!C$3 - Summary!C$9),0)</f>
        <v>0</v>
      </c>
      <c r="BO258" s="3">
        <f>IF(AND(W258&gt;0,W258&gt;Summary!D$9),12.5 - 12.5 * (W258 - Summary!D$9) / (Summary!D$3 - Summary!D$9),0)</f>
        <v>0</v>
      </c>
      <c r="BP258" s="3">
        <f>IF(AND(X258&gt;0,X258&gt;Summary!E$9),12.5 - 12.5 * (X258 - Summary!E$9) / (Summary!E$3 - Summary!E$9),0)</f>
        <v>0</v>
      </c>
      <c r="BQ258" s="3">
        <f>IF(AND(Y258&gt;0,Y258&gt;Summary!F$9),12.5 - 12.5 * (Y258 - Summary!F$9) / (Summary!F$3 - Summary!F$9),0)</f>
        <v>0</v>
      </c>
      <c r="BR258" s="3">
        <f>IF(AND(Z258&gt;0,Z258&gt;Summary!G$9),12.5 - 12.5 * (Z258 - Summary!G$9) / (Summary!G$3 - Summary!G$9),0)</f>
        <v>0</v>
      </c>
      <c r="BS258" s="3">
        <f>IF(AND(AA258&gt;0,AA258&gt;Summary!H$9),12.5 - 12.5 * (AA258 - Summary!H$9) / (Summary!H$3 - Summary!H$9),0)</f>
        <v>0</v>
      </c>
      <c r="BT258" s="3">
        <f>IF(AND(AB258&gt;0,AB258&gt;Summary!I$9),12.5 - 12.5 * (AB258 - Summary!I$9) / (Summary!I$3 - Summary!I$9),0)</f>
        <v>0</v>
      </c>
      <c r="BU258" s="3">
        <f>IF(AND(AC258&gt;0,AC258&gt;Summary!J$9),12.5 - 12.5 * (AC258 - Summary!J$9) / (Summary!J$3 - Summary!J$9),0)</f>
        <v>0</v>
      </c>
      <c r="BV258" s="3">
        <f>IF(AND(AD258&gt;0,AD258&gt;Summary!K$9),12.5 - 12.5 * (AD258 - Summary!K$9) / (Summary!K$3 - Summary!K$9),0)</f>
        <v>0</v>
      </c>
      <c r="BW258" s="3"/>
      <c r="BZ258">
        <v>4126</v>
      </c>
      <c r="CE258">
        <v>5084</v>
      </c>
      <c r="CI258" s="3">
        <f t="shared" si="159"/>
        <v>0</v>
      </c>
      <c r="CJ258" s="3">
        <f t="shared" si="160"/>
        <v>0</v>
      </c>
      <c r="CK258" s="3">
        <f t="shared" si="161"/>
        <v>0</v>
      </c>
      <c r="CL258" s="3">
        <f t="shared" si="162"/>
        <v>0</v>
      </c>
      <c r="CM258" s="3">
        <f t="shared" si="163"/>
        <v>0</v>
      </c>
      <c r="CN258" s="3">
        <f t="shared" si="164"/>
        <v>0</v>
      </c>
      <c r="CO258" s="3">
        <f t="shared" si="165"/>
        <v>0</v>
      </c>
      <c r="CP258" s="3">
        <f t="shared" si="166"/>
        <v>0</v>
      </c>
      <c r="CQ258" s="3">
        <f t="shared" si="167"/>
        <v>0</v>
      </c>
      <c r="CR258" s="3">
        <f t="shared" si="168"/>
        <v>0</v>
      </c>
      <c r="CT258" s="3">
        <f t="shared" si="169"/>
        <v>0</v>
      </c>
      <c r="CU258" s="3">
        <f t="shared" si="170"/>
        <v>0</v>
      </c>
      <c r="CV258" s="3">
        <f t="shared" si="171"/>
        <v>0</v>
      </c>
      <c r="CW258" s="5">
        <f t="shared" si="172"/>
        <v>100</v>
      </c>
      <c r="CX258" s="3">
        <f t="shared" si="173"/>
        <v>100</v>
      </c>
      <c r="CZ258" s="3">
        <f t="shared" si="174"/>
        <v>100</v>
      </c>
      <c r="DA258">
        <f t="shared" si="175"/>
        <v>254</v>
      </c>
    </row>
    <row r="259" spans="1:105" x14ac:dyDescent="0.2">
      <c r="A259">
        <v>255</v>
      </c>
      <c r="B259" t="s">
        <v>548</v>
      </c>
      <c r="C259" t="s">
        <v>548</v>
      </c>
      <c r="D259" t="s">
        <v>22</v>
      </c>
      <c r="E259">
        <v>0</v>
      </c>
      <c r="F259" s="1" t="s">
        <v>549</v>
      </c>
      <c r="G259">
        <v>100</v>
      </c>
      <c r="H259">
        <v>30276</v>
      </c>
      <c r="J259">
        <v>14115</v>
      </c>
      <c r="K259">
        <v>16161</v>
      </c>
      <c r="U259" s="5">
        <f>IF(J259&lt;=Summary!B$3,J259,0)</f>
        <v>0</v>
      </c>
      <c r="V259" s="5">
        <f>IF(K259&lt;=Summary!C$3,K259,0)</f>
        <v>0</v>
      </c>
      <c r="W259" s="5">
        <f>IF(L259&lt;=Summary!D$3,L259,0)</f>
        <v>0</v>
      </c>
      <c r="X259" s="5">
        <f>IF(M259&lt;=Summary!E$3,M259,0)</f>
        <v>0</v>
      </c>
      <c r="Y259" s="5">
        <f>IF(N259&lt;=Summary!F$3,N259,0)</f>
        <v>0</v>
      </c>
      <c r="Z259" s="5">
        <f>IF(O259&lt;=Summary!G$3,O259,0)</f>
        <v>0</v>
      </c>
      <c r="AA259" s="5">
        <f>IF(P259&lt;=Summary!H$3,P259,0)</f>
        <v>0</v>
      </c>
      <c r="AB259" s="5">
        <f>IF(Q259&lt;=Summary!I$3,Q259,0)</f>
        <v>0</v>
      </c>
      <c r="AC259" s="5">
        <f>IF(R259&lt;=Summary!J$3,R259,0)</f>
        <v>0</v>
      </c>
      <c r="AD259" s="5">
        <f>IF(S259&lt;=Summary!K$3,S259,0)</f>
        <v>0</v>
      </c>
      <c r="AE259" s="3"/>
      <c r="AF259" s="5">
        <f t="shared" si="149"/>
        <v>228</v>
      </c>
      <c r="AG259" s="5">
        <f t="shared" si="150"/>
        <v>255</v>
      </c>
      <c r="AH259" s="5">
        <f t="shared" si="151"/>
        <v>0</v>
      </c>
      <c r="AI259" s="5">
        <f t="shared" si="152"/>
        <v>0</v>
      </c>
      <c r="AJ259" s="5">
        <f t="shared" si="153"/>
        <v>0</v>
      </c>
      <c r="AK259" s="5">
        <f t="shared" si="154"/>
        <v>0</v>
      </c>
      <c r="AL259" s="5">
        <f t="shared" si="155"/>
        <v>0</v>
      </c>
      <c r="AM259" s="5">
        <f t="shared" si="156"/>
        <v>0</v>
      </c>
      <c r="AN259" s="5">
        <f t="shared" si="157"/>
        <v>0</v>
      </c>
      <c r="AO259" s="5">
        <f t="shared" si="158"/>
        <v>0</v>
      </c>
      <c r="AP259" s="3"/>
      <c r="AQ259" s="3">
        <f>IF(AND(AF259&lt;=Summary!B$6,AF259&gt;0),25*(Summary!B$6+1-AF259)/Summary!B$6,0)</f>
        <v>0</v>
      </c>
      <c r="AR259" s="3">
        <f>IF(AND(AG259&lt;=Summary!C$6,AG259&gt;0),25*(Summary!C$6+1-AG259)/Summary!C$6,0)</f>
        <v>0</v>
      </c>
      <c r="AS259" s="3">
        <f>IF(AND(AH259&lt;=Summary!D$6,AH259&gt;0),25*(Summary!D$6+1-AH259)/Summary!D$6,0)</f>
        <v>0</v>
      </c>
      <c r="AT259" s="3">
        <f>IF(AND(AI259&lt;=Summary!E$6,AI259&gt;0),25*(Summary!E$6+1-AI259)/Summary!E$6,0)</f>
        <v>0</v>
      </c>
      <c r="AU259" s="3">
        <f>IF(AND(AJ259&lt;=Summary!F$6,AJ259&gt;0),25*(Summary!F$6+1-AJ259)/Summary!F$6,0)</f>
        <v>0</v>
      </c>
      <c r="AV259" s="3">
        <f>IF(AND(AK259&lt;=Summary!G$6,AK259&gt;0),25*(Summary!G$6+1-AK259)/Summary!G$6,0)</f>
        <v>0</v>
      </c>
      <c r="AW259" s="3">
        <f>IF(AND(AL259&lt;=Summary!H$6,AL259&gt;0),25*(Summary!H$6+1-AL259)/Summary!H$6,0)</f>
        <v>0</v>
      </c>
      <c r="AX259" s="3">
        <f>IF(AND(AM259&lt;=Summary!I$6,AM259&gt;0),25*(Summary!I$6+1-AM259)/Summary!I$6,0)</f>
        <v>0</v>
      </c>
      <c r="AY259" s="3">
        <f>IF(AND(AN259&lt;=Summary!J$6,AN259&gt;0),25*(Summary!J$6+1-AN259)/Summary!J$6,0)</f>
        <v>0</v>
      </c>
      <c r="AZ259" s="3">
        <f>IF(AND(AO259&lt;=Summary!K$6,AO259&gt;0),25*(Summary!K$6+1-AO259)/Summary!K$6,0)</f>
        <v>0</v>
      </c>
      <c r="BA259" s="3"/>
      <c r="BB259" s="3">
        <f>IF(AND(U259&gt;0,U259&lt;=Summary!B$9),12.5 + 12.5 * (U259 - Summary!B$9) / (Summary!B$7 - Summary!B$9),0)</f>
        <v>0</v>
      </c>
      <c r="BC259" s="3">
        <f>IF(AND(V259&gt;0,V259&lt;=Summary!C$9),12.5 + 12.5 * (V259 - Summary!C$9) / (Summary!C$7 - Summary!C$9),0)</f>
        <v>0</v>
      </c>
      <c r="BD259" s="3">
        <f>IF(AND(W259&gt;0,W259&lt;=Summary!D$9),12.5 + 12.5 * (W259 - Summary!D$9) / (Summary!D$7 - Summary!D$9),0)</f>
        <v>0</v>
      </c>
      <c r="BE259" s="3">
        <f>IF(AND(X259&gt;0,X259&lt;=Summary!E$9),12.5 + 12.5 * (X259 - Summary!E$9) / (Summary!E$7 - Summary!E$9),0)</f>
        <v>0</v>
      </c>
      <c r="BF259" s="3">
        <f>IF(AND(Y259&gt;0,Y259&lt;=Summary!F$9),12.5 + 12.5 * (Y259 - Summary!F$9) / (Summary!F$7 - Summary!F$9),0)</f>
        <v>0</v>
      </c>
      <c r="BG259" s="3">
        <f>IF(AND(Z259&gt;0,Z259&lt;=Summary!G$9),12.5 + 12.5 * (Z259 - Summary!G$9) / (Summary!G$7 - Summary!G$9),0)</f>
        <v>0</v>
      </c>
      <c r="BH259" s="3">
        <f>IF(AND(AA259&gt;0,AA259&lt;=Summary!H$9),12.5 + 12.5 * (AA259 - Summary!H$9) / (Summary!H$7 - Summary!H$9),0)</f>
        <v>0</v>
      </c>
      <c r="BI259" s="3">
        <f>IF(AND(AB259&gt;0,AB259&lt;=Summary!I$9),12.5 + 12.5 * (AB259 - Summary!I$9) / (Summary!I$7 - Summary!I$9),0)</f>
        <v>0</v>
      </c>
      <c r="BJ259" s="3">
        <f>IF(AND(AC259&gt;0,AC259&lt;=Summary!J$9),12.5 + 12.5 * (AC259 - Summary!J$9) / (Summary!J$7 - Summary!J$9),0)</f>
        <v>0</v>
      </c>
      <c r="BK259" s="3">
        <f>IF(AND(AD259&gt;0,AD259&lt;=Summary!K$9),12.5 + 12.5 * (AD259 - Summary!K$9) / (Summary!K$7 - Summary!K$9),0)</f>
        <v>0</v>
      </c>
      <c r="BL259" s="3"/>
      <c r="BM259" s="3">
        <f>IF(AND(U259&gt;0,U259&gt;Summary!B$9),12.5 - 12.5 * (U259 - Summary!B$9) / (Summary!B$3 - Summary!B$9),0)</f>
        <v>0</v>
      </c>
      <c r="BN259" s="3">
        <f>IF(AND(V259&gt;0,V259&gt;Summary!C$9),12.5 - 12.5 * (V259 - Summary!C$9) / (Summary!C$3 - Summary!C$9),0)</f>
        <v>0</v>
      </c>
      <c r="BO259" s="3">
        <f>IF(AND(W259&gt;0,W259&gt;Summary!D$9),12.5 - 12.5 * (W259 - Summary!D$9) / (Summary!D$3 - Summary!D$9),0)</f>
        <v>0</v>
      </c>
      <c r="BP259" s="3">
        <f>IF(AND(X259&gt;0,X259&gt;Summary!E$9),12.5 - 12.5 * (X259 - Summary!E$9) / (Summary!E$3 - Summary!E$9),0)</f>
        <v>0</v>
      </c>
      <c r="BQ259" s="3">
        <f>IF(AND(Y259&gt;0,Y259&gt;Summary!F$9),12.5 - 12.5 * (Y259 - Summary!F$9) / (Summary!F$3 - Summary!F$9),0)</f>
        <v>0</v>
      </c>
      <c r="BR259" s="3">
        <f>IF(AND(Z259&gt;0,Z259&gt;Summary!G$9),12.5 - 12.5 * (Z259 - Summary!G$9) / (Summary!G$3 - Summary!G$9),0)</f>
        <v>0</v>
      </c>
      <c r="BS259" s="3">
        <f>IF(AND(AA259&gt;0,AA259&gt;Summary!H$9),12.5 - 12.5 * (AA259 - Summary!H$9) / (Summary!H$3 - Summary!H$9),0)</f>
        <v>0</v>
      </c>
      <c r="BT259" s="3">
        <f>IF(AND(AB259&gt;0,AB259&gt;Summary!I$9),12.5 - 12.5 * (AB259 - Summary!I$9) / (Summary!I$3 - Summary!I$9),0)</f>
        <v>0</v>
      </c>
      <c r="BU259" s="3">
        <f>IF(AND(AC259&gt;0,AC259&gt;Summary!J$9),12.5 - 12.5 * (AC259 - Summary!J$9) / (Summary!J$3 - Summary!J$9),0)</f>
        <v>0</v>
      </c>
      <c r="BV259" s="3">
        <f>IF(AND(AD259&gt;0,AD259&gt;Summary!K$9),12.5 - 12.5 * (AD259 - Summary!K$9) / (Summary!K$3 - Summary!K$9),0)</f>
        <v>0</v>
      </c>
      <c r="BW259" s="3"/>
      <c r="BZ259">
        <v>16161</v>
      </c>
      <c r="CD259">
        <v>14115</v>
      </c>
      <c r="CI259" s="3">
        <f t="shared" si="159"/>
        <v>0</v>
      </c>
      <c r="CJ259" s="3">
        <f t="shared" si="160"/>
        <v>0</v>
      </c>
      <c r="CK259" s="3">
        <f t="shared" si="161"/>
        <v>0</v>
      </c>
      <c r="CL259" s="3">
        <f t="shared" si="162"/>
        <v>0</v>
      </c>
      <c r="CM259" s="3">
        <f t="shared" si="163"/>
        <v>0</v>
      </c>
      <c r="CN259" s="3">
        <f t="shared" si="164"/>
        <v>0</v>
      </c>
      <c r="CO259" s="3">
        <f t="shared" si="165"/>
        <v>0</v>
      </c>
      <c r="CP259" s="3">
        <f t="shared" si="166"/>
        <v>0</v>
      </c>
      <c r="CQ259" s="3">
        <f t="shared" si="167"/>
        <v>0</v>
      </c>
      <c r="CR259" s="3">
        <f t="shared" si="168"/>
        <v>0</v>
      </c>
      <c r="CT259" s="3">
        <f t="shared" si="169"/>
        <v>0</v>
      </c>
      <c r="CU259" s="3">
        <f t="shared" si="170"/>
        <v>0</v>
      </c>
      <c r="CV259" s="3">
        <f t="shared" si="171"/>
        <v>0</v>
      </c>
      <c r="CW259" s="5">
        <f t="shared" si="172"/>
        <v>100</v>
      </c>
      <c r="CX259" s="3">
        <f t="shared" si="173"/>
        <v>100</v>
      </c>
      <c r="CZ259" s="3">
        <f t="shared" si="174"/>
        <v>100</v>
      </c>
      <c r="DA259">
        <f t="shared" si="175"/>
        <v>255</v>
      </c>
    </row>
    <row r="260" spans="1:105" x14ac:dyDescent="0.2">
      <c r="A260">
        <v>256</v>
      </c>
      <c r="B260" t="s">
        <v>550</v>
      </c>
      <c r="C260" t="s">
        <v>551</v>
      </c>
      <c r="D260" t="s">
        <v>22</v>
      </c>
      <c r="E260">
        <v>0</v>
      </c>
      <c r="F260" s="1" t="s">
        <v>552</v>
      </c>
      <c r="G260">
        <v>100</v>
      </c>
      <c r="H260">
        <v>43469</v>
      </c>
      <c r="J260">
        <v>9187</v>
      </c>
      <c r="K260">
        <v>34282</v>
      </c>
      <c r="U260" s="5">
        <f>IF(J260&lt;=Summary!B$3,J260,0)</f>
        <v>0</v>
      </c>
      <c r="V260" s="5">
        <f>IF(K260&lt;=Summary!C$3,K260,0)</f>
        <v>0</v>
      </c>
      <c r="W260" s="5">
        <f>IF(L260&lt;=Summary!D$3,L260,0)</f>
        <v>0</v>
      </c>
      <c r="X260" s="5">
        <f>IF(M260&lt;=Summary!E$3,M260,0)</f>
        <v>0</v>
      </c>
      <c r="Y260" s="5">
        <f>IF(N260&lt;=Summary!F$3,N260,0)</f>
        <v>0</v>
      </c>
      <c r="Z260" s="5">
        <f>IF(O260&lt;=Summary!G$3,O260,0)</f>
        <v>0</v>
      </c>
      <c r="AA260" s="5">
        <f>IF(P260&lt;=Summary!H$3,P260,0)</f>
        <v>0</v>
      </c>
      <c r="AB260" s="5">
        <f>IF(Q260&lt;=Summary!I$3,Q260,0)</f>
        <v>0</v>
      </c>
      <c r="AC260" s="5">
        <f>IF(R260&lt;=Summary!J$3,R260,0)</f>
        <v>0</v>
      </c>
      <c r="AD260" s="5">
        <f>IF(S260&lt;=Summary!K$3,S260,0)</f>
        <v>0</v>
      </c>
      <c r="AE260" s="3"/>
      <c r="AF260" s="5">
        <f t="shared" si="149"/>
        <v>222</v>
      </c>
      <c r="AG260" s="5">
        <f t="shared" si="150"/>
        <v>259</v>
      </c>
      <c r="AH260" s="5">
        <f t="shared" si="151"/>
        <v>0</v>
      </c>
      <c r="AI260" s="5">
        <f t="shared" si="152"/>
        <v>0</v>
      </c>
      <c r="AJ260" s="5">
        <f t="shared" si="153"/>
        <v>0</v>
      </c>
      <c r="AK260" s="5">
        <f t="shared" si="154"/>
        <v>0</v>
      </c>
      <c r="AL260" s="5">
        <f t="shared" si="155"/>
        <v>0</v>
      </c>
      <c r="AM260" s="5">
        <f t="shared" si="156"/>
        <v>0</v>
      </c>
      <c r="AN260" s="5">
        <f t="shared" si="157"/>
        <v>0</v>
      </c>
      <c r="AO260" s="5">
        <f t="shared" si="158"/>
        <v>0</v>
      </c>
      <c r="AP260" s="3"/>
      <c r="AQ260" s="3">
        <f>IF(AND(AF260&lt;=Summary!B$6,AF260&gt;0),25*(Summary!B$6+1-AF260)/Summary!B$6,0)</f>
        <v>0</v>
      </c>
      <c r="AR260" s="3">
        <f>IF(AND(AG260&lt;=Summary!C$6,AG260&gt;0),25*(Summary!C$6+1-AG260)/Summary!C$6,0)</f>
        <v>0</v>
      </c>
      <c r="AS260" s="3">
        <f>IF(AND(AH260&lt;=Summary!D$6,AH260&gt;0),25*(Summary!D$6+1-AH260)/Summary!D$6,0)</f>
        <v>0</v>
      </c>
      <c r="AT260" s="3">
        <f>IF(AND(AI260&lt;=Summary!E$6,AI260&gt;0),25*(Summary!E$6+1-AI260)/Summary!E$6,0)</f>
        <v>0</v>
      </c>
      <c r="AU260" s="3">
        <f>IF(AND(AJ260&lt;=Summary!F$6,AJ260&gt;0),25*(Summary!F$6+1-AJ260)/Summary!F$6,0)</f>
        <v>0</v>
      </c>
      <c r="AV260" s="3">
        <f>IF(AND(AK260&lt;=Summary!G$6,AK260&gt;0),25*(Summary!G$6+1-AK260)/Summary!G$6,0)</f>
        <v>0</v>
      </c>
      <c r="AW260" s="3">
        <f>IF(AND(AL260&lt;=Summary!H$6,AL260&gt;0),25*(Summary!H$6+1-AL260)/Summary!H$6,0)</f>
        <v>0</v>
      </c>
      <c r="AX260" s="3">
        <f>IF(AND(AM260&lt;=Summary!I$6,AM260&gt;0),25*(Summary!I$6+1-AM260)/Summary!I$6,0)</f>
        <v>0</v>
      </c>
      <c r="AY260" s="3">
        <f>IF(AND(AN260&lt;=Summary!J$6,AN260&gt;0),25*(Summary!J$6+1-AN260)/Summary!J$6,0)</f>
        <v>0</v>
      </c>
      <c r="AZ260" s="3">
        <f>IF(AND(AO260&lt;=Summary!K$6,AO260&gt;0),25*(Summary!K$6+1-AO260)/Summary!K$6,0)</f>
        <v>0</v>
      </c>
      <c r="BA260" s="3"/>
      <c r="BB260" s="3">
        <f>IF(AND(U260&gt;0,U260&lt;=Summary!B$9),12.5 + 12.5 * (U260 - Summary!B$9) / (Summary!B$7 - Summary!B$9),0)</f>
        <v>0</v>
      </c>
      <c r="BC260" s="3">
        <f>IF(AND(V260&gt;0,V260&lt;=Summary!C$9),12.5 + 12.5 * (V260 - Summary!C$9) / (Summary!C$7 - Summary!C$9),0)</f>
        <v>0</v>
      </c>
      <c r="BD260" s="3">
        <f>IF(AND(W260&gt;0,W260&lt;=Summary!D$9),12.5 + 12.5 * (W260 - Summary!D$9) / (Summary!D$7 - Summary!D$9),0)</f>
        <v>0</v>
      </c>
      <c r="BE260" s="3">
        <f>IF(AND(X260&gt;0,X260&lt;=Summary!E$9),12.5 + 12.5 * (X260 - Summary!E$9) / (Summary!E$7 - Summary!E$9),0)</f>
        <v>0</v>
      </c>
      <c r="BF260" s="3">
        <f>IF(AND(Y260&gt;0,Y260&lt;=Summary!F$9),12.5 + 12.5 * (Y260 - Summary!F$9) / (Summary!F$7 - Summary!F$9),0)</f>
        <v>0</v>
      </c>
      <c r="BG260" s="3">
        <f>IF(AND(Z260&gt;0,Z260&lt;=Summary!G$9),12.5 + 12.5 * (Z260 - Summary!G$9) / (Summary!G$7 - Summary!G$9),0)</f>
        <v>0</v>
      </c>
      <c r="BH260" s="3">
        <f>IF(AND(AA260&gt;0,AA260&lt;=Summary!H$9),12.5 + 12.5 * (AA260 - Summary!H$9) / (Summary!H$7 - Summary!H$9),0)</f>
        <v>0</v>
      </c>
      <c r="BI260" s="3">
        <f>IF(AND(AB260&gt;0,AB260&lt;=Summary!I$9),12.5 + 12.5 * (AB260 - Summary!I$9) / (Summary!I$7 - Summary!I$9),0)</f>
        <v>0</v>
      </c>
      <c r="BJ260" s="3">
        <f>IF(AND(AC260&gt;0,AC260&lt;=Summary!J$9),12.5 + 12.5 * (AC260 - Summary!J$9) / (Summary!J$7 - Summary!J$9),0)</f>
        <v>0</v>
      </c>
      <c r="BK260" s="3">
        <f>IF(AND(AD260&gt;0,AD260&lt;=Summary!K$9),12.5 + 12.5 * (AD260 - Summary!K$9) / (Summary!K$7 - Summary!K$9),0)</f>
        <v>0</v>
      </c>
      <c r="BL260" s="3"/>
      <c r="BM260" s="3">
        <f>IF(AND(U260&gt;0,U260&gt;Summary!B$9),12.5 - 12.5 * (U260 - Summary!B$9) / (Summary!B$3 - Summary!B$9),0)</f>
        <v>0</v>
      </c>
      <c r="BN260" s="3">
        <f>IF(AND(V260&gt;0,V260&gt;Summary!C$9),12.5 - 12.5 * (V260 - Summary!C$9) / (Summary!C$3 - Summary!C$9),0)</f>
        <v>0</v>
      </c>
      <c r="BO260" s="3">
        <f>IF(AND(W260&gt;0,W260&gt;Summary!D$9),12.5 - 12.5 * (W260 - Summary!D$9) / (Summary!D$3 - Summary!D$9),0)</f>
        <v>0</v>
      </c>
      <c r="BP260" s="3">
        <f>IF(AND(X260&gt;0,X260&gt;Summary!E$9),12.5 - 12.5 * (X260 - Summary!E$9) / (Summary!E$3 - Summary!E$9),0)</f>
        <v>0</v>
      </c>
      <c r="BQ260" s="3">
        <f>IF(AND(Y260&gt;0,Y260&gt;Summary!F$9),12.5 - 12.5 * (Y260 - Summary!F$9) / (Summary!F$3 - Summary!F$9),0)</f>
        <v>0</v>
      </c>
      <c r="BR260" s="3">
        <f>IF(AND(Z260&gt;0,Z260&gt;Summary!G$9),12.5 - 12.5 * (Z260 - Summary!G$9) / (Summary!G$3 - Summary!G$9),0)</f>
        <v>0</v>
      </c>
      <c r="BS260" s="3">
        <f>IF(AND(AA260&gt;0,AA260&gt;Summary!H$9),12.5 - 12.5 * (AA260 - Summary!H$9) / (Summary!H$3 - Summary!H$9),0)</f>
        <v>0</v>
      </c>
      <c r="BT260" s="3">
        <f>IF(AND(AB260&gt;0,AB260&gt;Summary!I$9),12.5 - 12.5 * (AB260 - Summary!I$9) / (Summary!I$3 - Summary!I$9),0)</f>
        <v>0</v>
      </c>
      <c r="BU260" s="3">
        <f>IF(AND(AC260&gt;0,AC260&gt;Summary!J$9),12.5 - 12.5 * (AC260 - Summary!J$9) / (Summary!J$3 - Summary!J$9),0)</f>
        <v>0</v>
      </c>
      <c r="BV260" s="3">
        <f>IF(AND(AD260&gt;0,AD260&gt;Summary!K$9),12.5 - 12.5 * (AD260 - Summary!K$9) / (Summary!K$3 - Summary!K$9),0)</f>
        <v>0</v>
      </c>
      <c r="BW260" s="3"/>
      <c r="BZ260">
        <v>34282</v>
      </c>
      <c r="CD260">
        <v>9187</v>
      </c>
      <c r="CI260" s="3">
        <f t="shared" si="159"/>
        <v>0</v>
      </c>
      <c r="CJ260" s="3">
        <f t="shared" si="160"/>
        <v>0</v>
      </c>
      <c r="CK260" s="3">
        <f t="shared" si="161"/>
        <v>0</v>
      </c>
      <c r="CL260" s="3">
        <f t="shared" si="162"/>
        <v>0</v>
      </c>
      <c r="CM260" s="3">
        <f t="shared" si="163"/>
        <v>0</v>
      </c>
      <c r="CN260" s="3">
        <f t="shared" si="164"/>
        <v>0</v>
      </c>
      <c r="CO260" s="3">
        <f t="shared" si="165"/>
        <v>0</v>
      </c>
      <c r="CP260" s="3">
        <f t="shared" si="166"/>
        <v>0</v>
      </c>
      <c r="CQ260" s="3">
        <f t="shared" si="167"/>
        <v>0</v>
      </c>
      <c r="CR260" s="3">
        <f t="shared" si="168"/>
        <v>0</v>
      </c>
      <c r="CT260" s="3">
        <f t="shared" si="169"/>
        <v>0</v>
      </c>
      <c r="CU260" s="3">
        <f t="shared" si="170"/>
        <v>0</v>
      </c>
      <c r="CV260" s="3">
        <f t="shared" si="171"/>
        <v>0</v>
      </c>
      <c r="CW260" s="5">
        <f t="shared" si="172"/>
        <v>100</v>
      </c>
      <c r="CX260" s="3">
        <f t="shared" si="173"/>
        <v>100</v>
      </c>
      <c r="CZ260" s="3">
        <f t="shared" si="174"/>
        <v>100</v>
      </c>
      <c r="DA260">
        <f t="shared" si="175"/>
        <v>256</v>
      </c>
    </row>
    <row r="261" spans="1:105" x14ac:dyDescent="0.2">
      <c r="A261">
        <v>257</v>
      </c>
      <c r="B261" t="s">
        <v>553</v>
      </c>
      <c r="C261" t="s">
        <v>554</v>
      </c>
      <c r="D261" t="s">
        <v>360</v>
      </c>
      <c r="E261">
        <v>0</v>
      </c>
      <c r="F261" s="1" t="s">
        <v>555</v>
      </c>
      <c r="G261">
        <v>100</v>
      </c>
      <c r="H261">
        <v>68580</v>
      </c>
      <c r="J261">
        <v>54279</v>
      </c>
      <c r="O261">
        <v>14301</v>
      </c>
      <c r="U261" s="5">
        <f>IF(J261&lt;=Summary!B$3,J261,0)</f>
        <v>0</v>
      </c>
      <c r="V261" s="5">
        <f>IF(K261&lt;=Summary!C$3,K261,0)</f>
        <v>0</v>
      </c>
      <c r="W261" s="5">
        <f>IF(L261&lt;=Summary!D$3,L261,0)</f>
        <v>0</v>
      </c>
      <c r="X261" s="5">
        <f>IF(M261&lt;=Summary!E$3,M261,0)</f>
        <v>0</v>
      </c>
      <c r="Y261" s="5">
        <f>IF(N261&lt;=Summary!F$3,N261,0)</f>
        <v>0</v>
      </c>
      <c r="Z261" s="5">
        <f>IF(O261&lt;=Summary!G$3,O261,0)</f>
        <v>0</v>
      </c>
      <c r="AA261" s="5">
        <f>IF(P261&lt;=Summary!H$3,P261,0)</f>
        <v>0</v>
      </c>
      <c r="AB261" s="5">
        <f>IF(Q261&lt;=Summary!I$3,Q261,0)</f>
        <v>0</v>
      </c>
      <c r="AC261" s="5">
        <f>IF(R261&lt;=Summary!J$3,R261,0)</f>
        <v>0</v>
      </c>
      <c r="AD261" s="5">
        <f>IF(S261&lt;=Summary!K$3,S261,0)</f>
        <v>0</v>
      </c>
      <c r="AE261" s="3"/>
      <c r="AF261" s="5">
        <f t="shared" si="149"/>
        <v>238</v>
      </c>
      <c r="AG261" s="5">
        <f t="shared" si="150"/>
        <v>0</v>
      </c>
      <c r="AH261" s="5">
        <f t="shared" si="151"/>
        <v>0</v>
      </c>
      <c r="AI261" s="5">
        <f t="shared" si="152"/>
        <v>0</v>
      </c>
      <c r="AJ261" s="5">
        <f t="shared" si="153"/>
        <v>0</v>
      </c>
      <c r="AK261" s="5">
        <f t="shared" si="154"/>
        <v>170</v>
      </c>
      <c r="AL261" s="5">
        <f t="shared" si="155"/>
        <v>0</v>
      </c>
      <c r="AM261" s="5">
        <f t="shared" si="156"/>
        <v>0</v>
      </c>
      <c r="AN261" s="5">
        <f t="shared" si="157"/>
        <v>0</v>
      </c>
      <c r="AO261" s="5">
        <f t="shared" si="158"/>
        <v>0</v>
      </c>
      <c r="AP261" s="3"/>
      <c r="AQ261" s="3">
        <f>IF(AND(AF261&lt;=Summary!B$6,AF261&gt;0),25*(Summary!B$6+1-AF261)/Summary!B$6,0)</f>
        <v>0</v>
      </c>
      <c r="AR261" s="3">
        <f>IF(AND(AG261&lt;=Summary!C$6,AG261&gt;0),25*(Summary!C$6+1-AG261)/Summary!C$6,0)</f>
        <v>0</v>
      </c>
      <c r="AS261" s="3">
        <f>IF(AND(AH261&lt;=Summary!D$6,AH261&gt;0),25*(Summary!D$6+1-AH261)/Summary!D$6,0)</f>
        <v>0</v>
      </c>
      <c r="AT261" s="3">
        <f>IF(AND(AI261&lt;=Summary!E$6,AI261&gt;0),25*(Summary!E$6+1-AI261)/Summary!E$6,0)</f>
        <v>0</v>
      </c>
      <c r="AU261" s="3">
        <f>IF(AND(AJ261&lt;=Summary!F$6,AJ261&gt;0),25*(Summary!F$6+1-AJ261)/Summary!F$6,0)</f>
        <v>0</v>
      </c>
      <c r="AV261" s="3">
        <f>IF(AND(AK261&lt;=Summary!G$6,AK261&gt;0),25*(Summary!G$6+1-AK261)/Summary!G$6,0)</f>
        <v>0</v>
      </c>
      <c r="AW261" s="3">
        <f>IF(AND(AL261&lt;=Summary!H$6,AL261&gt;0),25*(Summary!H$6+1-AL261)/Summary!H$6,0)</f>
        <v>0</v>
      </c>
      <c r="AX261" s="3">
        <f>IF(AND(AM261&lt;=Summary!I$6,AM261&gt;0),25*(Summary!I$6+1-AM261)/Summary!I$6,0)</f>
        <v>0</v>
      </c>
      <c r="AY261" s="3">
        <f>IF(AND(AN261&lt;=Summary!J$6,AN261&gt;0),25*(Summary!J$6+1-AN261)/Summary!J$6,0)</f>
        <v>0</v>
      </c>
      <c r="AZ261" s="3">
        <f>IF(AND(AO261&lt;=Summary!K$6,AO261&gt;0),25*(Summary!K$6+1-AO261)/Summary!K$6,0)</f>
        <v>0</v>
      </c>
      <c r="BA261" s="3"/>
      <c r="BB261" s="3">
        <f>IF(AND(U261&gt;0,U261&lt;=Summary!B$9),12.5 + 12.5 * (U261 - Summary!B$9) / (Summary!B$7 - Summary!B$9),0)</f>
        <v>0</v>
      </c>
      <c r="BC261" s="3">
        <f>IF(AND(V261&gt;0,V261&lt;=Summary!C$9),12.5 + 12.5 * (V261 - Summary!C$9) / (Summary!C$7 - Summary!C$9),0)</f>
        <v>0</v>
      </c>
      <c r="BD261" s="3">
        <f>IF(AND(W261&gt;0,W261&lt;=Summary!D$9),12.5 + 12.5 * (W261 - Summary!D$9) / (Summary!D$7 - Summary!D$9),0)</f>
        <v>0</v>
      </c>
      <c r="BE261" s="3">
        <f>IF(AND(X261&gt;0,X261&lt;=Summary!E$9),12.5 + 12.5 * (X261 - Summary!E$9) / (Summary!E$7 - Summary!E$9),0)</f>
        <v>0</v>
      </c>
      <c r="BF261" s="3">
        <f>IF(AND(Y261&gt;0,Y261&lt;=Summary!F$9),12.5 + 12.5 * (Y261 - Summary!F$9) / (Summary!F$7 - Summary!F$9),0)</f>
        <v>0</v>
      </c>
      <c r="BG261" s="3">
        <f>IF(AND(Z261&gt;0,Z261&lt;=Summary!G$9),12.5 + 12.5 * (Z261 - Summary!G$9) / (Summary!G$7 - Summary!G$9),0)</f>
        <v>0</v>
      </c>
      <c r="BH261" s="3">
        <f>IF(AND(AA261&gt;0,AA261&lt;=Summary!H$9),12.5 + 12.5 * (AA261 - Summary!H$9) / (Summary!H$7 - Summary!H$9),0)</f>
        <v>0</v>
      </c>
      <c r="BI261" s="3">
        <f>IF(AND(AB261&gt;0,AB261&lt;=Summary!I$9),12.5 + 12.5 * (AB261 - Summary!I$9) / (Summary!I$7 - Summary!I$9),0)</f>
        <v>0</v>
      </c>
      <c r="BJ261" s="3">
        <f>IF(AND(AC261&gt;0,AC261&lt;=Summary!J$9),12.5 + 12.5 * (AC261 - Summary!J$9) / (Summary!J$7 - Summary!J$9),0)</f>
        <v>0</v>
      </c>
      <c r="BK261" s="3">
        <f>IF(AND(AD261&gt;0,AD261&lt;=Summary!K$9),12.5 + 12.5 * (AD261 - Summary!K$9) / (Summary!K$7 - Summary!K$9),0)</f>
        <v>0</v>
      </c>
      <c r="BL261" s="3"/>
      <c r="BM261" s="3">
        <f>IF(AND(U261&gt;0,U261&gt;Summary!B$9),12.5 - 12.5 * (U261 - Summary!B$9) / (Summary!B$3 - Summary!B$9),0)</f>
        <v>0</v>
      </c>
      <c r="BN261" s="3">
        <f>IF(AND(V261&gt;0,V261&gt;Summary!C$9),12.5 - 12.5 * (V261 - Summary!C$9) / (Summary!C$3 - Summary!C$9),0)</f>
        <v>0</v>
      </c>
      <c r="BO261" s="3">
        <f>IF(AND(W261&gt;0,W261&gt;Summary!D$9),12.5 - 12.5 * (W261 - Summary!D$9) / (Summary!D$3 - Summary!D$9),0)</f>
        <v>0</v>
      </c>
      <c r="BP261" s="3">
        <f>IF(AND(X261&gt;0,X261&gt;Summary!E$9),12.5 - 12.5 * (X261 - Summary!E$9) / (Summary!E$3 - Summary!E$9),0)</f>
        <v>0</v>
      </c>
      <c r="BQ261" s="3">
        <f>IF(AND(Y261&gt;0,Y261&gt;Summary!F$9),12.5 - 12.5 * (Y261 - Summary!F$9) / (Summary!F$3 - Summary!F$9),0)</f>
        <v>0</v>
      </c>
      <c r="BR261" s="3">
        <f>IF(AND(Z261&gt;0,Z261&gt;Summary!G$9),12.5 - 12.5 * (Z261 - Summary!G$9) / (Summary!G$3 - Summary!G$9),0)</f>
        <v>0</v>
      </c>
      <c r="BS261" s="3">
        <f>IF(AND(AA261&gt;0,AA261&gt;Summary!H$9),12.5 - 12.5 * (AA261 - Summary!H$9) / (Summary!H$3 - Summary!H$9),0)</f>
        <v>0</v>
      </c>
      <c r="BT261" s="3">
        <f>IF(AND(AB261&gt;0,AB261&gt;Summary!I$9),12.5 - 12.5 * (AB261 - Summary!I$9) / (Summary!I$3 - Summary!I$9),0)</f>
        <v>0</v>
      </c>
      <c r="BU261" s="3">
        <f>IF(AND(AC261&gt;0,AC261&gt;Summary!J$9),12.5 - 12.5 * (AC261 - Summary!J$9) / (Summary!J$3 - Summary!J$9),0)</f>
        <v>0</v>
      </c>
      <c r="BV261" s="3">
        <f>IF(AND(AD261&gt;0,AD261&gt;Summary!K$9),12.5 - 12.5 * (AD261 - Summary!K$9) / (Summary!K$3 - Summary!K$9),0)</f>
        <v>0</v>
      </c>
      <c r="BW261" s="3"/>
      <c r="BX261">
        <v>14301</v>
      </c>
      <c r="CD261">
        <v>54279</v>
      </c>
      <c r="CI261" s="3">
        <f t="shared" si="159"/>
        <v>0</v>
      </c>
      <c r="CJ261" s="3">
        <f t="shared" si="160"/>
        <v>0</v>
      </c>
      <c r="CK261" s="3">
        <f t="shared" si="161"/>
        <v>0</v>
      </c>
      <c r="CL261" s="3">
        <f t="shared" si="162"/>
        <v>0</v>
      </c>
      <c r="CM261" s="3">
        <f t="shared" si="163"/>
        <v>0</v>
      </c>
      <c r="CN261" s="3">
        <f t="shared" si="164"/>
        <v>0</v>
      </c>
      <c r="CO261" s="3">
        <f t="shared" si="165"/>
        <v>0</v>
      </c>
      <c r="CP261" s="3">
        <f t="shared" si="166"/>
        <v>0</v>
      </c>
      <c r="CQ261" s="3">
        <f t="shared" si="167"/>
        <v>0</v>
      </c>
      <c r="CR261" s="3">
        <f t="shared" si="168"/>
        <v>0</v>
      </c>
      <c r="CT261" s="3">
        <f t="shared" si="169"/>
        <v>0</v>
      </c>
      <c r="CU261" s="3">
        <f t="shared" si="170"/>
        <v>0</v>
      </c>
      <c r="CV261" s="3">
        <f t="shared" si="171"/>
        <v>0</v>
      </c>
      <c r="CW261" s="5">
        <f t="shared" si="172"/>
        <v>100</v>
      </c>
      <c r="CX261" s="3">
        <f t="shared" si="173"/>
        <v>100</v>
      </c>
      <c r="CZ261" s="3">
        <f t="shared" si="174"/>
        <v>100</v>
      </c>
      <c r="DA261">
        <f t="shared" si="175"/>
        <v>257</v>
      </c>
    </row>
    <row r="262" spans="1:105" x14ac:dyDescent="0.2">
      <c r="A262">
        <v>258</v>
      </c>
      <c r="B262" t="s">
        <v>556</v>
      </c>
      <c r="C262" t="s">
        <v>557</v>
      </c>
      <c r="D262" t="s">
        <v>18</v>
      </c>
      <c r="E262">
        <v>0</v>
      </c>
      <c r="F262" s="1" t="s">
        <v>552</v>
      </c>
      <c r="G262">
        <v>100</v>
      </c>
      <c r="H262">
        <v>89724</v>
      </c>
      <c r="K262">
        <v>3738</v>
      </c>
      <c r="M262">
        <v>85986</v>
      </c>
      <c r="U262" s="5">
        <f>IF(J262&lt;=Summary!B$3,J262,0)</f>
        <v>0</v>
      </c>
      <c r="V262" s="5">
        <f>IF(K262&lt;=Summary!C$3,K262,0)</f>
        <v>0</v>
      </c>
      <c r="W262" s="5">
        <f>IF(L262&lt;=Summary!D$3,L262,0)</f>
        <v>0</v>
      </c>
      <c r="X262" s="5">
        <f>IF(M262&lt;=Summary!E$3,M262,0)</f>
        <v>0</v>
      </c>
      <c r="Y262" s="5">
        <f>IF(N262&lt;=Summary!F$3,N262,0)</f>
        <v>0</v>
      </c>
      <c r="Z262" s="5">
        <f>IF(O262&lt;=Summary!G$3,O262,0)</f>
        <v>0</v>
      </c>
      <c r="AA262" s="5">
        <f>IF(P262&lt;=Summary!H$3,P262,0)</f>
        <v>0</v>
      </c>
      <c r="AB262" s="5">
        <f>IF(Q262&lt;=Summary!I$3,Q262,0)</f>
        <v>0</v>
      </c>
      <c r="AC262" s="5">
        <f>IF(R262&lt;=Summary!J$3,R262,0)</f>
        <v>0</v>
      </c>
      <c r="AD262" s="5">
        <f>IF(S262&lt;=Summary!K$3,S262,0)</f>
        <v>0</v>
      </c>
      <c r="AE262" s="3"/>
      <c r="AF262" s="5">
        <f t="shared" ref="AF262:AF294" si="176">IF(J262&gt;0,RANK(J262,J:J,1),0)</f>
        <v>0</v>
      </c>
      <c r="AG262" s="5">
        <f t="shared" ref="AG262:AG294" si="177">IF(K262&gt;0,RANK(K262,K:K,1),0)</f>
        <v>236</v>
      </c>
      <c r="AH262" s="5">
        <f t="shared" ref="AH262:AH294" si="178">IF(L262&gt;0,RANK(L262,L:L,1),0)</f>
        <v>0</v>
      </c>
      <c r="AI262" s="5">
        <f t="shared" ref="AI262:AI294" si="179">IF(M262&gt;0,RANK(M262,M:M,1),0)</f>
        <v>197</v>
      </c>
      <c r="AJ262" s="5">
        <f t="shared" ref="AJ262:AJ294" si="180">IF(N262&gt;0,RANK(N262,N:N,1),0)</f>
        <v>0</v>
      </c>
      <c r="AK262" s="5">
        <f t="shared" ref="AK262:AK294" si="181">IF(O262&gt;0,RANK(O262,O:O,1),0)</f>
        <v>0</v>
      </c>
      <c r="AL262" s="5">
        <f t="shared" ref="AL262:AL294" si="182">IF(P262&gt;0,RANK(P262,P:P,1),0)</f>
        <v>0</v>
      </c>
      <c r="AM262" s="5">
        <f t="shared" ref="AM262:AM294" si="183">IF(Q262&gt;0,RANK(Q262,Q:Q,1),0)</f>
        <v>0</v>
      </c>
      <c r="AN262" s="5">
        <f t="shared" ref="AN262:AN294" si="184">IF(R262&gt;0,RANK(R262,R:R,1),0)</f>
        <v>0</v>
      </c>
      <c r="AO262" s="5">
        <f t="shared" ref="AO262:AO294" si="185">IF(S262&gt;0,RANK(S262,S:S,1),0)</f>
        <v>0</v>
      </c>
      <c r="AP262" s="3"/>
      <c r="AQ262" s="3">
        <f>IF(AND(AF262&lt;=Summary!B$6,AF262&gt;0),25*(Summary!B$6+1-AF262)/Summary!B$6,0)</f>
        <v>0</v>
      </c>
      <c r="AR262" s="3">
        <f>IF(AND(AG262&lt;=Summary!C$6,AG262&gt;0),25*(Summary!C$6+1-AG262)/Summary!C$6,0)</f>
        <v>0</v>
      </c>
      <c r="AS262" s="3">
        <f>IF(AND(AH262&lt;=Summary!D$6,AH262&gt;0),25*(Summary!D$6+1-AH262)/Summary!D$6,0)</f>
        <v>0</v>
      </c>
      <c r="AT262" s="3">
        <f>IF(AND(AI262&lt;=Summary!E$6,AI262&gt;0),25*(Summary!E$6+1-AI262)/Summary!E$6,0)</f>
        <v>0</v>
      </c>
      <c r="AU262" s="3">
        <f>IF(AND(AJ262&lt;=Summary!F$6,AJ262&gt;0),25*(Summary!F$6+1-AJ262)/Summary!F$6,0)</f>
        <v>0</v>
      </c>
      <c r="AV262" s="3">
        <f>IF(AND(AK262&lt;=Summary!G$6,AK262&gt;0),25*(Summary!G$6+1-AK262)/Summary!G$6,0)</f>
        <v>0</v>
      </c>
      <c r="AW262" s="3">
        <f>IF(AND(AL262&lt;=Summary!H$6,AL262&gt;0),25*(Summary!H$6+1-AL262)/Summary!H$6,0)</f>
        <v>0</v>
      </c>
      <c r="AX262" s="3">
        <f>IF(AND(AM262&lt;=Summary!I$6,AM262&gt;0),25*(Summary!I$6+1-AM262)/Summary!I$6,0)</f>
        <v>0</v>
      </c>
      <c r="AY262" s="3">
        <f>IF(AND(AN262&lt;=Summary!J$6,AN262&gt;0),25*(Summary!J$6+1-AN262)/Summary!J$6,0)</f>
        <v>0</v>
      </c>
      <c r="AZ262" s="3">
        <f>IF(AND(AO262&lt;=Summary!K$6,AO262&gt;0),25*(Summary!K$6+1-AO262)/Summary!K$6,0)</f>
        <v>0</v>
      </c>
      <c r="BA262" s="3"/>
      <c r="BB262" s="3">
        <f>IF(AND(U262&gt;0,U262&lt;=Summary!B$9),12.5 + 12.5 * (U262 - Summary!B$9) / (Summary!B$7 - Summary!B$9),0)</f>
        <v>0</v>
      </c>
      <c r="BC262" s="3">
        <f>IF(AND(V262&gt;0,V262&lt;=Summary!C$9),12.5 + 12.5 * (V262 - Summary!C$9) / (Summary!C$7 - Summary!C$9),0)</f>
        <v>0</v>
      </c>
      <c r="BD262" s="3">
        <f>IF(AND(W262&gt;0,W262&lt;=Summary!D$9),12.5 + 12.5 * (W262 - Summary!D$9) / (Summary!D$7 - Summary!D$9),0)</f>
        <v>0</v>
      </c>
      <c r="BE262" s="3">
        <f>IF(AND(X262&gt;0,X262&lt;=Summary!E$9),12.5 + 12.5 * (X262 - Summary!E$9) / (Summary!E$7 - Summary!E$9),0)</f>
        <v>0</v>
      </c>
      <c r="BF262" s="3">
        <f>IF(AND(Y262&gt;0,Y262&lt;=Summary!F$9),12.5 + 12.5 * (Y262 - Summary!F$9) / (Summary!F$7 - Summary!F$9),0)</f>
        <v>0</v>
      </c>
      <c r="BG262" s="3">
        <f>IF(AND(Z262&gt;0,Z262&lt;=Summary!G$9),12.5 + 12.5 * (Z262 - Summary!G$9) / (Summary!G$7 - Summary!G$9),0)</f>
        <v>0</v>
      </c>
      <c r="BH262" s="3">
        <f>IF(AND(AA262&gt;0,AA262&lt;=Summary!H$9),12.5 + 12.5 * (AA262 - Summary!H$9) / (Summary!H$7 - Summary!H$9),0)</f>
        <v>0</v>
      </c>
      <c r="BI262" s="3">
        <f>IF(AND(AB262&gt;0,AB262&lt;=Summary!I$9),12.5 + 12.5 * (AB262 - Summary!I$9) / (Summary!I$7 - Summary!I$9),0)</f>
        <v>0</v>
      </c>
      <c r="BJ262" s="3">
        <f>IF(AND(AC262&gt;0,AC262&lt;=Summary!J$9),12.5 + 12.5 * (AC262 - Summary!J$9) / (Summary!J$7 - Summary!J$9),0)</f>
        <v>0</v>
      </c>
      <c r="BK262" s="3">
        <f>IF(AND(AD262&gt;0,AD262&lt;=Summary!K$9),12.5 + 12.5 * (AD262 - Summary!K$9) / (Summary!K$7 - Summary!K$9),0)</f>
        <v>0</v>
      </c>
      <c r="BL262" s="3"/>
      <c r="BM262" s="3">
        <f>IF(AND(U262&gt;0,U262&gt;Summary!B$9),12.5 - 12.5 * (U262 - Summary!B$9) / (Summary!B$3 - Summary!B$9),0)</f>
        <v>0</v>
      </c>
      <c r="BN262" s="3">
        <f>IF(AND(V262&gt;0,V262&gt;Summary!C$9),12.5 - 12.5 * (V262 - Summary!C$9) / (Summary!C$3 - Summary!C$9),0)</f>
        <v>0</v>
      </c>
      <c r="BO262" s="3">
        <f>IF(AND(W262&gt;0,W262&gt;Summary!D$9),12.5 - 12.5 * (W262 - Summary!D$9) / (Summary!D$3 - Summary!D$9),0)</f>
        <v>0</v>
      </c>
      <c r="BP262" s="3">
        <f>IF(AND(X262&gt;0,X262&gt;Summary!E$9),12.5 - 12.5 * (X262 - Summary!E$9) / (Summary!E$3 - Summary!E$9),0)</f>
        <v>0</v>
      </c>
      <c r="BQ262" s="3">
        <f>IF(AND(Y262&gt;0,Y262&gt;Summary!F$9),12.5 - 12.5 * (Y262 - Summary!F$9) / (Summary!F$3 - Summary!F$9),0)</f>
        <v>0</v>
      </c>
      <c r="BR262" s="3">
        <f>IF(AND(Z262&gt;0,Z262&gt;Summary!G$9),12.5 - 12.5 * (Z262 - Summary!G$9) / (Summary!G$3 - Summary!G$9),0)</f>
        <v>0</v>
      </c>
      <c r="BS262" s="3">
        <f>IF(AND(AA262&gt;0,AA262&gt;Summary!H$9),12.5 - 12.5 * (AA262 - Summary!H$9) / (Summary!H$3 - Summary!H$9),0)</f>
        <v>0</v>
      </c>
      <c r="BT262" s="3">
        <f>IF(AND(AB262&gt;0,AB262&gt;Summary!I$9),12.5 - 12.5 * (AB262 - Summary!I$9) / (Summary!I$3 - Summary!I$9),0)</f>
        <v>0</v>
      </c>
      <c r="BU262" s="3">
        <f>IF(AND(AC262&gt;0,AC262&gt;Summary!J$9),12.5 - 12.5 * (AC262 - Summary!J$9) / (Summary!J$3 - Summary!J$9),0)</f>
        <v>0</v>
      </c>
      <c r="BV262" s="3">
        <f>IF(AND(AD262&gt;0,AD262&gt;Summary!K$9),12.5 - 12.5 * (AD262 - Summary!K$9) / (Summary!K$3 - Summary!K$9),0)</f>
        <v>0</v>
      </c>
      <c r="BW262" s="3"/>
      <c r="BZ262">
        <v>3738</v>
      </c>
      <c r="CA262">
        <v>85986</v>
      </c>
      <c r="CI262" s="3">
        <f t="shared" ref="CI262:CI294" si="186">AQ262+BB262+BM262</f>
        <v>0</v>
      </c>
      <c r="CJ262" s="3">
        <f t="shared" ref="CJ262:CJ294" si="187">AR262+BC262+BN262</f>
        <v>0</v>
      </c>
      <c r="CK262" s="3">
        <f t="shared" ref="CK262:CK294" si="188">AS262+BD262+BO262</f>
        <v>0</v>
      </c>
      <c r="CL262" s="3">
        <f t="shared" ref="CL262:CL294" si="189">AT262+BE262+BP262</f>
        <v>0</v>
      </c>
      <c r="CM262" s="3">
        <f t="shared" ref="CM262:CM294" si="190">AU262+BF262+BQ262</f>
        <v>0</v>
      </c>
      <c r="CN262" s="3">
        <f t="shared" ref="CN262:CN294" si="191">AV262+BG262+BR262</f>
        <v>0</v>
      </c>
      <c r="CO262" s="3">
        <f t="shared" ref="CO262:CO294" si="192">AW262+BH262+BS262</f>
        <v>0</v>
      </c>
      <c r="CP262" s="3">
        <f t="shared" ref="CP262:CP294" si="193">AX262+BI262+BT262</f>
        <v>0</v>
      </c>
      <c r="CQ262" s="3">
        <f t="shared" ref="CQ262:CQ294" si="194">AY262+BJ262+BU262</f>
        <v>0</v>
      </c>
      <c r="CR262" s="3">
        <f t="shared" ref="CR262:CR294" si="195">AZ262+BK262+BV262</f>
        <v>0</v>
      </c>
      <c r="CT262" s="3">
        <f t="shared" ref="CT262:CT294" si="196">MIN(CI262:CR262)</f>
        <v>0</v>
      </c>
      <c r="CU262" s="3">
        <f t="shared" ref="CU262:CU294" si="197">SMALL(CI262:CR262,2)</f>
        <v>0</v>
      </c>
      <c r="CV262" s="3">
        <f t="shared" ref="CV262:CV294" si="198">SUM(CI262:CR262)-CT262-CU262</f>
        <v>0</v>
      </c>
      <c r="CW262" s="5">
        <f t="shared" ref="CW262:CW294" si="199">50*MIN(8,COUNTIF(J262:S262,"&gt;0"))</f>
        <v>100</v>
      </c>
      <c r="CX262" s="3">
        <f t="shared" ref="CX262:CX294" si="200">CW262+CV262</f>
        <v>100</v>
      </c>
      <c r="CZ262" s="3">
        <f t="shared" ref="CZ262:CZ294" si="201">G262</f>
        <v>100</v>
      </c>
      <c r="DA262">
        <f t="shared" ref="DA262:DA294" si="202">A262</f>
        <v>258</v>
      </c>
    </row>
    <row r="263" spans="1:105" x14ac:dyDescent="0.2">
      <c r="A263">
        <v>259</v>
      </c>
      <c r="B263" t="s">
        <v>558</v>
      </c>
      <c r="C263" t="s">
        <v>559</v>
      </c>
      <c r="D263" t="s">
        <v>10</v>
      </c>
      <c r="E263">
        <v>0</v>
      </c>
      <c r="F263" s="1" t="s">
        <v>552</v>
      </c>
      <c r="G263">
        <v>100</v>
      </c>
      <c r="H263">
        <v>103118</v>
      </c>
      <c r="J263">
        <v>4042</v>
      </c>
      <c r="M263">
        <v>99076</v>
      </c>
      <c r="U263" s="5">
        <f>IF(J263&lt;=Summary!B$3,J263,0)</f>
        <v>0</v>
      </c>
      <c r="V263" s="5">
        <f>IF(K263&lt;=Summary!C$3,K263,0)</f>
        <v>0</v>
      </c>
      <c r="W263" s="5">
        <f>IF(L263&lt;=Summary!D$3,L263,0)</f>
        <v>0</v>
      </c>
      <c r="X263" s="5">
        <f>IF(M263&lt;=Summary!E$3,M263,0)</f>
        <v>0</v>
      </c>
      <c r="Y263" s="5">
        <f>IF(N263&lt;=Summary!F$3,N263,0)</f>
        <v>0</v>
      </c>
      <c r="Z263" s="5">
        <f>IF(O263&lt;=Summary!G$3,O263,0)</f>
        <v>0</v>
      </c>
      <c r="AA263" s="5">
        <f>IF(P263&lt;=Summary!H$3,P263,0)</f>
        <v>0</v>
      </c>
      <c r="AB263" s="5">
        <f>IF(Q263&lt;=Summary!I$3,Q263,0)</f>
        <v>0</v>
      </c>
      <c r="AC263" s="5">
        <f>IF(R263&lt;=Summary!J$3,R263,0)</f>
        <v>0</v>
      </c>
      <c r="AD263" s="5">
        <f>IF(S263&lt;=Summary!K$3,S263,0)</f>
        <v>0</v>
      </c>
      <c r="AE263" s="3"/>
      <c r="AF263" s="5">
        <f t="shared" si="176"/>
        <v>197</v>
      </c>
      <c r="AG263" s="5">
        <f t="shared" si="177"/>
        <v>0</v>
      </c>
      <c r="AH263" s="5">
        <f t="shared" si="178"/>
        <v>0</v>
      </c>
      <c r="AI263" s="5">
        <f t="shared" si="179"/>
        <v>202</v>
      </c>
      <c r="AJ263" s="5">
        <f t="shared" si="180"/>
        <v>0</v>
      </c>
      <c r="AK263" s="5">
        <f t="shared" si="181"/>
        <v>0</v>
      </c>
      <c r="AL263" s="5">
        <f t="shared" si="182"/>
        <v>0</v>
      </c>
      <c r="AM263" s="5">
        <f t="shared" si="183"/>
        <v>0</v>
      </c>
      <c r="AN263" s="5">
        <f t="shared" si="184"/>
        <v>0</v>
      </c>
      <c r="AO263" s="5">
        <f t="shared" si="185"/>
        <v>0</v>
      </c>
      <c r="AP263" s="3"/>
      <c r="AQ263" s="3">
        <f>IF(AND(AF263&lt;=Summary!B$6,AF263&gt;0),25*(Summary!B$6+1-AF263)/Summary!B$6,0)</f>
        <v>0</v>
      </c>
      <c r="AR263" s="3">
        <f>IF(AND(AG263&lt;=Summary!C$6,AG263&gt;0),25*(Summary!C$6+1-AG263)/Summary!C$6,0)</f>
        <v>0</v>
      </c>
      <c r="AS263" s="3">
        <f>IF(AND(AH263&lt;=Summary!D$6,AH263&gt;0),25*(Summary!D$6+1-AH263)/Summary!D$6,0)</f>
        <v>0</v>
      </c>
      <c r="AT263" s="3">
        <f>IF(AND(AI263&lt;=Summary!E$6,AI263&gt;0),25*(Summary!E$6+1-AI263)/Summary!E$6,0)</f>
        <v>0</v>
      </c>
      <c r="AU263" s="3">
        <f>IF(AND(AJ263&lt;=Summary!F$6,AJ263&gt;0),25*(Summary!F$6+1-AJ263)/Summary!F$6,0)</f>
        <v>0</v>
      </c>
      <c r="AV263" s="3">
        <f>IF(AND(AK263&lt;=Summary!G$6,AK263&gt;0),25*(Summary!G$6+1-AK263)/Summary!G$6,0)</f>
        <v>0</v>
      </c>
      <c r="AW263" s="3">
        <f>IF(AND(AL263&lt;=Summary!H$6,AL263&gt;0),25*(Summary!H$6+1-AL263)/Summary!H$6,0)</f>
        <v>0</v>
      </c>
      <c r="AX263" s="3">
        <f>IF(AND(AM263&lt;=Summary!I$6,AM263&gt;0),25*(Summary!I$6+1-AM263)/Summary!I$6,0)</f>
        <v>0</v>
      </c>
      <c r="AY263" s="3">
        <f>IF(AND(AN263&lt;=Summary!J$6,AN263&gt;0),25*(Summary!J$6+1-AN263)/Summary!J$6,0)</f>
        <v>0</v>
      </c>
      <c r="AZ263" s="3">
        <f>IF(AND(AO263&lt;=Summary!K$6,AO263&gt;0),25*(Summary!K$6+1-AO263)/Summary!K$6,0)</f>
        <v>0</v>
      </c>
      <c r="BA263" s="3"/>
      <c r="BB263" s="3">
        <f>IF(AND(U263&gt;0,U263&lt;=Summary!B$9),12.5 + 12.5 * (U263 - Summary!B$9) / (Summary!B$7 - Summary!B$9),0)</f>
        <v>0</v>
      </c>
      <c r="BC263" s="3">
        <f>IF(AND(V263&gt;0,V263&lt;=Summary!C$9),12.5 + 12.5 * (V263 - Summary!C$9) / (Summary!C$7 - Summary!C$9),0)</f>
        <v>0</v>
      </c>
      <c r="BD263" s="3">
        <f>IF(AND(W263&gt;0,W263&lt;=Summary!D$9),12.5 + 12.5 * (W263 - Summary!D$9) / (Summary!D$7 - Summary!D$9),0)</f>
        <v>0</v>
      </c>
      <c r="BE263" s="3">
        <f>IF(AND(X263&gt;0,X263&lt;=Summary!E$9),12.5 + 12.5 * (X263 - Summary!E$9) / (Summary!E$7 - Summary!E$9),0)</f>
        <v>0</v>
      </c>
      <c r="BF263" s="3">
        <f>IF(AND(Y263&gt;0,Y263&lt;=Summary!F$9),12.5 + 12.5 * (Y263 - Summary!F$9) / (Summary!F$7 - Summary!F$9),0)</f>
        <v>0</v>
      </c>
      <c r="BG263" s="3">
        <f>IF(AND(Z263&gt;0,Z263&lt;=Summary!G$9),12.5 + 12.5 * (Z263 - Summary!G$9) / (Summary!G$7 - Summary!G$9),0)</f>
        <v>0</v>
      </c>
      <c r="BH263" s="3">
        <f>IF(AND(AA263&gt;0,AA263&lt;=Summary!H$9),12.5 + 12.5 * (AA263 - Summary!H$9) / (Summary!H$7 - Summary!H$9),0)</f>
        <v>0</v>
      </c>
      <c r="BI263" s="3">
        <f>IF(AND(AB263&gt;0,AB263&lt;=Summary!I$9),12.5 + 12.5 * (AB263 - Summary!I$9) / (Summary!I$7 - Summary!I$9),0)</f>
        <v>0</v>
      </c>
      <c r="BJ263" s="3">
        <f>IF(AND(AC263&gt;0,AC263&lt;=Summary!J$9),12.5 + 12.5 * (AC263 - Summary!J$9) / (Summary!J$7 - Summary!J$9),0)</f>
        <v>0</v>
      </c>
      <c r="BK263" s="3">
        <f>IF(AND(AD263&gt;0,AD263&lt;=Summary!K$9),12.5 + 12.5 * (AD263 - Summary!K$9) / (Summary!K$7 - Summary!K$9),0)</f>
        <v>0</v>
      </c>
      <c r="BL263" s="3"/>
      <c r="BM263" s="3">
        <f>IF(AND(U263&gt;0,U263&gt;Summary!B$9),12.5 - 12.5 * (U263 - Summary!B$9) / (Summary!B$3 - Summary!B$9),0)</f>
        <v>0</v>
      </c>
      <c r="BN263" s="3">
        <f>IF(AND(V263&gt;0,V263&gt;Summary!C$9),12.5 - 12.5 * (V263 - Summary!C$9) / (Summary!C$3 - Summary!C$9),0)</f>
        <v>0</v>
      </c>
      <c r="BO263" s="3">
        <f>IF(AND(W263&gt;0,W263&gt;Summary!D$9),12.5 - 12.5 * (W263 - Summary!D$9) / (Summary!D$3 - Summary!D$9),0)</f>
        <v>0</v>
      </c>
      <c r="BP263" s="3">
        <f>IF(AND(X263&gt;0,X263&gt;Summary!E$9),12.5 - 12.5 * (X263 - Summary!E$9) / (Summary!E$3 - Summary!E$9),0)</f>
        <v>0</v>
      </c>
      <c r="BQ263" s="3">
        <f>IF(AND(Y263&gt;0,Y263&gt;Summary!F$9),12.5 - 12.5 * (Y263 - Summary!F$9) / (Summary!F$3 - Summary!F$9),0)</f>
        <v>0</v>
      </c>
      <c r="BR263" s="3">
        <f>IF(AND(Z263&gt;0,Z263&gt;Summary!G$9),12.5 - 12.5 * (Z263 - Summary!G$9) / (Summary!G$3 - Summary!G$9),0)</f>
        <v>0</v>
      </c>
      <c r="BS263" s="3">
        <f>IF(AND(AA263&gt;0,AA263&gt;Summary!H$9),12.5 - 12.5 * (AA263 - Summary!H$9) / (Summary!H$3 - Summary!H$9),0)</f>
        <v>0</v>
      </c>
      <c r="BT263" s="3">
        <f>IF(AND(AB263&gt;0,AB263&gt;Summary!I$9),12.5 - 12.5 * (AB263 - Summary!I$9) / (Summary!I$3 - Summary!I$9),0)</f>
        <v>0</v>
      </c>
      <c r="BU263" s="3">
        <f>IF(AND(AC263&gt;0,AC263&gt;Summary!J$9),12.5 - 12.5 * (AC263 - Summary!J$9) / (Summary!J$3 - Summary!J$9),0)</f>
        <v>0</v>
      </c>
      <c r="BV263" s="3">
        <f>IF(AND(AD263&gt;0,AD263&gt;Summary!K$9),12.5 - 12.5 * (AD263 - Summary!K$9) / (Summary!K$3 - Summary!K$9),0)</f>
        <v>0</v>
      </c>
      <c r="BW263" s="3"/>
      <c r="CA263">
        <v>99076</v>
      </c>
      <c r="CD263">
        <v>4042</v>
      </c>
      <c r="CI263" s="3">
        <f t="shared" si="186"/>
        <v>0</v>
      </c>
      <c r="CJ263" s="3">
        <f t="shared" si="187"/>
        <v>0</v>
      </c>
      <c r="CK263" s="3">
        <f t="shared" si="188"/>
        <v>0</v>
      </c>
      <c r="CL263" s="3">
        <f t="shared" si="189"/>
        <v>0</v>
      </c>
      <c r="CM263" s="3">
        <f t="shared" si="190"/>
        <v>0</v>
      </c>
      <c r="CN263" s="3">
        <f t="shared" si="191"/>
        <v>0</v>
      </c>
      <c r="CO263" s="3">
        <f t="shared" si="192"/>
        <v>0</v>
      </c>
      <c r="CP263" s="3">
        <f t="shared" si="193"/>
        <v>0</v>
      </c>
      <c r="CQ263" s="3">
        <f t="shared" si="194"/>
        <v>0</v>
      </c>
      <c r="CR263" s="3">
        <f t="shared" si="195"/>
        <v>0</v>
      </c>
      <c r="CT263" s="3">
        <f t="shared" si="196"/>
        <v>0</v>
      </c>
      <c r="CU263" s="3">
        <f t="shared" si="197"/>
        <v>0</v>
      </c>
      <c r="CV263" s="3">
        <f t="shared" si="198"/>
        <v>0</v>
      </c>
      <c r="CW263" s="5">
        <f t="shared" si="199"/>
        <v>100</v>
      </c>
      <c r="CX263" s="3">
        <f t="shared" si="200"/>
        <v>100</v>
      </c>
      <c r="CZ263" s="3">
        <f t="shared" si="201"/>
        <v>100</v>
      </c>
      <c r="DA263">
        <f t="shared" si="202"/>
        <v>259</v>
      </c>
    </row>
    <row r="264" spans="1:105" x14ac:dyDescent="0.2">
      <c r="A264">
        <v>260</v>
      </c>
      <c r="B264" t="s">
        <v>560</v>
      </c>
      <c r="C264" t="s">
        <v>561</v>
      </c>
      <c r="D264" t="s">
        <v>54</v>
      </c>
      <c r="E264">
        <v>0</v>
      </c>
      <c r="F264" s="1" t="s">
        <v>562</v>
      </c>
      <c r="G264">
        <v>100</v>
      </c>
      <c r="H264">
        <v>265725</v>
      </c>
      <c r="J264">
        <v>165070</v>
      </c>
      <c r="K264">
        <v>100655</v>
      </c>
      <c r="U264" s="5">
        <f>IF(J264&lt;=Summary!B$3,J264,0)</f>
        <v>0</v>
      </c>
      <c r="V264" s="5">
        <f>IF(K264&lt;=Summary!C$3,K264,0)</f>
        <v>0</v>
      </c>
      <c r="W264" s="5">
        <f>IF(L264&lt;=Summary!D$3,L264,0)</f>
        <v>0</v>
      </c>
      <c r="X264" s="5">
        <f>IF(M264&lt;=Summary!E$3,M264,0)</f>
        <v>0</v>
      </c>
      <c r="Y264" s="5">
        <f>IF(N264&lt;=Summary!F$3,N264,0)</f>
        <v>0</v>
      </c>
      <c r="Z264" s="5">
        <f>IF(O264&lt;=Summary!G$3,O264,0)</f>
        <v>0</v>
      </c>
      <c r="AA264" s="5">
        <f>IF(P264&lt;=Summary!H$3,P264,0)</f>
        <v>0</v>
      </c>
      <c r="AB264" s="5">
        <f>IF(Q264&lt;=Summary!I$3,Q264,0)</f>
        <v>0</v>
      </c>
      <c r="AC264" s="5">
        <f>IF(R264&lt;=Summary!J$3,R264,0)</f>
        <v>0</v>
      </c>
      <c r="AD264" s="5">
        <f>IF(S264&lt;=Summary!K$3,S264,0)</f>
        <v>0</v>
      </c>
      <c r="AE264" s="3"/>
      <c r="AF264" s="5">
        <f t="shared" si="176"/>
        <v>249</v>
      </c>
      <c r="AG264" s="5">
        <f t="shared" si="177"/>
        <v>264</v>
      </c>
      <c r="AH264" s="5">
        <f t="shared" si="178"/>
        <v>0</v>
      </c>
      <c r="AI264" s="5">
        <f t="shared" si="179"/>
        <v>0</v>
      </c>
      <c r="AJ264" s="5">
        <f t="shared" si="180"/>
        <v>0</v>
      </c>
      <c r="AK264" s="5">
        <f t="shared" si="181"/>
        <v>0</v>
      </c>
      <c r="AL264" s="5">
        <f t="shared" si="182"/>
        <v>0</v>
      </c>
      <c r="AM264" s="5">
        <f t="shared" si="183"/>
        <v>0</v>
      </c>
      <c r="AN264" s="5">
        <f t="shared" si="184"/>
        <v>0</v>
      </c>
      <c r="AO264" s="5">
        <f t="shared" si="185"/>
        <v>0</v>
      </c>
      <c r="AP264" s="3"/>
      <c r="AQ264" s="3">
        <f>IF(AND(AF264&lt;=Summary!B$6,AF264&gt;0),25*(Summary!B$6+1-AF264)/Summary!B$6,0)</f>
        <v>0</v>
      </c>
      <c r="AR264" s="3">
        <f>IF(AND(AG264&lt;=Summary!C$6,AG264&gt;0),25*(Summary!C$6+1-AG264)/Summary!C$6,0)</f>
        <v>0</v>
      </c>
      <c r="AS264" s="3">
        <f>IF(AND(AH264&lt;=Summary!D$6,AH264&gt;0),25*(Summary!D$6+1-AH264)/Summary!D$6,0)</f>
        <v>0</v>
      </c>
      <c r="AT264" s="3">
        <f>IF(AND(AI264&lt;=Summary!E$6,AI264&gt;0),25*(Summary!E$6+1-AI264)/Summary!E$6,0)</f>
        <v>0</v>
      </c>
      <c r="AU264" s="3">
        <f>IF(AND(AJ264&lt;=Summary!F$6,AJ264&gt;0),25*(Summary!F$6+1-AJ264)/Summary!F$6,0)</f>
        <v>0</v>
      </c>
      <c r="AV264" s="3">
        <f>IF(AND(AK264&lt;=Summary!G$6,AK264&gt;0),25*(Summary!G$6+1-AK264)/Summary!G$6,0)</f>
        <v>0</v>
      </c>
      <c r="AW264" s="3">
        <f>IF(AND(AL264&lt;=Summary!H$6,AL264&gt;0),25*(Summary!H$6+1-AL264)/Summary!H$6,0)</f>
        <v>0</v>
      </c>
      <c r="AX264" s="3">
        <f>IF(AND(AM264&lt;=Summary!I$6,AM264&gt;0),25*(Summary!I$6+1-AM264)/Summary!I$6,0)</f>
        <v>0</v>
      </c>
      <c r="AY264" s="3">
        <f>IF(AND(AN264&lt;=Summary!J$6,AN264&gt;0),25*(Summary!J$6+1-AN264)/Summary!J$6,0)</f>
        <v>0</v>
      </c>
      <c r="AZ264" s="3">
        <f>IF(AND(AO264&lt;=Summary!K$6,AO264&gt;0),25*(Summary!K$6+1-AO264)/Summary!K$6,0)</f>
        <v>0</v>
      </c>
      <c r="BA264" s="3"/>
      <c r="BB264" s="3">
        <f>IF(AND(U264&gt;0,U264&lt;=Summary!B$9),12.5 + 12.5 * (U264 - Summary!B$9) / (Summary!B$7 - Summary!B$9),0)</f>
        <v>0</v>
      </c>
      <c r="BC264" s="3">
        <f>IF(AND(V264&gt;0,V264&lt;=Summary!C$9),12.5 + 12.5 * (V264 - Summary!C$9) / (Summary!C$7 - Summary!C$9),0)</f>
        <v>0</v>
      </c>
      <c r="BD264" s="3">
        <f>IF(AND(W264&gt;0,W264&lt;=Summary!D$9),12.5 + 12.5 * (W264 - Summary!D$9) / (Summary!D$7 - Summary!D$9),0)</f>
        <v>0</v>
      </c>
      <c r="BE264" s="3">
        <f>IF(AND(X264&gt;0,X264&lt;=Summary!E$9),12.5 + 12.5 * (X264 - Summary!E$9) / (Summary!E$7 - Summary!E$9),0)</f>
        <v>0</v>
      </c>
      <c r="BF264" s="3">
        <f>IF(AND(Y264&gt;0,Y264&lt;=Summary!F$9),12.5 + 12.5 * (Y264 - Summary!F$9) / (Summary!F$7 - Summary!F$9),0)</f>
        <v>0</v>
      </c>
      <c r="BG264" s="3">
        <f>IF(AND(Z264&gt;0,Z264&lt;=Summary!G$9),12.5 + 12.5 * (Z264 - Summary!G$9) / (Summary!G$7 - Summary!G$9),0)</f>
        <v>0</v>
      </c>
      <c r="BH264" s="3">
        <f>IF(AND(AA264&gt;0,AA264&lt;=Summary!H$9),12.5 + 12.5 * (AA264 - Summary!H$9) / (Summary!H$7 - Summary!H$9),0)</f>
        <v>0</v>
      </c>
      <c r="BI264" s="3">
        <f>IF(AND(AB264&gt;0,AB264&lt;=Summary!I$9),12.5 + 12.5 * (AB264 - Summary!I$9) / (Summary!I$7 - Summary!I$9),0)</f>
        <v>0</v>
      </c>
      <c r="BJ264" s="3">
        <f>IF(AND(AC264&gt;0,AC264&lt;=Summary!J$9),12.5 + 12.5 * (AC264 - Summary!J$9) / (Summary!J$7 - Summary!J$9),0)</f>
        <v>0</v>
      </c>
      <c r="BK264" s="3">
        <f>IF(AND(AD264&gt;0,AD264&lt;=Summary!K$9),12.5 + 12.5 * (AD264 - Summary!K$9) / (Summary!K$7 - Summary!K$9),0)</f>
        <v>0</v>
      </c>
      <c r="BL264" s="3"/>
      <c r="BM264" s="3">
        <f>IF(AND(U264&gt;0,U264&gt;Summary!B$9),12.5 - 12.5 * (U264 - Summary!B$9) / (Summary!B$3 - Summary!B$9),0)</f>
        <v>0</v>
      </c>
      <c r="BN264" s="3">
        <f>IF(AND(V264&gt;0,V264&gt;Summary!C$9),12.5 - 12.5 * (V264 - Summary!C$9) / (Summary!C$3 - Summary!C$9),0)</f>
        <v>0</v>
      </c>
      <c r="BO264" s="3">
        <f>IF(AND(W264&gt;0,W264&gt;Summary!D$9),12.5 - 12.5 * (W264 - Summary!D$9) / (Summary!D$3 - Summary!D$9),0)</f>
        <v>0</v>
      </c>
      <c r="BP264" s="3">
        <f>IF(AND(X264&gt;0,X264&gt;Summary!E$9),12.5 - 12.5 * (X264 - Summary!E$9) / (Summary!E$3 - Summary!E$9),0)</f>
        <v>0</v>
      </c>
      <c r="BQ264" s="3">
        <f>IF(AND(Y264&gt;0,Y264&gt;Summary!F$9),12.5 - 12.5 * (Y264 - Summary!F$9) / (Summary!F$3 - Summary!F$9),0)</f>
        <v>0</v>
      </c>
      <c r="BR264" s="3">
        <f>IF(AND(Z264&gt;0,Z264&gt;Summary!G$9),12.5 - 12.5 * (Z264 - Summary!G$9) / (Summary!G$3 - Summary!G$9),0)</f>
        <v>0</v>
      </c>
      <c r="BS264" s="3">
        <f>IF(AND(AA264&gt;0,AA264&gt;Summary!H$9),12.5 - 12.5 * (AA264 - Summary!H$9) / (Summary!H$3 - Summary!H$9),0)</f>
        <v>0</v>
      </c>
      <c r="BT264" s="3">
        <f>IF(AND(AB264&gt;0,AB264&gt;Summary!I$9),12.5 - 12.5 * (AB264 - Summary!I$9) / (Summary!I$3 - Summary!I$9),0)</f>
        <v>0</v>
      </c>
      <c r="BU264" s="3">
        <f>IF(AND(AC264&gt;0,AC264&gt;Summary!J$9),12.5 - 12.5 * (AC264 - Summary!J$9) / (Summary!J$3 - Summary!J$9),0)</f>
        <v>0</v>
      </c>
      <c r="BV264" s="3">
        <f>IF(AND(AD264&gt;0,AD264&gt;Summary!K$9),12.5 - 12.5 * (AD264 - Summary!K$9) / (Summary!K$3 - Summary!K$9),0)</f>
        <v>0</v>
      </c>
      <c r="BW264" s="3"/>
      <c r="BZ264">
        <v>100655</v>
      </c>
      <c r="CD264">
        <v>165070</v>
      </c>
      <c r="CI264" s="3">
        <f t="shared" si="186"/>
        <v>0</v>
      </c>
      <c r="CJ264" s="3">
        <f t="shared" si="187"/>
        <v>0</v>
      </c>
      <c r="CK264" s="3">
        <f t="shared" si="188"/>
        <v>0</v>
      </c>
      <c r="CL264" s="3">
        <f t="shared" si="189"/>
        <v>0</v>
      </c>
      <c r="CM264" s="3">
        <f t="shared" si="190"/>
        <v>0</v>
      </c>
      <c r="CN264" s="3">
        <f t="shared" si="191"/>
        <v>0</v>
      </c>
      <c r="CO264" s="3">
        <f t="shared" si="192"/>
        <v>0</v>
      </c>
      <c r="CP264" s="3">
        <f t="shared" si="193"/>
        <v>0</v>
      </c>
      <c r="CQ264" s="3">
        <f t="shared" si="194"/>
        <v>0</v>
      </c>
      <c r="CR264" s="3">
        <f t="shared" si="195"/>
        <v>0</v>
      </c>
      <c r="CT264" s="3">
        <f t="shared" si="196"/>
        <v>0</v>
      </c>
      <c r="CU264" s="3">
        <f t="shared" si="197"/>
        <v>0</v>
      </c>
      <c r="CV264" s="3">
        <f t="shared" si="198"/>
        <v>0</v>
      </c>
      <c r="CW264" s="5">
        <f t="shared" si="199"/>
        <v>100</v>
      </c>
      <c r="CX264" s="3">
        <f t="shared" si="200"/>
        <v>100</v>
      </c>
      <c r="CZ264" s="3">
        <f t="shared" si="201"/>
        <v>100</v>
      </c>
      <c r="DA264">
        <f t="shared" si="202"/>
        <v>260</v>
      </c>
    </row>
    <row r="265" spans="1:105" x14ac:dyDescent="0.2">
      <c r="A265">
        <v>261</v>
      </c>
      <c r="B265" t="s">
        <v>563</v>
      </c>
      <c r="C265" t="s">
        <v>564</v>
      </c>
      <c r="D265" t="s">
        <v>22</v>
      </c>
      <c r="E265">
        <v>0</v>
      </c>
      <c r="F265" s="1" t="s">
        <v>565</v>
      </c>
      <c r="G265">
        <v>100</v>
      </c>
      <c r="H265">
        <v>324945</v>
      </c>
      <c r="J265">
        <v>237161</v>
      </c>
      <c r="M265">
        <v>87784</v>
      </c>
      <c r="U265" s="5">
        <f>IF(J265&lt;=Summary!B$3,J265,0)</f>
        <v>0</v>
      </c>
      <c r="V265" s="5">
        <f>IF(K265&lt;=Summary!C$3,K265,0)</f>
        <v>0</v>
      </c>
      <c r="W265" s="5">
        <f>IF(L265&lt;=Summary!D$3,L265,0)</f>
        <v>0</v>
      </c>
      <c r="X265" s="5">
        <f>IF(M265&lt;=Summary!E$3,M265,0)</f>
        <v>0</v>
      </c>
      <c r="Y265" s="5">
        <f>IF(N265&lt;=Summary!F$3,N265,0)</f>
        <v>0</v>
      </c>
      <c r="Z265" s="5">
        <f>IF(O265&lt;=Summary!G$3,O265,0)</f>
        <v>0</v>
      </c>
      <c r="AA265" s="5">
        <f>IF(P265&lt;=Summary!H$3,P265,0)</f>
        <v>0</v>
      </c>
      <c r="AB265" s="5">
        <f>IF(Q265&lt;=Summary!I$3,Q265,0)</f>
        <v>0</v>
      </c>
      <c r="AC265" s="5">
        <f>IF(R265&lt;=Summary!J$3,R265,0)</f>
        <v>0</v>
      </c>
      <c r="AD265" s="5">
        <f>IF(S265&lt;=Summary!K$3,S265,0)</f>
        <v>0</v>
      </c>
      <c r="AE265" s="3"/>
      <c r="AF265" s="5">
        <f t="shared" si="176"/>
        <v>251</v>
      </c>
      <c r="AG265" s="5">
        <f t="shared" si="177"/>
        <v>0</v>
      </c>
      <c r="AH265" s="5">
        <f t="shared" si="178"/>
        <v>0</v>
      </c>
      <c r="AI265" s="5">
        <f t="shared" si="179"/>
        <v>198</v>
      </c>
      <c r="AJ265" s="5">
        <f t="shared" si="180"/>
        <v>0</v>
      </c>
      <c r="AK265" s="5">
        <f t="shared" si="181"/>
        <v>0</v>
      </c>
      <c r="AL265" s="5">
        <f t="shared" si="182"/>
        <v>0</v>
      </c>
      <c r="AM265" s="5">
        <f t="shared" si="183"/>
        <v>0</v>
      </c>
      <c r="AN265" s="5">
        <f t="shared" si="184"/>
        <v>0</v>
      </c>
      <c r="AO265" s="5">
        <f t="shared" si="185"/>
        <v>0</v>
      </c>
      <c r="AP265" s="3"/>
      <c r="AQ265" s="3">
        <f>IF(AND(AF265&lt;=Summary!B$6,AF265&gt;0),25*(Summary!B$6+1-AF265)/Summary!B$6,0)</f>
        <v>0</v>
      </c>
      <c r="AR265" s="3">
        <f>IF(AND(AG265&lt;=Summary!C$6,AG265&gt;0),25*(Summary!C$6+1-AG265)/Summary!C$6,0)</f>
        <v>0</v>
      </c>
      <c r="AS265" s="3">
        <f>IF(AND(AH265&lt;=Summary!D$6,AH265&gt;0),25*(Summary!D$6+1-AH265)/Summary!D$6,0)</f>
        <v>0</v>
      </c>
      <c r="AT265" s="3">
        <f>IF(AND(AI265&lt;=Summary!E$6,AI265&gt;0),25*(Summary!E$6+1-AI265)/Summary!E$6,0)</f>
        <v>0</v>
      </c>
      <c r="AU265" s="3">
        <f>IF(AND(AJ265&lt;=Summary!F$6,AJ265&gt;0),25*(Summary!F$6+1-AJ265)/Summary!F$6,0)</f>
        <v>0</v>
      </c>
      <c r="AV265" s="3">
        <f>IF(AND(AK265&lt;=Summary!G$6,AK265&gt;0),25*(Summary!G$6+1-AK265)/Summary!G$6,0)</f>
        <v>0</v>
      </c>
      <c r="AW265" s="3">
        <f>IF(AND(AL265&lt;=Summary!H$6,AL265&gt;0),25*(Summary!H$6+1-AL265)/Summary!H$6,0)</f>
        <v>0</v>
      </c>
      <c r="AX265" s="3">
        <f>IF(AND(AM265&lt;=Summary!I$6,AM265&gt;0),25*(Summary!I$6+1-AM265)/Summary!I$6,0)</f>
        <v>0</v>
      </c>
      <c r="AY265" s="3">
        <f>IF(AND(AN265&lt;=Summary!J$6,AN265&gt;0),25*(Summary!J$6+1-AN265)/Summary!J$6,0)</f>
        <v>0</v>
      </c>
      <c r="AZ265" s="3">
        <f>IF(AND(AO265&lt;=Summary!K$6,AO265&gt;0),25*(Summary!K$6+1-AO265)/Summary!K$6,0)</f>
        <v>0</v>
      </c>
      <c r="BA265" s="3"/>
      <c r="BB265" s="3">
        <f>IF(AND(U265&gt;0,U265&lt;=Summary!B$9),12.5 + 12.5 * (U265 - Summary!B$9) / (Summary!B$7 - Summary!B$9),0)</f>
        <v>0</v>
      </c>
      <c r="BC265" s="3">
        <f>IF(AND(V265&gt;0,V265&lt;=Summary!C$9),12.5 + 12.5 * (V265 - Summary!C$9) / (Summary!C$7 - Summary!C$9),0)</f>
        <v>0</v>
      </c>
      <c r="BD265" s="3">
        <f>IF(AND(W265&gt;0,W265&lt;=Summary!D$9),12.5 + 12.5 * (W265 - Summary!D$9) / (Summary!D$7 - Summary!D$9),0)</f>
        <v>0</v>
      </c>
      <c r="BE265" s="3">
        <f>IF(AND(X265&gt;0,X265&lt;=Summary!E$9),12.5 + 12.5 * (X265 - Summary!E$9) / (Summary!E$7 - Summary!E$9),0)</f>
        <v>0</v>
      </c>
      <c r="BF265" s="3">
        <f>IF(AND(Y265&gt;0,Y265&lt;=Summary!F$9),12.5 + 12.5 * (Y265 - Summary!F$9) / (Summary!F$7 - Summary!F$9),0)</f>
        <v>0</v>
      </c>
      <c r="BG265" s="3">
        <f>IF(AND(Z265&gt;0,Z265&lt;=Summary!G$9),12.5 + 12.5 * (Z265 - Summary!G$9) / (Summary!G$7 - Summary!G$9),0)</f>
        <v>0</v>
      </c>
      <c r="BH265" s="3">
        <f>IF(AND(AA265&gt;0,AA265&lt;=Summary!H$9),12.5 + 12.5 * (AA265 - Summary!H$9) / (Summary!H$7 - Summary!H$9),0)</f>
        <v>0</v>
      </c>
      <c r="BI265" s="3">
        <f>IF(AND(AB265&gt;0,AB265&lt;=Summary!I$9),12.5 + 12.5 * (AB265 - Summary!I$9) / (Summary!I$7 - Summary!I$9),0)</f>
        <v>0</v>
      </c>
      <c r="BJ265" s="3">
        <f>IF(AND(AC265&gt;0,AC265&lt;=Summary!J$9),12.5 + 12.5 * (AC265 - Summary!J$9) / (Summary!J$7 - Summary!J$9),0)</f>
        <v>0</v>
      </c>
      <c r="BK265" s="3">
        <f>IF(AND(AD265&gt;0,AD265&lt;=Summary!K$9),12.5 + 12.5 * (AD265 - Summary!K$9) / (Summary!K$7 - Summary!K$9),0)</f>
        <v>0</v>
      </c>
      <c r="BL265" s="3"/>
      <c r="BM265" s="3">
        <f>IF(AND(U265&gt;0,U265&gt;Summary!B$9),12.5 - 12.5 * (U265 - Summary!B$9) / (Summary!B$3 - Summary!B$9),0)</f>
        <v>0</v>
      </c>
      <c r="BN265" s="3">
        <f>IF(AND(V265&gt;0,V265&gt;Summary!C$9),12.5 - 12.5 * (V265 - Summary!C$9) / (Summary!C$3 - Summary!C$9),0)</f>
        <v>0</v>
      </c>
      <c r="BO265" s="3">
        <f>IF(AND(W265&gt;0,W265&gt;Summary!D$9),12.5 - 12.5 * (W265 - Summary!D$9) / (Summary!D$3 - Summary!D$9),0)</f>
        <v>0</v>
      </c>
      <c r="BP265" s="3">
        <f>IF(AND(X265&gt;0,X265&gt;Summary!E$9),12.5 - 12.5 * (X265 - Summary!E$9) / (Summary!E$3 - Summary!E$9),0)</f>
        <v>0</v>
      </c>
      <c r="BQ265" s="3">
        <f>IF(AND(Y265&gt;0,Y265&gt;Summary!F$9),12.5 - 12.5 * (Y265 - Summary!F$9) / (Summary!F$3 - Summary!F$9),0)</f>
        <v>0</v>
      </c>
      <c r="BR265" s="3">
        <f>IF(AND(Z265&gt;0,Z265&gt;Summary!G$9),12.5 - 12.5 * (Z265 - Summary!G$9) / (Summary!G$3 - Summary!G$9),0)</f>
        <v>0</v>
      </c>
      <c r="BS265" s="3">
        <f>IF(AND(AA265&gt;0,AA265&gt;Summary!H$9),12.5 - 12.5 * (AA265 - Summary!H$9) / (Summary!H$3 - Summary!H$9),0)</f>
        <v>0</v>
      </c>
      <c r="BT265" s="3">
        <f>IF(AND(AB265&gt;0,AB265&gt;Summary!I$9),12.5 - 12.5 * (AB265 - Summary!I$9) / (Summary!I$3 - Summary!I$9),0)</f>
        <v>0</v>
      </c>
      <c r="BU265" s="3">
        <f>IF(AND(AC265&gt;0,AC265&gt;Summary!J$9),12.5 - 12.5 * (AC265 - Summary!J$9) / (Summary!J$3 - Summary!J$9),0)</f>
        <v>0</v>
      </c>
      <c r="BV265" s="3">
        <f>IF(AND(AD265&gt;0,AD265&gt;Summary!K$9),12.5 - 12.5 * (AD265 - Summary!K$9) / (Summary!K$3 - Summary!K$9),0)</f>
        <v>0</v>
      </c>
      <c r="BW265" s="3"/>
      <c r="CA265">
        <v>87784</v>
      </c>
      <c r="CD265">
        <v>237161</v>
      </c>
      <c r="CI265" s="3">
        <f t="shared" si="186"/>
        <v>0</v>
      </c>
      <c r="CJ265" s="3">
        <f t="shared" si="187"/>
        <v>0</v>
      </c>
      <c r="CK265" s="3">
        <f t="shared" si="188"/>
        <v>0</v>
      </c>
      <c r="CL265" s="3">
        <f t="shared" si="189"/>
        <v>0</v>
      </c>
      <c r="CM265" s="3">
        <f t="shared" si="190"/>
        <v>0</v>
      </c>
      <c r="CN265" s="3">
        <f t="shared" si="191"/>
        <v>0</v>
      </c>
      <c r="CO265" s="3">
        <f t="shared" si="192"/>
        <v>0</v>
      </c>
      <c r="CP265" s="3">
        <f t="shared" si="193"/>
        <v>0</v>
      </c>
      <c r="CQ265" s="3">
        <f t="shared" si="194"/>
        <v>0</v>
      </c>
      <c r="CR265" s="3">
        <f t="shared" si="195"/>
        <v>0</v>
      </c>
      <c r="CT265" s="3">
        <f t="shared" si="196"/>
        <v>0</v>
      </c>
      <c r="CU265" s="3">
        <f t="shared" si="197"/>
        <v>0</v>
      </c>
      <c r="CV265" s="3">
        <f t="shared" si="198"/>
        <v>0</v>
      </c>
      <c r="CW265" s="5">
        <f t="shared" si="199"/>
        <v>100</v>
      </c>
      <c r="CX265" s="3">
        <f t="shared" si="200"/>
        <v>100</v>
      </c>
      <c r="CZ265" s="3">
        <f t="shared" si="201"/>
        <v>100</v>
      </c>
      <c r="DA265">
        <f t="shared" si="202"/>
        <v>261</v>
      </c>
    </row>
    <row r="266" spans="1:105" x14ac:dyDescent="0.2">
      <c r="A266">
        <v>262</v>
      </c>
      <c r="B266" t="s">
        <v>566</v>
      </c>
      <c r="C266" t="s">
        <v>567</v>
      </c>
      <c r="D266" t="s">
        <v>22</v>
      </c>
      <c r="E266">
        <v>0</v>
      </c>
      <c r="F266" s="1" t="s">
        <v>568</v>
      </c>
      <c r="G266">
        <v>100</v>
      </c>
      <c r="H266">
        <v>672569</v>
      </c>
      <c r="M266">
        <v>216518</v>
      </c>
      <c r="O266">
        <v>456051</v>
      </c>
      <c r="U266" s="5">
        <f>IF(J266&lt;=Summary!B$3,J266,0)</f>
        <v>0</v>
      </c>
      <c r="V266" s="5">
        <f>IF(K266&lt;=Summary!C$3,K266,0)</f>
        <v>0</v>
      </c>
      <c r="W266" s="5">
        <f>IF(L266&lt;=Summary!D$3,L266,0)</f>
        <v>0</v>
      </c>
      <c r="X266" s="5">
        <f>IF(M266&lt;=Summary!E$3,M266,0)</f>
        <v>0</v>
      </c>
      <c r="Y266" s="5">
        <f>IF(N266&lt;=Summary!F$3,N266,0)</f>
        <v>0</v>
      </c>
      <c r="Z266" s="5">
        <f>IF(O266&lt;=Summary!G$3,O266,0)</f>
        <v>0</v>
      </c>
      <c r="AA266" s="5">
        <f>IF(P266&lt;=Summary!H$3,P266,0)</f>
        <v>0</v>
      </c>
      <c r="AB266" s="5">
        <f>IF(Q266&lt;=Summary!I$3,Q266,0)</f>
        <v>0</v>
      </c>
      <c r="AC266" s="5">
        <f>IF(R266&lt;=Summary!J$3,R266,0)</f>
        <v>0</v>
      </c>
      <c r="AD266" s="5">
        <f>IF(S266&lt;=Summary!K$3,S266,0)</f>
        <v>0</v>
      </c>
      <c r="AE266" s="3"/>
      <c r="AF266" s="5">
        <f t="shared" si="176"/>
        <v>0</v>
      </c>
      <c r="AG266" s="5">
        <f t="shared" si="177"/>
        <v>0</v>
      </c>
      <c r="AH266" s="5">
        <f t="shared" si="178"/>
        <v>0</v>
      </c>
      <c r="AI266" s="5">
        <f t="shared" si="179"/>
        <v>213</v>
      </c>
      <c r="AJ266" s="5">
        <f t="shared" si="180"/>
        <v>0</v>
      </c>
      <c r="AK266" s="5">
        <f t="shared" si="181"/>
        <v>202</v>
      </c>
      <c r="AL266" s="5">
        <f t="shared" si="182"/>
        <v>0</v>
      </c>
      <c r="AM266" s="5">
        <f t="shared" si="183"/>
        <v>0</v>
      </c>
      <c r="AN266" s="5">
        <f t="shared" si="184"/>
        <v>0</v>
      </c>
      <c r="AO266" s="5">
        <f t="shared" si="185"/>
        <v>0</v>
      </c>
      <c r="AP266" s="3"/>
      <c r="AQ266" s="3">
        <f>IF(AND(AF266&lt;=Summary!B$6,AF266&gt;0),25*(Summary!B$6+1-AF266)/Summary!B$6,0)</f>
        <v>0</v>
      </c>
      <c r="AR266" s="3">
        <f>IF(AND(AG266&lt;=Summary!C$6,AG266&gt;0),25*(Summary!C$6+1-AG266)/Summary!C$6,0)</f>
        <v>0</v>
      </c>
      <c r="AS266" s="3">
        <f>IF(AND(AH266&lt;=Summary!D$6,AH266&gt;0),25*(Summary!D$6+1-AH266)/Summary!D$6,0)</f>
        <v>0</v>
      </c>
      <c r="AT266" s="3">
        <f>IF(AND(AI266&lt;=Summary!E$6,AI266&gt;0),25*(Summary!E$6+1-AI266)/Summary!E$6,0)</f>
        <v>0</v>
      </c>
      <c r="AU266" s="3">
        <f>IF(AND(AJ266&lt;=Summary!F$6,AJ266&gt;0),25*(Summary!F$6+1-AJ266)/Summary!F$6,0)</f>
        <v>0</v>
      </c>
      <c r="AV266" s="3">
        <f>IF(AND(AK266&lt;=Summary!G$6,AK266&gt;0),25*(Summary!G$6+1-AK266)/Summary!G$6,0)</f>
        <v>0</v>
      </c>
      <c r="AW266" s="3">
        <f>IF(AND(AL266&lt;=Summary!H$6,AL266&gt;0),25*(Summary!H$6+1-AL266)/Summary!H$6,0)</f>
        <v>0</v>
      </c>
      <c r="AX266" s="3">
        <f>IF(AND(AM266&lt;=Summary!I$6,AM266&gt;0),25*(Summary!I$6+1-AM266)/Summary!I$6,0)</f>
        <v>0</v>
      </c>
      <c r="AY266" s="3">
        <f>IF(AND(AN266&lt;=Summary!J$6,AN266&gt;0),25*(Summary!J$6+1-AN266)/Summary!J$6,0)</f>
        <v>0</v>
      </c>
      <c r="AZ266" s="3">
        <f>IF(AND(AO266&lt;=Summary!K$6,AO266&gt;0),25*(Summary!K$6+1-AO266)/Summary!K$6,0)</f>
        <v>0</v>
      </c>
      <c r="BA266" s="3"/>
      <c r="BB266" s="3">
        <f>IF(AND(U266&gt;0,U266&lt;=Summary!B$9),12.5 + 12.5 * (U266 - Summary!B$9) / (Summary!B$7 - Summary!B$9),0)</f>
        <v>0</v>
      </c>
      <c r="BC266" s="3">
        <f>IF(AND(V266&gt;0,V266&lt;=Summary!C$9),12.5 + 12.5 * (V266 - Summary!C$9) / (Summary!C$7 - Summary!C$9),0)</f>
        <v>0</v>
      </c>
      <c r="BD266" s="3">
        <f>IF(AND(W266&gt;0,W266&lt;=Summary!D$9),12.5 + 12.5 * (W266 - Summary!D$9) / (Summary!D$7 - Summary!D$9),0)</f>
        <v>0</v>
      </c>
      <c r="BE266" s="3">
        <f>IF(AND(X266&gt;0,X266&lt;=Summary!E$9),12.5 + 12.5 * (X266 - Summary!E$9) / (Summary!E$7 - Summary!E$9),0)</f>
        <v>0</v>
      </c>
      <c r="BF266" s="3">
        <f>IF(AND(Y266&gt;0,Y266&lt;=Summary!F$9),12.5 + 12.5 * (Y266 - Summary!F$9) / (Summary!F$7 - Summary!F$9),0)</f>
        <v>0</v>
      </c>
      <c r="BG266" s="3">
        <f>IF(AND(Z266&gt;0,Z266&lt;=Summary!G$9),12.5 + 12.5 * (Z266 - Summary!G$9) / (Summary!G$7 - Summary!G$9),0)</f>
        <v>0</v>
      </c>
      <c r="BH266" s="3">
        <f>IF(AND(AA266&gt;0,AA266&lt;=Summary!H$9),12.5 + 12.5 * (AA266 - Summary!H$9) / (Summary!H$7 - Summary!H$9),0)</f>
        <v>0</v>
      </c>
      <c r="BI266" s="3">
        <f>IF(AND(AB266&gt;0,AB266&lt;=Summary!I$9),12.5 + 12.5 * (AB266 - Summary!I$9) / (Summary!I$7 - Summary!I$9),0)</f>
        <v>0</v>
      </c>
      <c r="BJ266" s="3">
        <f>IF(AND(AC266&gt;0,AC266&lt;=Summary!J$9),12.5 + 12.5 * (AC266 - Summary!J$9) / (Summary!J$7 - Summary!J$9),0)</f>
        <v>0</v>
      </c>
      <c r="BK266" s="3">
        <f>IF(AND(AD266&gt;0,AD266&lt;=Summary!K$9),12.5 + 12.5 * (AD266 - Summary!K$9) / (Summary!K$7 - Summary!K$9),0)</f>
        <v>0</v>
      </c>
      <c r="BL266" s="3"/>
      <c r="BM266" s="3">
        <f>IF(AND(U266&gt;0,U266&gt;Summary!B$9),12.5 - 12.5 * (U266 - Summary!B$9) / (Summary!B$3 - Summary!B$9),0)</f>
        <v>0</v>
      </c>
      <c r="BN266" s="3">
        <f>IF(AND(V266&gt;0,V266&gt;Summary!C$9),12.5 - 12.5 * (V266 - Summary!C$9) / (Summary!C$3 - Summary!C$9),0)</f>
        <v>0</v>
      </c>
      <c r="BO266" s="3">
        <f>IF(AND(W266&gt;0,W266&gt;Summary!D$9),12.5 - 12.5 * (W266 - Summary!D$9) / (Summary!D$3 - Summary!D$9),0)</f>
        <v>0</v>
      </c>
      <c r="BP266" s="3">
        <f>IF(AND(X266&gt;0,X266&gt;Summary!E$9),12.5 - 12.5 * (X266 - Summary!E$9) / (Summary!E$3 - Summary!E$9),0)</f>
        <v>0</v>
      </c>
      <c r="BQ266" s="3">
        <f>IF(AND(Y266&gt;0,Y266&gt;Summary!F$9),12.5 - 12.5 * (Y266 - Summary!F$9) / (Summary!F$3 - Summary!F$9),0)</f>
        <v>0</v>
      </c>
      <c r="BR266" s="3">
        <f>IF(AND(Z266&gt;0,Z266&gt;Summary!G$9),12.5 - 12.5 * (Z266 - Summary!G$9) / (Summary!G$3 - Summary!G$9),0)</f>
        <v>0</v>
      </c>
      <c r="BS266" s="3">
        <f>IF(AND(AA266&gt;0,AA266&gt;Summary!H$9),12.5 - 12.5 * (AA266 - Summary!H$9) / (Summary!H$3 - Summary!H$9),0)</f>
        <v>0</v>
      </c>
      <c r="BT266" s="3">
        <f>IF(AND(AB266&gt;0,AB266&gt;Summary!I$9),12.5 - 12.5 * (AB266 - Summary!I$9) / (Summary!I$3 - Summary!I$9),0)</f>
        <v>0</v>
      </c>
      <c r="BU266" s="3">
        <f>IF(AND(AC266&gt;0,AC266&gt;Summary!J$9),12.5 - 12.5 * (AC266 - Summary!J$9) / (Summary!J$3 - Summary!J$9),0)</f>
        <v>0</v>
      </c>
      <c r="BV266" s="3">
        <f>IF(AND(AD266&gt;0,AD266&gt;Summary!K$9),12.5 - 12.5 * (AD266 - Summary!K$9) / (Summary!K$3 - Summary!K$9),0)</f>
        <v>0</v>
      </c>
      <c r="BW266" s="3"/>
      <c r="BX266">
        <v>456051</v>
      </c>
      <c r="CA266">
        <v>216518</v>
      </c>
      <c r="CI266" s="3">
        <f t="shared" si="186"/>
        <v>0</v>
      </c>
      <c r="CJ266" s="3">
        <f t="shared" si="187"/>
        <v>0</v>
      </c>
      <c r="CK266" s="3">
        <f t="shared" si="188"/>
        <v>0</v>
      </c>
      <c r="CL266" s="3">
        <f t="shared" si="189"/>
        <v>0</v>
      </c>
      <c r="CM266" s="3">
        <f t="shared" si="190"/>
        <v>0</v>
      </c>
      <c r="CN266" s="3">
        <f t="shared" si="191"/>
        <v>0</v>
      </c>
      <c r="CO266" s="3">
        <f t="shared" si="192"/>
        <v>0</v>
      </c>
      <c r="CP266" s="3">
        <f t="shared" si="193"/>
        <v>0</v>
      </c>
      <c r="CQ266" s="3">
        <f t="shared" si="194"/>
        <v>0</v>
      </c>
      <c r="CR266" s="3">
        <f t="shared" si="195"/>
        <v>0</v>
      </c>
      <c r="CT266" s="3">
        <f t="shared" si="196"/>
        <v>0</v>
      </c>
      <c r="CU266" s="3">
        <f t="shared" si="197"/>
        <v>0</v>
      </c>
      <c r="CV266" s="3">
        <f t="shared" si="198"/>
        <v>0</v>
      </c>
      <c r="CW266" s="5">
        <f t="shared" si="199"/>
        <v>100</v>
      </c>
      <c r="CX266" s="3">
        <f t="shared" si="200"/>
        <v>100</v>
      </c>
      <c r="CZ266" s="3">
        <f t="shared" si="201"/>
        <v>100</v>
      </c>
      <c r="DA266">
        <f t="shared" si="202"/>
        <v>262</v>
      </c>
    </row>
    <row r="267" spans="1:105" x14ac:dyDescent="0.2">
      <c r="A267">
        <v>263</v>
      </c>
      <c r="B267" t="s">
        <v>569</v>
      </c>
      <c r="C267" t="s">
        <v>570</v>
      </c>
      <c r="D267" t="s">
        <v>76</v>
      </c>
      <c r="E267">
        <v>0</v>
      </c>
      <c r="F267" s="1" t="s">
        <v>552</v>
      </c>
      <c r="G267">
        <v>100</v>
      </c>
      <c r="H267">
        <v>681841</v>
      </c>
      <c r="K267">
        <v>526264</v>
      </c>
      <c r="L267">
        <v>155577</v>
      </c>
      <c r="U267" s="5">
        <f>IF(J267&lt;=Summary!B$3,J267,0)</f>
        <v>0</v>
      </c>
      <c r="V267" s="5">
        <f>IF(K267&lt;=Summary!C$3,K267,0)</f>
        <v>0</v>
      </c>
      <c r="W267" s="5">
        <f>IF(L267&lt;=Summary!D$3,L267,0)</f>
        <v>0</v>
      </c>
      <c r="X267" s="5">
        <f>IF(M267&lt;=Summary!E$3,M267,0)</f>
        <v>0</v>
      </c>
      <c r="Y267" s="5">
        <f>IF(N267&lt;=Summary!F$3,N267,0)</f>
        <v>0</v>
      </c>
      <c r="Z267" s="5">
        <f>IF(O267&lt;=Summary!G$3,O267,0)</f>
        <v>0</v>
      </c>
      <c r="AA267" s="5">
        <f>IF(P267&lt;=Summary!H$3,P267,0)</f>
        <v>0</v>
      </c>
      <c r="AB267" s="5">
        <f>IF(Q267&lt;=Summary!I$3,Q267,0)</f>
        <v>0</v>
      </c>
      <c r="AC267" s="5">
        <f>IF(R267&lt;=Summary!J$3,R267,0)</f>
        <v>0</v>
      </c>
      <c r="AD267" s="5">
        <f>IF(S267&lt;=Summary!K$3,S267,0)</f>
        <v>0</v>
      </c>
      <c r="AE267" s="3"/>
      <c r="AF267" s="5">
        <f t="shared" si="176"/>
        <v>0</v>
      </c>
      <c r="AG267" s="5">
        <f t="shared" si="177"/>
        <v>268</v>
      </c>
      <c r="AH267" s="5">
        <f t="shared" si="178"/>
        <v>202</v>
      </c>
      <c r="AI267" s="5">
        <f t="shared" si="179"/>
        <v>0</v>
      </c>
      <c r="AJ267" s="5">
        <f t="shared" si="180"/>
        <v>0</v>
      </c>
      <c r="AK267" s="5">
        <f t="shared" si="181"/>
        <v>0</v>
      </c>
      <c r="AL267" s="5">
        <f t="shared" si="182"/>
        <v>0</v>
      </c>
      <c r="AM267" s="5">
        <f t="shared" si="183"/>
        <v>0</v>
      </c>
      <c r="AN267" s="5">
        <f t="shared" si="184"/>
        <v>0</v>
      </c>
      <c r="AO267" s="5">
        <f t="shared" si="185"/>
        <v>0</v>
      </c>
      <c r="AP267" s="3"/>
      <c r="AQ267" s="3">
        <f>IF(AND(AF267&lt;=Summary!B$6,AF267&gt;0),25*(Summary!B$6+1-AF267)/Summary!B$6,0)</f>
        <v>0</v>
      </c>
      <c r="AR267" s="3">
        <f>IF(AND(AG267&lt;=Summary!C$6,AG267&gt;0),25*(Summary!C$6+1-AG267)/Summary!C$6,0)</f>
        <v>0</v>
      </c>
      <c r="AS267" s="3">
        <f>IF(AND(AH267&lt;=Summary!D$6,AH267&gt;0),25*(Summary!D$6+1-AH267)/Summary!D$6,0)</f>
        <v>0</v>
      </c>
      <c r="AT267" s="3">
        <f>IF(AND(AI267&lt;=Summary!E$6,AI267&gt;0),25*(Summary!E$6+1-AI267)/Summary!E$6,0)</f>
        <v>0</v>
      </c>
      <c r="AU267" s="3">
        <f>IF(AND(AJ267&lt;=Summary!F$6,AJ267&gt;0),25*(Summary!F$6+1-AJ267)/Summary!F$6,0)</f>
        <v>0</v>
      </c>
      <c r="AV267" s="3">
        <f>IF(AND(AK267&lt;=Summary!G$6,AK267&gt;0),25*(Summary!G$6+1-AK267)/Summary!G$6,0)</f>
        <v>0</v>
      </c>
      <c r="AW267" s="3">
        <f>IF(AND(AL267&lt;=Summary!H$6,AL267&gt;0),25*(Summary!H$6+1-AL267)/Summary!H$6,0)</f>
        <v>0</v>
      </c>
      <c r="AX267" s="3">
        <f>IF(AND(AM267&lt;=Summary!I$6,AM267&gt;0),25*(Summary!I$6+1-AM267)/Summary!I$6,0)</f>
        <v>0</v>
      </c>
      <c r="AY267" s="3">
        <f>IF(AND(AN267&lt;=Summary!J$6,AN267&gt;0),25*(Summary!J$6+1-AN267)/Summary!J$6,0)</f>
        <v>0</v>
      </c>
      <c r="AZ267" s="3">
        <f>IF(AND(AO267&lt;=Summary!K$6,AO267&gt;0),25*(Summary!K$6+1-AO267)/Summary!K$6,0)</f>
        <v>0</v>
      </c>
      <c r="BA267" s="3"/>
      <c r="BB267" s="3">
        <f>IF(AND(U267&gt;0,U267&lt;=Summary!B$9),12.5 + 12.5 * (U267 - Summary!B$9) / (Summary!B$7 - Summary!B$9),0)</f>
        <v>0</v>
      </c>
      <c r="BC267" s="3">
        <f>IF(AND(V267&gt;0,V267&lt;=Summary!C$9),12.5 + 12.5 * (V267 - Summary!C$9) / (Summary!C$7 - Summary!C$9),0)</f>
        <v>0</v>
      </c>
      <c r="BD267" s="3">
        <f>IF(AND(W267&gt;0,W267&lt;=Summary!D$9),12.5 + 12.5 * (W267 - Summary!D$9) / (Summary!D$7 - Summary!D$9),0)</f>
        <v>0</v>
      </c>
      <c r="BE267" s="3">
        <f>IF(AND(X267&gt;0,X267&lt;=Summary!E$9),12.5 + 12.5 * (X267 - Summary!E$9) / (Summary!E$7 - Summary!E$9),0)</f>
        <v>0</v>
      </c>
      <c r="BF267" s="3">
        <f>IF(AND(Y267&gt;0,Y267&lt;=Summary!F$9),12.5 + 12.5 * (Y267 - Summary!F$9) / (Summary!F$7 - Summary!F$9),0)</f>
        <v>0</v>
      </c>
      <c r="BG267" s="3">
        <f>IF(AND(Z267&gt;0,Z267&lt;=Summary!G$9),12.5 + 12.5 * (Z267 - Summary!G$9) / (Summary!G$7 - Summary!G$9),0)</f>
        <v>0</v>
      </c>
      <c r="BH267" s="3">
        <f>IF(AND(AA267&gt;0,AA267&lt;=Summary!H$9),12.5 + 12.5 * (AA267 - Summary!H$9) / (Summary!H$7 - Summary!H$9),0)</f>
        <v>0</v>
      </c>
      <c r="BI267" s="3">
        <f>IF(AND(AB267&gt;0,AB267&lt;=Summary!I$9),12.5 + 12.5 * (AB267 - Summary!I$9) / (Summary!I$7 - Summary!I$9),0)</f>
        <v>0</v>
      </c>
      <c r="BJ267" s="3">
        <f>IF(AND(AC267&gt;0,AC267&lt;=Summary!J$9),12.5 + 12.5 * (AC267 - Summary!J$9) / (Summary!J$7 - Summary!J$9),0)</f>
        <v>0</v>
      </c>
      <c r="BK267" s="3">
        <f>IF(AND(AD267&gt;0,AD267&lt;=Summary!K$9),12.5 + 12.5 * (AD267 - Summary!K$9) / (Summary!K$7 - Summary!K$9),0)</f>
        <v>0</v>
      </c>
      <c r="BL267" s="3"/>
      <c r="BM267" s="3">
        <f>IF(AND(U267&gt;0,U267&gt;Summary!B$9),12.5 - 12.5 * (U267 - Summary!B$9) / (Summary!B$3 - Summary!B$9),0)</f>
        <v>0</v>
      </c>
      <c r="BN267" s="3">
        <f>IF(AND(V267&gt;0,V267&gt;Summary!C$9),12.5 - 12.5 * (V267 - Summary!C$9) / (Summary!C$3 - Summary!C$9),0)</f>
        <v>0</v>
      </c>
      <c r="BO267" s="3">
        <f>IF(AND(W267&gt;0,W267&gt;Summary!D$9),12.5 - 12.5 * (W267 - Summary!D$9) / (Summary!D$3 - Summary!D$9),0)</f>
        <v>0</v>
      </c>
      <c r="BP267" s="3">
        <f>IF(AND(X267&gt;0,X267&gt;Summary!E$9),12.5 - 12.5 * (X267 - Summary!E$9) / (Summary!E$3 - Summary!E$9),0)</f>
        <v>0</v>
      </c>
      <c r="BQ267" s="3">
        <f>IF(AND(Y267&gt;0,Y267&gt;Summary!F$9),12.5 - 12.5 * (Y267 - Summary!F$9) / (Summary!F$3 - Summary!F$9),0)</f>
        <v>0</v>
      </c>
      <c r="BR267" s="3">
        <f>IF(AND(Z267&gt;0,Z267&gt;Summary!G$9),12.5 - 12.5 * (Z267 - Summary!G$9) / (Summary!G$3 - Summary!G$9),0)</f>
        <v>0</v>
      </c>
      <c r="BS267" s="3">
        <f>IF(AND(AA267&gt;0,AA267&gt;Summary!H$9),12.5 - 12.5 * (AA267 - Summary!H$9) / (Summary!H$3 - Summary!H$9),0)</f>
        <v>0</v>
      </c>
      <c r="BT267" s="3">
        <f>IF(AND(AB267&gt;0,AB267&gt;Summary!I$9),12.5 - 12.5 * (AB267 - Summary!I$9) / (Summary!I$3 - Summary!I$9),0)</f>
        <v>0</v>
      </c>
      <c r="BU267" s="3">
        <f>IF(AND(AC267&gt;0,AC267&gt;Summary!J$9),12.5 - 12.5 * (AC267 - Summary!J$9) / (Summary!J$3 - Summary!J$9),0)</f>
        <v>0</v>
      </c>
      <c r="BV267" s="3">
        <f>IF(AND(AD267&gt;0,AD267&gt;Summary!K$9),12.5 - 12.5 * (AD267 - Summary!K$9) / (Summary!K$3 - Summary!K$9),0)</f>
        <v>0</v>
      </c>
      <c r="BW267" s="3"/>
      <c r="BZ267">
        <v>526264</v>
      </c>
      <c r="CE267">
        <v>155577</v>
      </c>
      <c r="CI267" s="3">
        <f t="shared" si="186"/>
        <v>0</v>
      </c>
      <c r="CJ267" s="3">
        <f t="shared" si="187"/>
        <v>0</v>
      </c>
      <c r="CK267" s="3">
        <f t="shared" si="188"/>
        <v>0</v>
      </c>
      <c r="CL267" s="3">
        <f t="shared" si="189"/>
        <v>0</v>
      </c>
      <c r="CM267" s="3">
        <f t="shared" si="190"/>
        <v>0</v>
      </c>
      <c r="CN267" s="3">
        <f t="shared" si="191"/>
        <v>0</v>
      </c>
      <c r="CO267" s="3">
        <f t="shared" si="192"/>
        <v>0</v>
      </c>
      <c r="CP267" s="3">
        <f t="shared" si="193"/>
        <v>0</v>
      </c>
      <c r="CQ267" s="3">
        <f t="shared" si="194"/>
        <v>0</v>
      </c>
      <c r="CR267" s="3">
        <f t="shared" si="195"/>
        <v>0</v>
      </c>
      <c r="CT267" s="3">
        <f t="shared" si="196"/>
        <v>0</v>
      </c>
      <c r="CU267" s="3">
        <f t="shared" si="197"/>
        <v>0</v>
      </c>
      <c r="CV267" s="3">
        <f t="shared" si="198"/>
        <v>0</v>
      </c>
      <c r="CW267" s="5">
        <f t="shared" si="199"/>
        <v>100</v>
      </c>
      <c r="CX267" s="3">
        <f t="shared" si="200"/>
        <v>100</v>
      </c>
      <c r="CZ267" s="3">
        <f t="shared" si="201"/>
        <v>100</v>
      </c>
      <c r="DA267">
        <f t="shared" si="202"/>
        <v>263</v>
      </c>
    </row>
    <row r="268" spans="1:105" x14ac:dyDescent="0.2">
      <c r="A268">
        <v>264</v>
      </c>
      <c r="B268" t="s">
        <v>571</v>
      </c>
      <c r="C268" t="s">
        <v>572</v>
      </c>
      <c r="D268" t="s">
        <v>187</v>
      </c>
      <c r="E268">
        <v>0</v>
      </c>
      <c r="F268" s="1" t="s">
        <v>568</v>
      </c>
      <c r="G268">
        <v>100</v>
      </c>
      <c r="H268">
        <v>746738</v>
      </c>
      <c r="J268">
        <v>35687</v>
      </c>
      <c r="N268">
        <v>711051</v>
      </c>
      <c r="U268" s="5">
        <f>IF(J268&lt;=Summary!B$3,J268,0)</f>
        <v>0</v>
      </c>
      <c r="V268" s="5">
        <f>IF(K268&lt;=Summary!C$3,K268,0)</f>
        <v>0</v>
      </c>
      <c r="W268" s="5">
        <f>IF(L268&lt;=Summary!D$3,L268,0)</f>
        <v>0</v>
      </c>
      <c r="X268" s="5">
        <f>IF(M268&lt;=Summary!E$3,M268,0)</f>
        <v>0</v>
      </c>
      <c r="Y268" s="5">
        <f>IF(N268&lt;=Summary!F$3,N268,0)</f>
        <v>0</v>
      </c>
      <c r="Z268" s="5">
        <f>IF(O268&lt;=Summary!G$3,O268,0)</f>
        <v>0</v>
      </c>
      <c r="AA268" s="5">
        <f>IF(P268&lt;=Summary!H$3,P268,0)</f>
        <v>0</v>
      </c>
      <c r="AB268" s="5">
        <f>IF(Q268&lt;=Summary!I$3,Q268,0)</f>
        <v>0</v>
      </c>
      <c r="AC268" s="5">
        <f>IF(R268&lt;=Summary!J$3,R268,0)</f>
        <v>0</v>
      </c>
      <c r="AD268" s="5">
        <f>IF(S268&lt;=Summary!K$3,S268,0)</f>
        <v>0</v>
      </c>
      <c r="AE268" s="3"/>
      <c r="AF268" s="5">
        <f t="shared" si="176"/>
        <v>233</v>
      </c>
      <c r="AG268" s="5">
        <f t="shared" si="177"/>
        <v>0</v>
      </c>
      <c r="AH268" s="5">
        <f t="shared" si="178"/>
        <v>0</v>
      </c>
      <c r="AI268" s="5">
        <f t="shared" si="179"/>
        <v>0</v>
      </c>
      <c r="AJ268" s="5">
        <f t="shared" si="180"/>
        <v>183</v>
      </c>
      <c r="AK268" s="5">
        <f t="shared" si="181"/>
        <v>0</v>
      </c>
      <c r="AL268" s="5">
        <f t="shared" si="182"/>
        <v>0</v>
      </c>
      <c r="AM268" s="5">
        <f t="shared" si="183"/>
        <v>0</v>
      </c>
      <c r="AN268" s="5">
        <f t="shared" si="184"/>
        <v>0</v>
      </c>
      <c r="AO268" s="5">
        <f t="shared" si="185"/>
        <v>0</v>
      </c>
      <c r="AP268" s="3"/>
      <c r="AQ268" s="3">
        <f>IF(AND(AF268&lt;=Summary!B$6,AF268&gt;0),25*(Summary!B$6+1-AF268)/Summary!B$6,0)</f>
        <v>0</v>
      </c>
      <c r="AR268" s="3">
        <f>IF(AND(AG268&lt;=Summary!C$6,AG268&gt;0),25*(Summary!C$6+1-AG268)/Summary!C$6,0)</f>
        <v>0</v>
      </c>
      <c r="AS268" s="3">
        <f>IF(AND(AH268&lt;=Summary!D$6,AH268&gt;0),25*(Summary!D$6+1-AH268)/Summary!D$6,0)</f>
        <v>0</v>
      </c>
      <c r="AT268" s="3">
        <f>IF(AND(AI268&lt;=Summary!E$6,AI268&gt;0),25*(Summary!E$6+1-AI268)/Summary!E$6,0)</f>
        <v>0</v>
      </c>
      <c r="AU268" s="3">
        <f>IF(AND(AJ268&lt;=Summary!F$6,AJ268&gt;0),25*(Summary!F$6+1-AJ268)/Summary!F$6,0)</f>
        <v>0</v>
      </c>
      <c r="AV268" s="3">
        <f>IF(AND(AK268&lt;=Summary!G$6,AK268&gt;0),25*(Summary!G$6+1-AK268)/Summary!G$6,0)</f>
        <v>0</v>
      </c>
      <c r="AW268" s="3">
        <f>IF(AND(AL268&lt;=Summary!H$6,AL268&gt;0),25*(Summary!H$6+1-AL268)/Summary!H$6,0)</f>
        <v>0</v>
      </c>
      <c r="AX268" s="3">
        <f>IF(AND(AM268&lt;=Summary!I$6,AM268&gt;0),25*(Summary!I$6+1-AM268)/Summary!I$6,0)</f>
        <v>0</v>
      </c>
      <c r="AY268" s="3">
        <f>IF(AND(AN268&lt;=Summary!J$6,AN268&gt;0),25*(Summary!J$6+1-AN268)/Summary!J$6,0)</f>
        <v>0</v>
      </c>
      <c r="AZ268" s="3">
        <f>IF(AND(AO268&lt;=Summary!K$6,AO268&gt;0),25*(Summary!K$6+1-AO268)/Summary!K$6,0)</f>
        <v>0</v>
      </c>
      <c r="BA268" s="3"/>
      <c r="BB268" s="3">
        <f>IF(AND(U268&gt;0,U268&lt;=Summary!B$9),12.5 + 12.5 * (U268 - Summary!B$9) / (Summary!B$7 - Summary!B$9),0)</f>
        <v>0</v>
      </c>
      <c r="BC268" s="3">
        <f>IF(AND(V268&gt;0,V268&lt;=Summary!C$9),12.5 + 12.5 * (V268 - Summary!C$9) / (Summary!C$7 - Summary!C$9),0)</f>
        <v>0</v>
      </c>
      <c r="BD268" s="3">
        <f>IF(AND(W268&gt;0,W268&lt;=Summary!D$9),12.5 + 12.5 * (W268 - Summary!D$9) / (Summary!D$7 - Summary!D$9),0)</f>
        <v>0</v>
      </c>
      <c r="BE268" s="3">
        <f>IF(AND(X268&gt;0,X268&lt;=Summary!E$9),12.5 + 12.5 * (X268 - Summary!E$9) / (Summary!E$7 - Summary!E$9),0)</f>
        <v>0</v>
      </c>
      <c r="BF268" s="3">
        <f>IF(AND(Y268&gt;0,Y268&lt;=Summary!F$9),12.5 + 12.5 * (Y268 - Summary!F$9) / (Summary!F$7 - Summary!F$9),0)</f>
        <v>0</v>
      </c>
      <c r="BG268" s="3">
        <f>IF(AND(Z268&gt;0,Z268&lt;=Summary!G$9),12.5 + 12.5 * (Z268 - Summary!G$9) / (Summary!G$7 - Summary!G$9),0)</f>
        <v>0</v>
      </c>
      <c r="BH268" s="3">
        <f>IF(AND(AA268&gt;0,AA268&lt;=Summary!H$9),12.5 + 12.5 * (AA268 - Summary!H$9) / (Summary!H$7 - Summary!H$9),0)</f>
        <v>0</v>
      </c>
      <c r="BI268" s="3">
        <f>IF(AND(AB268&gt;0,AB268&lt;=Summary!I$9),12.5 + 12.5 * (AB268 - Summary!I$9) / (Summary!I$7 - Summary!I$9),0)</f>
        <v>0</v>
      </c>
      <c r="BJ268" s="3">
        <f>IF(AND(AC268&gt;0,AC268&lt;=Summary!J$9),12.5 + 12.5 * (AC268 - Summary!J$9) / (Summary!J$7 - Summary!J$9),0)</f>
        <v>0</v>
      </c>
      <c r="BK268" s="3">
        <f>IF(AND(AD268&gt;0,AD268&lt;=Summary!K$9),12.5 + 12.5 * (AD268 - Summary!K$9) / (Summary!K$7 - Summary!K$9),0)</f>
        <v>0</v>
      </c>
      <c r="BL268" s="3"/>
      <c r="BM268" s="3">
        <f>IF(AND(U268&gt;0,U268&gt;Summary!B$9),12.5 - 12.5 * (U268 - Summary!B$9) / (Summary!B$3 - Summary!B$9),0)</f>
        <v>0</v>
      </c>
      <c r="BN268" s="3">
        <f>IF(AND(V268&gt;0,V268&gt;Summary!C$9),12.5 - 12.5 * (V268 - Summary!C$9) / (Summary!C$3 - Summary!C$9),0)</f>
        <v>0</v>
      </c>
      <c r="BO268" s="3">
        <f>IF(AND(W268&gt;0,W268&gt;Summary!D$9),12.5 - 12.5 * (W268 - Summary!D$9) / (Summary!D$3 - Summary!D$9),0)</f>
        <v>0</v>
      </c>
      <c r="BP268" s="3">
        <f>IF(AND(X268&gt;0,X268&gt;Summary!E$9),12.5 - 12.5 * (X268 - Summary!E$9) / (Summary!E$3 - Summary!E$9),0)</f>
        <v>0</v>
      </c>
      <c r="BQ268" s="3">
        <f>IF(AND(Y268&gt;0,Y268&gt;Summary!F$9),12.5 - 12.5 * (Y268 - Summary!F$9) / (Summary!F$3 - Summary!F$9),0)</f>
        <v>0</v>
      </c>
      <c r="BR268" s="3">
        <f>IF(AND(Z268&gt;0,Z268&gt;Summary!G$9),12.5 - 12.5 * (Z268 - Summary!G$9) / (Summary!G$3 - Summary!G$9),0)</f>
        <v>0</v>
      </c>
      <c r="BS268" s="3">
        <f>IF(AND(AA268&gt;0,AA268&gt;Summary!H$9),12.5 - 12.5 * (AA268 - Summary!H$9) / (Summary!H$3 - Summary!H$9),0)</f>
        <v>0</v>
      </c>
      <c r="BT268" s="3">
        <f>IF(AND(AB268&gt;0,AB268&gt;Summary!I$9),12.5 - 12.5 * (AB268 - Summary!I$9) / (Summary!I$3 - Summary!I$9),0)</f>
        <v>0</v>
      </c>
      <c r="BU268" s="3">
        <f>IF(AND(AC268&gt;0,AC268&gt;Summary!J$9),12.5 - 12.5 * (AC268 - Summary!J$9) / (Summary!J$3 - Summary!J$9),0)</f>
        <v>0</v>
      </c>
      <c r="BV268" s="3">
        <f>IF(AND(AD268&gt;0,AD268&gt;Summary!K$9),12.5 - 12.5 * (AD268 - Summary!K$9) / (Summary!K$3 - Summary!K$9),0)</f>
        <v>0</v>
      </c>
      <c r="BW268" s="3"/>
      <c r="CB268">
        <v>711051</v>
      </c>
      <c r="CD268">
        <v>35687</v>
      </c>
      <c r="CI268" s="3">
        <f t="shared" si="186"/>
        <v>0</v>
      </c>
      <c r="CJ268" s="3">
        <f t="shared" si="187"/>
        <v>0</v>
      </c>
      <c r="CK268" s="3">
        <f t="shared" si="188"/>
        <v>0</v>
      </c>
      <c r="CL268" s="3">
        <f t="shared" si="189"/>
        <v>0</v>
      </c>
      <c r="CM268" s="3">
        <f t="shared" si="190"/>
        <v>0</v>
      </c>
      <c r="CN268" s="3">
        <f t="shared" si="191"/>
        <v>0</v>
      </c>
      <c r="CO268" s="3">
        <f t="shared" si="192"/>
        <v>0</v>
      </c>
      <c r="CP268" s="3">
        <f t="shared" si="193"/>
        <v>0</v>
      </c>
      <c r="CQ268" s="3">
        <f t="shared" si="194"/>
        <v>0</v>
      </c>
      <c r="CR268" s="3">
        <f t="shared" si="195"/>
        <v>0</v>
      </c>
      <c r="CT268" s="3">
        <f t="shared" si="196"/>
        <v>0</v>
      </c>
      <c r="CU268" s="3">
        <f t="shared" si="197"/>
        <v>0</v>
      </c>
      <c r="CV268" s="3">
        <f t="shared" si="198"/>
        <v>0</v>
      </c>
      <c r="CW268" s="5">
        <f t="shared" si="199"/>
        <v>100</v>
      </c>
      <c r="CX268" s="3">
        <f t="shared" si="200"/>
        <v>100</v>
      </c>
      <c r="CZ268" s="3">
        <f t="shared" si="201"/>
        <v>100</v>
      </c>
      <c r="DA268">
        <f t="shared" si="202"/>
        <v>264</v>
      </c>
    </row>
    <row r="269" spans="1:105" x14ac:dyDescent="0.2">
      <c r="A269">
        <v>265</v>
      </c>
      <c r="B269" t="s">
        <v>573</v>
      </c>
      <c r="C269" t="s">
        <v>574</v>
      </c>
      <c r="D269" t="s">
        <v>18</v>
      </c>
      <c r="E269">
        <v>38.726400809954399</v>
      </c>
      <c r="F269" s="1" t="s">
        <v>723</v>
      </c>
      <c r="G269">
        <v>88.726400809954498</v>
      </c>
      <c r="H269">
        <v>1107</v>
      </c>
      <c r="K269">
        <v>1107</v>
      </c>
      <c r="U269" s="5">
        <f>IF(J269&lt;=Summary!B$3,J269,0)</f>
        <v>0</v>
      </c>
      <c r="V269" s="5">
        <f>IF(K269&lt;=Summary!C$3,K269,0)</f>
        <v>1107</v>
      </c>
      <c r="W269" s="5">
        <f>IF(L269&lt;=Summary!D$3,L269,0)</f>
        <v>0</v>
      </c>
      <c r="X269" s="5">
        <f>IF(M269&lt;=Summary!E$3,M269,0)</f>
        <v>0</v>
      </c>
      <c r="Y269" s="5">
        <f>IF(N269&lt;=Summary!F$3,N269,0)</f>
        <v>0</v>
      </c>
      <c r="Z269" s="5">
        <f>IF(O269&lt;=Summary!G$3,O269,0)</f>
        <v>0</v>
      </c>
      <c r="AA269" s="5">
        <f>IF(P269&lt;=Summary!H$3,P269,0)</f>
        <v>0</v>
      </c>
      <c r="AB269" s="5">
        <f>IF(Q269&lt;=Summary!I$3,Q269,0)</f>
        <v>0</v>
      </c>
      <c r="AC269" s="5">
        <f>IF(R269&lt;=Summary!J$3,R269,0)</f>
        <v>0</v>
      </c>
      <c r="AD269" s="5">
        <f>IF(S269&lt;=Summary!K$3,S269,0)</f>
        <v>0</v>
      </c>
      <c r="AE269" s="3"/>
      <c r="AF269" s="5">
        <f t="shared" si="176"/>
        <v>0</v>
      </c>
      <c r="AG269" s="5">
        <f t="shared" si="177"/>
        <v>47</v>
      </c>
      <c r="AH269" s="5">
        <f t="shared" si="178"/>
        <v>0</v>
      </c>
      <c r="AI269" s="5">
        <f t="shared" si="179"/>
        <v>0</v>
      </c>
      <c r="AJ269" s="5">
        <f t="shared" si="180"/>
        <v>0</v>
      </c>
      <c r="AK269" s="5">
        <f t="shared" si="181"/>
        <v>0</v>
      </c>
      <c r="AL269" s="5">
        <f t="shared" si="182"/>
        <v>0</v>
      </c>
      <c r="AM269" s="5">
        <f t="shared" si="183"/>
        <v>0</v>
      </c>
      <c r="AN269" s="5">
        <f t="shared" si="184"/>
        <v>0</v>
      </c>
      <c r="AO269" s="5">
        <f t="shared" si="185"/>
        <v>0</v>
      </c>
      <c r="AP269" s="3"/>
      <c r="AQ269" s="3">
        <f>IF(AND(AF269&lt;=Summary!B$6,AF269&gt;0),25*(Summary!B$6+1-AF269)/Summary!B$6,0)</f>
        <v>0</v>
      </c>
      <c r="AR269" s="3">
        <f>IF(AND(AG269&lt;=Summary!C$6,AG269&gt;0),25*(Summary!C$6+1-AG269)/Summary!C$6,0)</f>
        <v>13.5</v>
      </c>
      <c r="AS269" s="3">
        <f>IF(AND(AH269&lt;=Summary!D$6,AH269&gt;0),25*(Summary!D$6+1-AH269)/Summary!D$6,0)</f>
        <v>0</v>
      </c>
      <c r="AT269" s="3">
        <f>IF(AND(AI269&lt;=Summary!E$6,AI269&gt;0),25*(Summary!E$6+1-AI269)/Summary!E$6,0)</f>
        <v>0</v>
      </c>
      <c r="AU269" s="3">
        <f>IF(AND(AJ269&lt;=Summary!F$6,AJ269&gt;0),25*(Summary!F$6+1-AJ269)/Summary!F$6,0)</f>
        <v>0</v>
      </c>
      <c r="AV269" s="3">
        <f>IF(AND(AK269&lt;=Summary!G$6,AK269&gt;0),25*(Summary!G$6+1-AK269)/Summary!G$6,0)</f>
        <v>0</v>
      </c>
      <c r="AW269" s="3">
        <f>IF(AND(AL269&lt;=Summary!H$6,AL269&gt;0),25*(Summary!H$6+1-AL269)/Summary!H$6,0)</f>
        <v>0</v>
      </c>
      <c r="AX269" s="3">
        <f>IF(AND(AM269&lt;=Summary!I$6,AM269&gt;0),25*(Summary!I$6+1-AM269)/Summary!I$6,0)</f>
        <v>0</v>
      </c>
      <c r="AY269" s="3">
        <f>IF(AND(AN269&lt;=Summary!J$6,AN269&gt;0),25*(Summary!J$6+1-AN269)/Summary!J$6,0)</f>
        <v>0</v>
      </c>
      <c r="AZ269" s="3">
        <f>IF(AND(AO269&lt;=Summary!K$6,AO269&gt;0),25*(Summary!K$6+1-AO269)/Summary!K$6,0)</f>
        <v>0</v>
      </c>
      <c r="BA269" s="3"/>
      <c r="BB269" s="3">
        <f>IF(AND(U269&gt;0,U269&lt;=Summary!B$9),12.5 + 12.5 * (U269 - Summary!B$9) / (Summary!B$7 - Summary!B$9),0)</f>
        <v>0</v>
      </c>
      <c r="BC269" s="3">
        <f>IF(AND(V269&gt;0,V269&lt;=Summary!C$9),12.5 + 12.5 * (V269 - Summary!C$9) / (Summary!C$7 - Summary!C$9),0)</f>
        <v>18.640930724484399</v>
      </c>
      <c r="BD269" s="3">
        <f>IF(AND(W269&gt;0,W269&lt;=Summary!D$9),12.5 + 12.5 * (W269 - Summary!D$9) / (Summary!D$7 - Summary!D$9),0)</f>
        <v>0</v>
      </c>
      <c r="BE269" s="3">
        <f>IF(AND(X269&gt;0,X269&lt;=Summary!E$9),12.5 + 12.5 * (X269 - Summary!E$9) / (Summary!E$7 - Summary!E$9),0)</f>
        <v>0</v>
      </c>
      <c r="BF269" s="3">
        <f>IF(AND(Y269&gt;0,Y269&lt;=Summary!F$9),12.5 + 12.5 * (Y269 - Summary!F$9) / (Summary!F$7 - Summary!F$9),0)</f>
        <v>0</v>
      </c>
      <c r="BG269" s="3">
        <f>IF(AND(Z269&gt;0,Z269&lt;=Summary!G$9),12.5 + 12.5 * (Z269 - Summary!G$9) / (Summary!G$7 - Summary!G$9),0)</f>
        <v>0</v>
      </c>
      <c r="BH269" s="3">
        <f>IF(AND(AA269&gt;0,AA269&lt;=Summary!H$9),12.5 + 12.5 * (AA269 - Summary!H$9) / (Summary!H$7 - Summary!H$9),0)</f>
        <v>0</v>
      </c>
      <c r="BI269" s="3">
        <f>IF(AND(AB269&gt;0,AB269&lt;=Summary!I$9),12.5 + 12.5 * (AB269 - Summary!I$9) / (Summary!I$7 - Summary!I$9),0)</f>
        <v>0</v>
      </c>
      <c r="BJ269" s="3">
        <f>IF(AND(AC269&gt;0,AC269&lt;=Summary!J$9),12.5 + 12.5 * (AC269 - Summary!J$9) / (Summary!J$7 - Summary!J$9),0)</f>
        <v>0</v>
      </c>
      <c r="BK269" s="3">
        <f>IF(AND(AD269&gt;0,AD269&lt;=Summary!K$9),12.5 + 12.5 * (AD269 - Summary!K$9) / (Summary!K$7 - Summary!K$9),0)</f>
        <v>0</v>
      </c>
      <c r="BL269" s="3"/>
      <c r="BM269" s="3">
        <f>IF(AND(U269&gt;0,U269&gt;Summary!B$9),12.5 - 12.5 * (U269 - Summary!B$9) / (Summary!B$3 - Summary!B$9),0)</f>
        <v>0</v>
      </c>
      <c r="BN269" s="3">
        <f>IF(AND(V269&gt;0,V269&gt;Summary!C$9),12.5 - 12.5 * (V269 - Summary!C$9) / (Summary!C$3 - Summary!C$9),0)</f>
        <v>0</v>
      </c>
      <c r="BO269" s="3">
        <f>IF(AND(W269&gt;0,W269&gt;Summary!D$9),12.5 - 12.5 * (W269 - Summary!D$9) / (Summary!D$3 - Summary!D$9),0)</f>
        <v>0</v>
      </c>
      <c r="BP269" s="3">
        <f>IF(AND(X269&gt;0,X269&gt;Summary!E$9),12.5 - 12.5 * (X269 - Summary!E$9) / (Summary!E$3 - Summary!E$9),0)</f>
        <v>0</v>
      </c>
      <c r="BQ269" s="3">
        <f>IF(AND(Y269&gt;0,Y269&gt;Summary!F$9),12.5 - 12.5 * (Y269 - Summary!F$9) / (Summary!F$3 - Summary!F$9),0)</f>
        <v>0</v>
      </c>
      <c r="BR269" s="3">
        <f>IF(AND(Z269&gt;0,Z269&gt;Summary!G$9),12.5 - 12.5 * (Z269 - Summary!G$9) / (Summary!G$3 - Summary!G$9),0)</f>
        <v>0</v>
      </c>
      <c r="BS269" s="3">
        <f>IF(AND(AA269&gt;0,AA269&gt;Summary!H$9),12.5 - 12.5 * (AA269 - Summary!H$9) / (Summary!H$3 - Summary!H$9),0)</f>
        <v>0</v>
      </c>
      <c r="BT269" s="3">
        <f>IF(AND(AB269&gt;0,AB269&gt;Summary!I$9),12.5 - 12.5 * (AB269 - Summary!I$9) / (Summary!I$3 - Summary!I$9),0)</f>
        <v>0</v>
      </c>
      <c r="BU269" s="3">
        <f>IF(AND(AC269&gt;0,AC269&gt;Summary!J$9),12.5 - 12.5 * (AC269 - Summary!J$9) / (Summary!J$3 - Summary!J$9),0)</f>
        <v>0</v>
      </c>
      <c r="BV269" s="3">
        <f>IF(AND(AD269&gt;0,AD269&gt;Summary!K$9),12.5 - 12.5 * (AD269 - Summary!K$9) / (Summary!K$3 - Summary!K$9),0)</f>
        <v>0</v>
      </c>
      <c r="BW269" s="3"/>
      <c r="BZ269">
        <v>1107</v>
      </c>
      <c r="CI269" s="3">
        <f t="shared" si="186"/>
        <v>0</v>
      </c>
      <c r="CJ269" s="3">
        <f t="shared" si="187"/>
        <v>32.140930724484399</v>
      </c>
      <c r="CK269" s="3">
        <f t="shared" si="188"/>
        <v>0</v>
      </c>
      <c r="CL269" s="3">
        <f t="shared" si="189"/>
        <v>0</v>
      </c>
      <c r="CM269" s="3">
        <f t="shared" si="190"/>
        <v>0</v>
      </c>
      <c r="CN269" s="3">
        <f t="shared" si="191"/>
        <v>0</v>
      </c>
      <c r="CO269" s="3">
        <f t="shared" si="192"/>
        <v>0</v>
      </c>
      <c r="CP269" s="3">
        <f t="shared" si="193"/>
        <v>0</v>
      </c>
      <c r="CQ269" s="3">
        <f t="shared" si="194"/>
        <v>0</v>
      </c>
      <c r="CR269" s="3">
        <f t="shared" si="195"/>
        <v>0</v>
      </c>
      <c r="CT269" s="3">
        <f t="shared" si="196"/>
        <v>0</v>
      </c>
      <c r="CU269" s="3">
        <f t="shared" si="197"/>
        <v>0</v>
      </c>
      <c r="CV269" s="3">
        <f t="shared" si="198"/>
        <v>32.140930724484399</v>
      </c>
      <c r="CW269" s="5">
        <f t="shared" si="199"/>
        <v>50</v>
      </c>
      <c r="CX269" s="3">
        <f t="shared" si="200"/>
        <v>82.140930724484406</v>
      </c>
      <c r="CZ269" s="3">
        <f t="shared" si="201"/>
        <v>88.726400809954498</v>
      </c>
      <c r="DA269">
        <f t="shared" si="202"/>
        <v>265</v>
      </c>
    </row>
    <row r="270" spans="1:105" x14ac:dyDescent="0.2">
      <c r="A270">
        <v>266</v>
      </c>
      <c r="B270" t="s">
        <v>575</v>
      </c>
      <c r="C270" t="s">
        <v>125</v>
      </c>
      <c r="D270" t="s">
        <v>18</v>
      </c>
      <c r="E270">
        <v>34.203514623927099</v>
      </c>
      <c r="F270" s="1" t="s">
        <v>724</v>
      </c>
      <c r="G270">
        <v>84.203514623927106</v>
      </c>
      <c r="H270">
        <v>1239</v>
      </c>
      <c r="K270">
        <v>1239</v>
      </c>
      <c r="U270" s="5">
        <f>IF(J270&lt;=Summary!B$3,J270,0)</f>
        <v>0</v>
      </c>
      <c r="V270" s="5">
        <f>IF(K270&lt;=Summary!C$3,K270,0)</f>
        <v>1239</v>
      </c>
      <c r="W270" s="5">
        <f>IF(L270&lt;=Summary!D$3,L270,0)</f>
        <v>0</v>
      </c>
      <c r="X270" s="5">
        <f>IF(M270&lt;=Summary!E$3,M270,0)</f>
        <v>0</v>
      </c>
      <c r="Y270" s="5">
        <f>IF(N270&lt;=Summary!F$3,N270,0)</f>
        <v>0</v>
      </c>
      <c r="Z270" s="5">
        <f>IF(O270&lt;=Summary!G$3,O270,0)</f>
        <v>0</v>
      </c>
      <c r="AA270" s="5">
        <f>IF(P270&lt;=Summary!H$3,P270,0)</f>
        <v>0</v>
      </c>
      <c r="AB270" s="5">
        <f>IF(Q270&lt;=Summary!I$3,Q270,0)</f>
        <v>0</v>
      </c>
      <c r="AC270" s="5">
        <f>IF(R270&lt;=Summary!J$3,R270,0)</f>
        <v>0</v>
      </c>
      <c r="AD270" s="5">
        <f>IF(S270&lt;=Summary!K$3,S270,0)</f>
        <v>0</v>
      </c>
      <c r="AE270" s="3"/>
      <c r="AF270" s="5">
        <f t="shared" si="176"/>
        <v>0</v>
      </c>
      <c r="AG270" s="5">
        <f t="shared" si="177"/>
        <v>73</v>
      </c>
      <c r="AH270" s="5">
        <f t="shared" si="178"/>
        <v>0</v>
      </c>
      <c r="AI270" s="5">
        <f t="shared" si="179"/>
        <v>0</v>
      </c>
      <c r="AJ270" s="5">
        <f t="shared" si="180"/>
        <v>0</v>
      </c>
      <c r="AK270" s="5">
        <f t="shared" si="181"/>
        <v>0</v>
      </c>
      <c r="AL270" s="5">
        <f t="shared" si="182"/>
        <v>0</v>
      </c>
      <c r="AM270" s="5">
        <f t="shared" si="183"/>
        <v>0</v>
      </c>
      <c r="AN270" s="5">
        <f t="shared" si="184"/>
        <v>0</v>
      </c>
      <c r="AO270" s="5">
        <f t="shared" si="185"/>
        <v>0</v>
      </c>
      <c r="AP270" s="3"/>
      <c r="AQ270" s="3">
        <f>IF(AND(AF270&lt;=Summary!B$6,AF270&gt;0),25*(Summary!B$6+1-AF270)/Summary!B$6,0)</f>
        <v>0</v>
      </c>
      <c r="AR270" s="3">
        <f>IF(AND(AG270&lt;=Summary!C$6,AG270&gt;0),25*(Summary!C$6+1-AG270)/Summary!C$6,0)</f>
        <v>7</v>
      </c>
      <c r="AS270" s="3">
        <f>IF(AND(AH270&lt;=Summary!D$6,AH270&gt;0),25*(Summary!D$6+1-AH270)/Summary!D$6,0)</f>
        <v>0</v>
      </c>
      <c r="AT270" s="3">
        <f>IF(AND(AI270&lt;=Summary!E$6,AI270&gt;0),25*(Summary!E$6+1-AI270)/Summary!E$6,0)</f>
        <v>0</v>
      </c>
      <c r="AU270" s="3">
        <f>IF(AND(AJ270&lt;=Summary!F$6,AJ270&gt;0),25*(Summary!F$6+1-AJ270)/Summary!F$6,0)</f>
        <v>0</v>
      </c>
      <c r="AV270" s="3">
        <f>IF(AND(AK270&lt;=Summary!G$6,AK270&gt;0),25*(Summary!G$6+1-AK270)/Summary!G$6,0)</f>
        <v>0</v>
      </c>
      <c r="AW270" s="3">
        <f>IF(AND(AL270&lt;=Summary!H$6,AL270&gt;0),25*(Summary!H$6+1-AL270)/Summary!H$6,0)</f>
        <v>0</v>
      </c>
      <c r="AX270" s="3">
        <f>IF(AND(AM270&lt;=Summary!I$6,AM270&gt;0),25*(Summary!I$6+1-AM270)/Summary!I$6,0)</f>
        <v>0</v>
      </c>
      <c r="AY270" s="3">
        <f>IF(AND(AN270&lt;=Summary!J$6,AN270&gt;0),25*(Summary!J$6+1-AN270)/Summary!J$6,0)</f>
        <v>0</v>
      </c>
      <c r="AZ270" s="3">
        <f>IF(AND(AO270&lt;=Summary!K$6,AO270&gt;0),25*(Summary!K$6+1-AO270)/Summary!K$6,0)</f>
        <v>0</v>
      </c>
      <c r="BA270" s="3"/>
      <c r="BB270" s="3">
        <f>IF(AND(U270&gt;0,U270&lt;=Summary!B$9),12.5 + 12.5 * (U270 - Summary!B$9) / (Summary!B$7 - Summary!B$9),0)</f>
        <v>0</v>
      </c>
      <c r="BC270" s="3">
        <f>IF(AND(V270&gt;0,V270&lt;=Summary!C$9),12.5 + 12.5 * (V270 - Summary!C$9) / (Summary!C$7 - Summary!C$9),0)</f>
        <v>16.895822316234796</v>
      </c>
      <c r="BD270" s="3">
        <f>IF(AND(W270&gt;0,W270&lt;=Summary!D$9),12.5 + 12.5 * (W270 - Summary!D$9) / (Summary!D$7 - Summary!D$9),0)</f>
        <v>0</v>
      </c>
      <c r="BE270" s="3">
        <f>IF(AND(X270&gt;0,X270&lt;=Summary!E$9),12.5 + 12.5 * (X270 - Summary!E$9) / (Summary!E$7 - Summary!E$9),0)</f>
        <v>0</v>
      </c>
      <c r="BF270" s="3">
        <f>IF(AND(Y270&gt;0,Y270&lt;=Summary!F$9),12.5 + 12.5 * (Y270 - Summary!F$9) / (Summary!F$7 - Summary!F$9),0)</f>
        <v>0</v>
      </c>
      <c r="BG270" s="3">
        <f>IF(AND(Z270&gt;0,Z270&lt;=Summary!G$9),12.5 + 12.5 * (Z270 - Summary!G$9) / (Summary!G$7 - Summary!G$9),0)</f>
        <v>0</v>
      </c>
      <c r="BH270" s="3">
        <f>IF(AND(AA270&gt;0,AA270&lt;=Summary!H$9),12.5 + 12.5 * (AA270 - Summary!H$9) / (Summary!H$7 - Summary!H$9),0)</f>
        <v>0</v>
      </c>
      <c r="BI270" s="3">
        <f>IF(AND(AB270&gt;0,AB270&lt;=Summary!I$9),12.5 + 12.5 * (AB270 - Summary!I$9) / (Summary!I$7 - Summary!I$9),0)</f>
        <v>0</v>
      </c>
      <c r="BJ270" s="3">
        <f>IF(AND(AC270&gt;0,AC270&lt;=Summary!J$9),12.5 + 12.5 * (AC270 - Summary!J$9) / (Summary!J$7 - Summary!J$9),0)</f>
        <v>0</v>
      </c>
      <c r="BK270" s="3">
        <f>IF(AND(AD270&gt;0,AD270&lt;=Summary!K$9),12.5 + 12.5 * (AD270 - Summary!K$9) / (Summary!K$7 - Summary!K$9),0)</f>
        <v>0</v>
      </c>
      <c r="BL270" s="3"/>
      <c r="BM270" s="3">
        <f>IF(AND(U270&gt;0,U270&gt;Summary!B$9),12.5 - 12.5 * (U270 - Summary!B$9) / (Summary!B$3 - Summary!B$9),0)</f>
        <v>0</v>
      </c>
      <c r="BN270" s="3">
        <f>IF(AND(V270&gt;0,V270&gt;Summary!C$9),12.5 - 12.5 * (V270 - Summary!C$9) / (Summary!C$3 - Summary!C$9),0)</f>
        <v>0</v>
      </c>
      <c r="BO270" s="3">
        <f>IF(AND(W270&gt;0,W270&gt;Summary!D$9),12.5 - 12.5 * (W270 - Summary!D$9) / (Summary!D$3 - Summary!D$9),0)</f>
        <v>0</v>
      </c>
      <c r="BP270" s="3">
        <f>IF(AND(X270&gt;0,X270&gt;Summary!E$9),12.5 - 12.5 * (X270 - Summary!E$9) / (Summary!E$3 - Summary!E$9),0)</f>
        <v>0</v>
      </c>
      <c r="BQ270" s="3">
        <f>IF(AND(Y270&gt;0,Y270&gt;Summary!F$9),12.5 - 12.5 * (Y270 - Summary!F$9) / (Summary!F$3 - Summary!F$9),0)</f>
        <v>0</v>
      </c>
      <c r="BR270" s="3">
        <f>IF(AND(Z270&gt;0,Z270&gt;Summary!G$9),12.5 - 12.5 * (Z270 - Summary!G$9) / (Summary!G$3 - Summary!G$9),0)</f>
        <v>0</v>
      </c>
      <c r="BS270" s="3">
        <f>IF(AND(AA270&gt;0,AA270&gt;Summary!H$9),12.5 - 12.5 * (AA270 - Summary!H$9) / (Summary!H$3 - Summary!H$9),0)</f>
        <v>0</v>
      </c>
      <c r="BT270" s="3">
        <f>IF(AND(AB270&gt;0,AB270&gt;Summary!I$9),12.5 - 12.5 * (AB270 - Summary!I$9) / (Summary!I$3 - Summary!I$9),0)</f>
        <v>0</v>
      </c>
      <c r="BU270" s="3">
        <f>IF(AND(AC270&gt;0,AC270&gt;Summary!J$9),12.5 - 12.5 * (AC270 - Summary!J$9) / (Summary!J$3 - Summary!J$9),0)</f>
        <v>0</v>
      </c>
      <c r="BV270" s="3">
        <f>IF(AND(AD270&gt;0,AD270&gt;Summary!K$9),12.5 - 12.5 * (AD270 - Summary!K$9) / (Summary!K$3 - Summary!K$9),0)</f>
        <v>0</v>
      </c>
      <c r="BW270" s="3"/>
      <c r="BZ270">
        <v>1239</v>
      </c>
      <c r="CI270" s="3">
        <f t="shared" si="186"/>
        <v>0</v>
      </c>
      <c r="CJ270" s="3">
        <f t="shared" si="187"/>
        <v>23.895822316234796</v>
      </c>
      <c r="CK270" s="3">
        <f t="shared" si="188"/>
        <v>0</v>
      </c>
      <c r="CL270" s="3">
        <f t="shared" si="189"/>
        <v>0</v>
      </c>
      <c r="CM270" s="3">
        <f t="shared" si="190"/>
        <v>0</v>
      </c>
      <c r="CN270" s="3">
        <f t="shared" si="191"/>
        <v>0</v>
      </c>
      <c r="CO270" s="3">
        <f t="shared" si="192"/>
        <v>0</v>
      </c>
      <c r="CP270" s="3">
        <f t="shared" si="193"/>
        <v>0</v>
      </c>
      <c r="CQ270" s="3">
        <f t="shared" si="194"/>
        <v>0</v>
      </c>
      <c r="CR270" s="3">
        <f t="shared" si="195"/>
        <v>0</v>
      </c>
      <c r="CT270" s="3">
        <f t="shared" si="196"/>
        <v>0</v>
      </c>
      <c r="CU270" s="3">
        <f t="shared" si="197"/>
        <v>0</v>
      </c>
      <c r="CV270" s="3">
        <f t="shared" si="198"/>
        <v>23.895822316234796</v>
      </c>
      <c r="CW270" s="5">
        <f t="shared" si="199"/>
        <v>50</v>
      </c>
      <c r="CX270" s="3">
        <f t="shared" si="200"/>
        <v>73.895822316234799</v>
      </c>
      <c r="CZ270" s="3">
        <f t="shared" si="201"/>
        <v>84.203514623927106</v>
      </c>
      <c r="DA270">
        <f t="shared" si="202"/>
        <v>266</v>
      </c>
    </row>
    <row r="271" spans="1:105" x14ac:dyDescent="0.2">
      <c r="A271">
        <v>267</v>
      </c>
      <c r="B271" t="s">
        <v>576</v>
      </c>
      <c r="C271" t="s">
        <v>576</v>
      </c>
      <c r="D271" t="s">
        <v>22</v>
      </c>
      <c r="E271">
        <v>33.803678693948299</v>
      </c>
      <c r="F271" s="1" t="s">
        <v>723</v>
      </c>
      <c r="G271">
        <v>83.803678693948399</v>
      </c>
      <c r="H271">
        <v>1245</v>
      </c>
      <c r="K271">
        <v>1245</v>
      </c>
      <c r="U271" s="5">
        <f>IF(J271&lt;=Summary!B$3,J271,0)</f>
        <v>0</v>
      </c>
      <c r="V271" s="5">
        <f>IF(K271&lt;=Summary!C$3,K271,0)</f>
        <v>1245</v>
      </c>
      <c r="W271" s="5">
        <f>IF(L271&lt;=Summary!D$3,L271,0)</f>
        <v>0</v>
      </c>
      <c r="X271" s="5">
        <f>IF(M271&lt;=Summary!E$3,M271,0)</f>
        <v>0</v>
      </c>
      <c r="Y271" s="5">
        <f>IF(N271&lt;=Summary!F$3,N271,0)</f>
        <v>0</v>
      </c>
      <c r="Z271" s="5">
        <f>IF(O271&lt;=Summary!G$3,O271,0)</f>
        <v>0</v>
      </c>
      <c r="AA271" s="5">
        <f>IF(P271&lt;=Summary!H$3,P271,0)</f>
        <v>0</v>
      </c>
      <c r="AB271" s="5">
        <f>IF(Q271&lt;=Summary!I$3,Q271,0)</f>
        <v>0</v>
      </c>
      <c r="AC271" s="5">
        <f>IF(R271&lt;=Summary!J$3,R271,0)</f>
        <v>0</v>
      </c>
      <c r="AD271" s="5">
        <f>IF(S271&lt;=Summary!K$3,S271,0)</f>
        <v>0</v>
      </c>
      <c r="AE271" s="3"/>
      <c r="AF271" s="5">
        <f t="shared" si="176"/>
        <v>0</v>
      </c>
      <c r="AG271" s="5">
        <f t="shared" si="177"/>
        <v>76</v>
      </c>
      <c r="AH271" s="5">
        <f t="shared" si="178"/>
        <v>0</v>
      </c>
      <c r="AI271" s="5">
        <f t="shared" si="179"/>
        <v>0</v>
      </c>
      <c r="AJ271" s="5">
        <f t="shared" si="180"/>
        <v>0</v>
      </c>
      <c r="AK271" s="5">
        <f t="shared" si="181"/>
        <v>0</v>
      </c>
      <c r="AL271" s="5">
        <f t="shared" si="182"/>
        <v>0</v>
      </c>
      <c r="AM271" s="5">
        <f t="shared" si="183"/>
        <v>0</v>
      </c>
      <c r="AN271" s="5">
        <f t="shared" si="184"/>
        <v>0</v>
      </c>
      <c r="AO271" s="5">
        <f t="shared" si="185"/>
        <v>0</v>
      </c>
      <c r="AP271" s="3"/>
      <c r="AQ271" s="3">
        <f>IF(AND(AF271&lt;=Summary!B$6,AF271&gt;0),25*(Summary!B$6+1-AF271)/Summary!B$6,0)</f>
        <v>0</v>
      </c>
      <c r="AR271" s="3">
        <f>IF(AND(AG271&lt;=Summary!C$6,AG271&gt;0),25*(Summary!C$6+1-AG271)/Summary!C$6,0)</f>
        <v>6.25</v>
      </c>
      <c r="AS271" s="3">
        <f>IF(AND(AH271&lt;=Summary!D$6,AH271&gt;0),25*(Summary!D$6+1-AH271)/Summary!D$6,0)</f>
        <v>0</v>
      </c>
      <c r="AT271" s="3">
        <f>IF(AND(AI271&lt;=Summary!E$6,AI271&gt;0),25*(Summary!E$6+1-AI271)/Summary!E$6,0)</f>
        <v>0</v>
      </c>
      <c r="AU271" s="3">
        <f>IF(AND(AJ271&lt;=Summary!F$6,AJ271&gt;0),25*(Summary!F$6+1-AJ271)/Summary!F$6,0)</f>
        <v>0</v>
      </c>
      <c r="AV271" s="3">
        <f>IF(AND(AK271&lt;=Summary!G$6,AK271&gt;0),25*(Summary!G$6+1-AK271)/Summary!G$6,0)</f>
        <v>0</v>
      </c>
      <c r="AW271" s="3">
        <f>IF(AND(AL271&lt;=Summary!H$6,AL271&gt;0),25*(Summary!H$6+1-AL271)/Summary!H$6,0)</f>
        <v>0</v>
      </c>
      <c r="AX271" s="3">
        <f>IF(AND(AM271&lt;=Summary!I$6,AM271&gt;0),25*(Summary!I$6+1-AM271)/Summary!I$6,0)</f>
        <v>0</v>
      </c>
      <c r="AY271" s="3">
        <f>IF(AND(AN271&lt;=Summary!J$6,AN271&gt;0),25*(Summary!J$6+1-AN271)/Summary!J$6,0)</f>
        <v>0</v>
      </c>
      <c r="AZ271" s="3">
        <f>IF(AND(AO271&lt;=Summary!K$6,AO271&gt;0),25*(Summary!K$6+1-AO271)/Summary!K$6,0)</f>
        <v>0</v>
      </c>
      <c r="BA271" s="3"/>
      <c r="BB271" s="3">
        <f>IF(AND(U271&gt;0,U271&lt;=Summary!B$9),12.5 + 12.5 * (U271 - Summary!B$9) / (Summary!B$7 - Summary!B$9),0)</f>
        <v>0</v>
      </c>
      <c r="BC271" s="3">
        <f>IF(AND(V271&gt;0,V271&lt;=Summary!C$9),12.5 + 12.5 * (V271 - Summary!C$9) / (Summary!C$7 - Summary!C$9),0)</f>
        <v>16.816499206768906</v>
      </c>
      <c r="BD271" s="3">
        <f>IF(AND(W271&gt;0,W271&lt;=Summary!D$9),12.5 + 12.5 * (W271 - Summary!D$9) / (Summary!D$7 - Summary!D$9),0)</f>
        <v>0</v>
      </c>
      <c r="BE271" s="3">
        <f>IF(AND(X271&gt;0,X271&lt;=Summary!E$9),12.5 + 12.5 * (X271 - Summary!E$9) / (Summary!E$7 - Summary!E$9),0)</f>
        <v>0</v>
      </c>
      <c r="BF271" s="3">
        <f>IF(AND(Y271&gt;0,Y271&lt;=Summary!F$9),12.5 + 12.5 * (Y271 - Summary!F$9) / (Summary!F$7 - Summary!F$9),0)</f>
        <v>0</v>
      </c>
      <c r="BG271" s="3">
        <f>IF(AND(Z271&gt;0,Z271&lt;=Summary!G$9),12.5 + 12.5 * (Z271 - Summary!G$9) / (Summary!G$7 - Summary!G$9),0)</f>
        <v>0</v>
      </c>
      <c r="BH271" s="3">
        <f>IF(AND(AA271&gt;0,AA271&lt;=Summary!H$9),12.5 + 12.5 * (AA271 - Summary!H$9) / (Summary!H$7 - Summary!H$9),0)</f>
        <v>0</v>
      </c>
      <c r="BI271" s="3">
        <f>IF(AND(AB271&gt;0,AB271&lt;=Summary!I$9),12.5 + 12.5 * (AB271 - Summary!I$9) / (Summary!I$7 - Summary!I$9),0)</f>
        <v>0</v>
      </c>
      <c r="BJ271" s="3">
        <f>IF(AND(AC271&gt;0,AC271&lt;=Summary!J$9),12.5 + 12.5 * (AC271 - Summary!J$9) / (Summary!J$7 - Summary!J$9),0)</f>
        <v>0</v>
      </c>
      <c r="BK271" s="3">
        <f>IF(AND(AD271&gt;0,AD271&lt;=Summary!K$9),12.5 + 12.5 * (AD271 - Summary!K$9) / (Summary!K$7 - Summary!K$9),0)</f>
        <v>0</v>
      </c>
      <c r="BL271" s="3"/>
      <c r="BM271" s="3">
        <f>IF(AND(U271&gt;0,U271&gt;Summary!B$9),12.5 - 12.5 * (U271 - Summary!B$9) / (Summary!B$3 - Summary!B$9),0)</f>
        <v>0</v>
      </c>
      <c r="BN271" s="3">
        <f>IF(AND(V271&gt;0,V271&gt;Summary!C$9),12.5 - 12.5 * (V271 - Summary!C$9) / (Summary!C$3 - Summary!C$9),0)</f>
        <v>0</v>
      </c>
      <c r="BO271" s="3">
        <f>IF(AND(W271&gt;0,W271&gt;Summary!D$9),12.5 - 12.5 * (W271 - Summary!D$9) / (Summary!D$3 - Summary!D$9),0)</f>
        <v>0</v>
      </c>
      <c r="BP271" s="3">
        <f>IF(AND(X271&gt;0,X271&gt;Summary!E$9),12.5 - 12.5 * (X271 - Summary!E$9) / (Summary!E$3 - Summary!E$9),0)</f>
        <v>0</v>
      </c>
      <c r="BQ271" s="3">
        <f>IF(AND(Y271&gt;0,Y271&gt;Summary!F$9),12.5 - 12.5 * (Y271 - Summary!F$9) / (Summary!F$3 - Summary!F$9),0)</f>
        <v>0</v>
      </c>
      <c r="BR271" s="3">
        <f>IF(AND(Z271&gt;0,Z271&gt;Summary!G$9),12.5 - 12.5 * (Z271 - Summary!G$9) / (Summary!G$3 - Summary!G$9),0)</f>
        <v>0</v>
      </c>
      <c r="BS271" s="3">
        <f>IF(AND(AA271&gt;0,AA271&gt;Summary!H$9),12.5 - 12.5 * (AA271 - Summary!H$9) / (Summary!H$3 - Summary!H$9),0)</f>
        <v>0</v>
      </c>
      <c r="BT271" s="3">
        <f>IF(AND(AB271&gt;0,AB271&gt;Summary!I$9),12.5 - 12.5 * (AB271 - Summary!I$9) / (Summary!I$3 - Summary!I$9),0)</f>
        <v>0</v>
      </c>
      <c r="BU271" s="3">
        <f>IF(AND(AC271&gt;0,AC271&gt;Summary!J$9),12.5 - 12.5 * (AC271 - Summary!J$9) / (Summary!J$3 - Summary!J$9),0)</f>
        <v>0</v>
      </c>
      <c r="BV271" s="3">
        <f>IF(AND(AD271&gt;0,AD271&gt;Summary!K$9),12.5 - 12.5 * (AD271 - Summary!K$9) / (Summary!K$3 - Summary!K$9),0)</f>
        <v>0</v>
      </c>
      <c r="BW271" s="3"/>
      <c r="BZ271">
        <v>1245</v>
      </c>
      <c r="CI271" s="3">
        <f t="shared" si="186"/>
        <v>0</v>
      </c>
      <c r="CJ271" s="3">
        <f t="shared" si="187"/>
        <v>23.066499206768906</v>
      </c>
      <c r="CK271" s="3">
        <f t="shared" si="188"/>
        <v>0</v>
      </c>
      <c r="CL271" s="3">
        <f t="shared" si="189"/>
        <v>0</v>
      </c>
      <c r="CM271" s="3">
        <f t="shared" si="190"/>
        <v>0</v>
      </c>
      <c r="CN271" s="3">
        <f t="shared" si="191"/>
        <v>0</v>
      </c>
      <c r="CO271" s="3">
        <f t="shared" si="192"/>
        <v>0</v>
      </c>
      <c r="CP271" s="3">
        <f t="shared" si="193"/>
        <v>0</v>
      </c>
      <c r="CQ271" s="3">
        <f t="shared" si="194"/>
        <v>0</v>
      </c>
      <c r="CR271" s="3">
        <f t="shared" si="195"/>
        <v>0</v>
      </c>
      <c r="CT271" s="3">
        <f t="shared" si="196"/>
        <v>0</v>
      </c>
      <c r="CU271" s="3">
        <f t="shared" si="197"/>
        <v>0</v>
      </c>
      <c r="CV271" s="3">
        <f t="shared" si="198"/>
        <v>23.066499206768906</v>
      </c>
      <c r="CW271" s="5">
        <f t="shared" si="199"/>
        <v>50</v>
      </c>
      <c r="CX271" s="3">
        <f t="shared" si="200"/>
        <v>73.06649920676891</v>
      </c>
      <c r="CZ271" s="3">
        <f t="shared" si="201"/>
        <v>83.803678693948399</v>
      </c>
      <c r="DA271">
        <f t="shared" si="202"/>
        <v>267</v>
      </c>
    </row>
    <row r="272" spans="1:105" x14ac:dyDescent="0.2">
      <c r="A272">
        <v>268</v>
      </c>
      <c r="B272" t="s">
        <v>577</v>
      </c>
      <c r="C272" t="s">
        <v>578</v>
      </c>
      <c r="D272" t="s">
        <v>22</v>
      </c>
      <c r="E272">
        <v>33.480052835740999</v>
      </c>
      <c r="F272" s="1" t="s">
        <v>724</v>
      </c>
      <c r="G272">
        <v>83.480052835741006</v>
      </c>
      <c r="H272">
        <v>1319</v>
      </c>
      <c r="J272">
        <v>1319</v>
      </c>
      <c r="U272" s="5">
        <f>IF(J272&lt;=Summary!B$3,J272,0)</f>
        <v>1319</v>
      </c>
      <c r="V272" s="5">
        <f>IF(K272&lt;=Summary!C$3,K272,0)</f>
        <v>0</v>
      </c>
      <c r="W272" s="5">
        <f>IF(L272&lt;=Summary!D$3,L272,0)</f>
        <v>0</v>
      </c>
      <c r="X272" s="5">
        <f>IF(M272&lt;=Summary!E$3,M272,0)</f>
        <v>0</v>
      </c>
      <c r="Y272" s="5">
        <f>IF(N272&lt;=Summary!F$3,N272,0)</f>
        <v>0</v>
      </c>
      <c r="Z272" s="5">
        <f>IF(O272&lt;=Summary!G$3,O272,0)</f>
        <v>0</v>
      </c>
      <c r="AA272" s="5">
        <f>IF(P272&lt;=Summary!H$3,P272,0)</f>
        <v>0</v>
      </c>
      <c r="AB272" s="5">
        <f>IF(Q272&lt;=Summary!I$3,Q272,0)</f>
        <v>0</v>
      </c>
      <c r="AC272" s="5">
        <f>IF(R272&lt;=Summary!J$3,R272,0)</f>
        <v>0</v>
      </c>
      <c r="AD272" s="5">
        <f>IF(S272&lt;=Summary!K$3,S272,0)</f>
        <v>0</v>
      </c>
      <c r="AE272" s="3"/>
      <c r="AF272" s="5">
        <f t="shared" si="176"/>
        <v>63</v>
      </c>
      <c r="AG272" s="5">
        <f t="shared" si="177"/>
        <v>0</v>
      </c>
      <c r="AH272" s="5">
        <f t="shared" si="178"/>
        <v>0</v>
      </c>
      <c r="AI272" s="5">
        <f t="shared" si="179"/>
        <v>0</v>
      </c>
      <c r="AJ272" s="5">
        <f t="shared" si="180"/>
        <v>0</v>
      </c>
      <c r="AK272" s="5">
        <f t="shared" si="181"/>
        <v>0</v>
      </c>
      <c r="AL272" s="5">
        <f t="shared" si="182"/>
        <v>0</v>
      </c>
      <c r="AM272" s="5">
        <f t="shared" si="183"/>
        <v>0</v>
      </c>
      <c r="AN272" s="5">
        <f t="shared" si="184"/>
        <v>0</v>
      </c>
      <c r="AO272" s="5">
        <f t="shared" si="185"/>
        <v>0</v>
      </c>
      <c r="AP272" s="3"/>
      <c r="AQ272" s="3">
        <f>IF(AND(AF272&lt;=Summary!B$6,AF272&gt;0),25*(Summary!B$6+1-AF272)/Summary!B$6,0)</f>
        <v>9.5</v>
      </c>
      <c r="AR272" s="3">
        <f>IF(AND(AG272&lt;=Summary!C$6,AG272&gt;0),25*(Summary!C$6+1-AG272)/Summary!C$6,0)</f>
        <v>0</v>
      </c>
      <c r="AS272" s="3">
        <f>IF(AND(AH272&lt;=Summary!D$6,AH272&gt;0),25*(Summary!D$6+1-AH272)/Summary!D$6,0)</f>
        <v>0</v>
      </c>
      <c r="AT272" s="3">
        <f>IF(AND(AI272&lt;=Summary!E$6,AI272&gt;0),25*(Summary!E$6+1-AI272)/Summary!E$6,0)</f>
        <v>0</v>
      </c>
      <c r="AU272" s="3">
        <f>IF(AND(AJ272&lt;=Summary!F$6,AJ272&gt;0),25*(Summary!F$6+1-AJ272)/Summary!F$6,0)</f>
        <v>0</v>
      </c>
      <c r="AV272" s="3">
        <f>IF(AND(AK272&lt;=Summary!G$6,AK272&gt;0),25*(Summary!G$6+1-AK272)/Summary!G$6,0)</f>
        <v>0</v>
      </c>
      <c r="AW272" s="3">
        <f>IF(AND(AL272&lt;=Summary!H$6,AL272&gt;0),25*(Summary!H$6+1-AL272)/Summary!H$6,0)</f>
        <v>0</v>
      </c>
      <c r="AX272" s="3">
        <f>IF(AND(AM272&lt;=Summary!I$6,AM272&gt;0),25*(Summary!I$6+1-AM272)/Summary!I$6,0)</f>
        <v>0</v>
      </c>
      <c r="AY272" s="3">
        <f>IF(AND(AN272&lt;=Summary!J$6,AN272&gt;0),25*(Summary!J$6+1-AN272)/Summary!J$6,0)</f>
        <v>0</v>
      </c>
      <c r="AZ272" s="3">
        <f>IF(AND(AO272&lt;=Summary!K$6,AO272&gt;0),25*(Summary!K$6+1-AO272)/Summary!K$6,0)</f>
        <v>0</v>
      </c>
      <c r="BA272" s="3"/>
      <c r="BB272" s="3">
        <f>IF(AND(U272&gt;0,U272&lt;=Summary!B$9),12.5 + 12.5 * (U272 - Summary!B$9) / (Summary!B$7 - Summary!B$9),0)</f>
        <v>16.552969502407706</v>
      </c>
      <c r="BC272" s="3">
        <f>IF(AND(V272&gt;0,V272&lt;=Summary!C$9),12.5 + 12.5 * (V272 - Summary!C$9) / (Summary!C$7 - Summary!C$9),0)</f>
        <v>0</v>
      </c>
      <c r="BD272" s="3">
        <f>IF(AND(W272&gt;0,W272&lt;=Summary!D$9),12.5 + 12.5 * (W272 - Summary!D$9) / (Summary!D$7 - Summary!D$9),0)</f>
        <v>0</v>
      </c>
      <c r="BE272" s="3">
        <f>IF(AND(X272&gt;0,X272&lt;=Summary!E$9),12.5 + 12.5 * (X272 - Summary!E$9) / (Summary!E$7 - Summary!E$9),0)</f>
        <v>0</v>
      </c>
      <c r="BF272" s="3">
        <f>IF(AND(Y272&gt;0,Y272&lt;=Summary!F$9),12.5 + 12.5 * (Y272 - Summary!F$9) / (Summary!F$7 - Summary!F$9),0)</f>
        <v>0</v>
      </c>
      <c r="BG272" s="3">
        <f>IF(AND(Z272&gt;0,Z272&lt;=Summary!G$9),12.5 + 12.5 * (Z272 - Summary!G$9) / (Summary!G$7 - Summary!G$9),0)</f>
        <v>0</v>
      </c>
      <c r="BH272" s="3">
        <f>IF(AND(AA272&gt;0,AA272&lt;=Summary!H$9),12.5 + 12.5 * (AA272 - Summary!H$9) / (Summary!H$7 - Summary!H$9),0)</f>
        <v>0</v>
      </c>
      <c r="BI272" s="3">
        <f>IF(AND(AB272&gt;0,AB272&lt;=Summary!I$9),12.5 + 12.5 * (AB272 - Summary!I$9) / (Summary!I$7 - Summary!I$9),0)</f>
        <v>0</v>
      </c>
      <c r="BJ272" s="3">
        <f>IF(AND(AC272&gt;0,AC272&lt;=Summary!J$9),12.5 + 12.5 * (AC272 - Summary!J$9) / (Summary!J$7 - Summary!J$9),0)</f>
        <v>0</v>
      </c>
      <c r="BK272" s="3">
        <f>IF(AND(AD272&gt;0,AD272&lt;=Summary!K$9),12.5 + 12.5 * (AD272 - Summary!K$9) / (Summary!K$7 - Summary!K$9),0)</f>
        <v>0</v>
      </c>
      <c r="BL272" s="3"/>
      <c r="BM272" s="3">
        <f>IF(AND(U272&gt;0,U272&gt;Summary!B$9),12.5 - 12.5 * (U272 - Summary!B$9) / (Summary!B$3 - Summary!B$9),0)</f>
        <v>0</v>
      </c>
      <c r="BN272" s="3">
        <f>IF(AND(V272&gt;0,V272&gt;Summary!C$9),12.5 - 12.5 * (V272 - Summary!C$9) / (Summary!C$3 - Summary!C$9),0)</f>
        <v>0</v>
      </c>
      <c r="BO272" s="3">
        <f>IF(AND(W272&gt;0,W272&gt;Summary!D$9),12.5 - 12.5 * (W272 - Summary!D$9) / (Summary!D$3 - Summary!D$9),0)</f>
        <v>0</v>
      </c>
      <c r="BP272" s="3">
        <f>IF(AND(X272&gt;0,X272&gt;Summary!E$9),12.5 - 12.5 * (X272 - Summary!E$9) / (Summary!E$3 - Summary!E$9),0)</f>
        <v>0</v>
      </c>
      <c r="BQ272" s="3">
        <f>IF(AND(Y272&gt;0,Y272&gt;Summary!F$9),12.5 - 12.5 * (Y272 - Summary!F$9) / (Summary!F$3 - Summary!F$9),0)</f>
        <v>0</v>
      </c>
      <c r="BR272" s="3">
        <f>IF(AND(Z272&gt;0,Z272&gt;Summary!G$9),12.5 - 12.5 * (Z272 - Summary!G$9) / (Summary!G$3 - Summary!G$9),0)</f>
        <v>0</v>
      </c>
      <c r="BS272" s="3">
        <f>IF(AND(AA272&gt;0,AA272&gt;Summary!H$9),12.5 - 12.5 * (AA272 - Summary!H$9) / (Summary!H$3 - Summary!H$9),0)</f>
        <v>0</v>
      </c>
      <c r="BT272" s="3">
        <f>IF(AND(AB272&gt;0,AB272&gt;Summary!I$9),12.5 - 12.5 * (AB272 - Summary!I$9) / (Summary!I$3 - Summary!I$9),0)</f>
        <v>0</v>
      </c>
      <c r="BU272" s="3">
        <f>IF(AND(AC272&gt;0,AC272&gt;Summary!J$9),12.5 - 12.5 * (AC272 - Summary!J$9) / (Summary!J$3 - Summary!J$9),0)</f>
        <v>0</v>
      </c>
      <c r="BV272" s="3">
        <f>IF(AND(AD272&gt;0,AD272&gt;Summary!K$9),12.5 - 12.5 * (AD272 - Summary!K$9) / (Summary!K$3 - Summary!K$9),0)</f>
        <v>0</v>
      </c>
      <c r="BW272" s="3"/>
      <c r="CD272">
        <v>1319</v>
      </c>
      <c r="CI272" s="3">
        <f t="shared" si="186"/>
        <v>26.052969502407706</v>
      </c>
      <c r="CJ272" s="3">
        <f t="shared" si="187"/>
        <v>0</v>
      </c>
      <c r="CK272" s="3">
        <f t="shared" si="188"/>
        <v>0</v>
      </c>
      <c r="CL272" s="3">
        <f t="shared" si="189"/>
        <v>0</v>
      </c>
      <c r="CM272" s="3">
        <f t="shared" si="190"/>
        <v>0</v>
      </c>
      <c r="CN272" s="3">
        <f t="shared" si="191"/>
        <v>0</v>
      </c>
      <c r="CO272" s="3">
        <f t="shared" si="192"/>
        <v>0</v>
      </c>
      <c r="CP272" s="3">
        <f t="shared" si="193"/>
        <v>0</v>
      </c>
      <c r="CQ272" s="3">
        <f t="shared" si="194"/>
        <v>0</v>
      </c>
      <c r="CR272" s="3">
        <f t="shared" si="195"/>
        <v>0</v>
      </c>
      <c r="CT272" s="3">
        <f t="shared" si="196"/>
        <v>0</v>
      </c>
      <c r="CU272" s="3">
        <f t="shared" si="197"/>
        <v>0</v>
      </c>
      <c r="CV272" s="3">
        <f t="shared" si="198"/>
        <v>26.052969502407706</v>
      </c>
      <c r="CW272" s="5">
        <f t="shared" si="199"/>
        <v>50</v>
      </c>
      <c r="CX272" s="3">
        <f t="shared" si="200"/>
        <v>76.052969502407706</v>
      </c>
      <c r="CZ272" s="3">
        <f t="shared" si="201"/>
        <v>83.480052835741006</v>
      </c>
      <c r="DA272">
        <f t="shared" si="202"/>
        <v>268</v>
      </c>
    </row>
    <row r="273" spans="1:105" x14ac:dyDescent="0.2">
      <c r="A273">
        <v>269</v>
      </c>
      <c r="B273" t="s">
        <v>579</v>
      </c>
      <c r="C273" t="s">
        <v>125</v>
      </c>
      <c r="D273" t="s">
        <v>22</v>
      </c>
      <c r="E273">
        <v>31.1948234349919</v>
      </c>
      <c r="F273" s="1" t="s">
        <v>725</v>
      </c>
      <c r="G273">
        <v>81.194823434991903</v>
      </c>
      <c r="H273">
        <v>1417</v>
      </c>
      <c r="J273">
        <v>1417</v>
      </c>
      <c r="U273" s="5">
        <f>IF(J273&lt;=Summary!B$3,J273,0)</f>
        <v>1417</v>
      </c>
      <c r="V273" s="5">
        <f>IF(K273&lt;=Summary!C$3,K273,0)</f>
        <v>0</v>
      </c>
      <c r="W273" s="5">
        <f>IF(L273&lt;=Summary!D$3,L273,0)</f>
        <v>0</v>
      </c>
      <c r="X273" s="5">
        <f>IF(M273&lt;=Summary!E$3,M273,0)</f>
        <v>0</v>
      </c>
      <c r="Y273" s="5">
        <f>IF(N273&lt;=Summary!F$3,N273,0)</f>
        <v>0</v>
      </c>
      <c r="Z273" s="5">
        <f>IF(O273&lt;=Summary!G$3,O273,0)</f>
        <v>0</v>
      </c>
      <c r="AA273" s="5">
        <f>IF(P273&lt;=Summary!H$3,P273,0)</f>
        <v>0</v>
      </c>
      <c r="AB273" s="5">
        <f>IF(Q273&lt;=Summary!I$3,Q273,0)</f>
        <v>0</v>
      </c>
      <c r="AC273" s="5">
        <f>IF(R273&lt;=Summary!J$3,R273,0)</f>
        <v>0</v>
      </c>
      <c r="AD273" s="5">
        <f>IF(S273&lt;=Summary!K$3,S273,0)</f>
        <v>0</v>
      </c>
      <c r="AE273" s="3"/>
      <c r="AF273" s="5">
        <f t="shared" si="176"/>
        <v>73</v>
      </c>
      <c r="AG273" s="5">
        <f t="shared" si="177"/>
        <v>0</v>
      </c>
      <c r="AH273" s="5">
        <f t="shared" si="178"/>
        <v>0</v>
      </c>
      <c r="AI273" s="5">
        <f t="shared" si="179"/>
        <v>0</v>
      </c>
      <c r="AJ273" s="5">
        <f t="shared" si="180"/>
        <v>0</v>
      </c>
      <c r="AK273" s="5">
        <f t="shared" si="181"/>
        <v>0</v>
      </c>
      <c r="AL273" s="5">
        <f t="shared" si="182"/>
        <v>0</v>
      </c>
      <c r="AM273" s="5">
        <f t="shared" si="183"/>
        <v>0</v>
      </c>
      <c r="AN273" s="5">
        <f t="shared" si="184"/>
        <v>0</v>
      </c>
      <c r="AO273" s="5">
        <f t="shared" si="185"/>
        <v>0</v>
      </c>
      <c r="AP273" s="3"/>
      <c r="AQ273" s="3">
        <f>IF(AND(AF273&lt;=Summary!B$6,AF273&gt;0),25*(Summary!B$6+1-AF273)/Summary!B$6,0)</f>
        <v>7</v>
      </c>
      <c r="AR273" s="3">
        <f>IF(AND(AG273&lt;=Summary!C$6,AG273&gt;0),25*(Summary!C$6+1-AG273)/Summary!C$6,0)</f>
        <v>0</v>
      </c>
      <c r="AS273" s="3">
        <f>IF(AND(AH273&lt;=Summary!D$6,AH273&gt;0),25*(Summary!D$6+1-AH273)/Summary!D$6,0)</f>
        <v>0</v>
      </c>
      <c r="AT273" s="3">
        <f>IF(AND(AI273&lt;=Summary!E$6,AI273&gt;0),25*(Summary!E$6+1-AI273)/Summary!E$6,0)</f>
        <v>0</v>
      </c>
      <c r="AU273" s="3">
        <f>IF(AND(AJ273&lt;=Summary!F$6,AJ273&gt;0),25*(Summary!F$6+1-AJ273)/Summary!F$6,0)</f>
        <v>0</v>
      </c>
      <c r="AV273" s="3">
        <f>IF(AND(AK273&lt;=Summary!G$6,AK273&gt;0),25*(Summary!G$6+1-AK273)/Summary!G$6,0)</f>
        <v>0</v>
      </c>
      <c r="AW273" s="3">
        <f>IF(AND(AL273&lt;=Summary!H$6,AL273&gt;0),25*(Summary!H$6+1-AL273)/Summary!H$6,0)</f>
        <v>0</v>
      </c>
      <c r="AX273" s="3">
        <f>IF(AND(AM273&lt;=Summary!I$6,AM273&gt;0),25*(Summary!I$6+1-AM273)/Summary!I$6,0)</f>
        <v>0</v>
      </c>
      <c r="AY273" s="3">
        <f>IF(AND(AN273&lt;=Summary!J$6,AN273&gt;0),25*(Summary!J$6+1-AN273)/Summary!J$6,0)</f>
        <v>0</v>
      </c>
      <c r="AZ273" s="3">
        <f>IF(AND(AO273&lt;=Summary!K$6,AO273&gt;0),25*(Summary!K$6+1-AO273)/Summary!K$6,0)</f>
        <v>0</v>
      </c>
      <c r="BA273" s="3"/>
      <c r="BB273" s="3">
        <f>IF(AND(U273&gt;0,U273&lt;=Summary!B$9),12.5 + 12.5 * (U273 - Summary!B$9) / (Summary!B$7 - Summary!B$9),0)</f>
        <v>15.569823434991974</v>
      </c>
      <c r="BC273" s="3">
        <f>IF(AND(V273&gt;0,V273&lt;=Summary!C$9),12.5 + 12.5 * (V273 - Summary!C$9) / (Summary!C$7 - Summary!C$9),0)</f>
        <v>0</v>
      </c>
      <c r="BD273" s="3">
        <f>IF(AND(W273&gt;0,W273&lt;=Summary!D$9),12.5 + 12.5 * (W273 - Summary!D$9) / (Summary!D$7 - Summary!D$9),0)</f>
        <v>0</v>
      </c>
      <c r="BE273" s="3">
        <f>IF(AND(X273&gt;0,X273&lt;=Summary!E$9),12.5 + 12.5 * (X273 - Summary!E$9) / (Summary!E$7 - Summary!E$9),0)</f>
        <v>0</v>
      </c>
      <c r="BF273" s="3">
        <f>IF(AND(Y273&gt;0,Y273&lt;=Summary!F$9),12.5 + 12.5 * (Y273 - Summary!F$9) / (Summary!F$7 - Summary!F$9),0)</f>
        <v>0</v>
      </c>
      <c r="BG273" s="3">
        <f>IF(AND(Z273&gt;0,Z273&lt;=Summary!G$9),12.5 + 12.5 * (Z273 - Summary!G$9) / (Summary!G$7 - Summary!G$9),0)</f>
        <v>0</v>
      </c>
      <c r="BH273" s="3">
        <f>IF(AND(AA273&gt;0,AA273&lt;=Summary!H$9),12.5 + 12.5 * (AA273 - Summary!H$9) / (Summary!H$7 - Summary!H$9),0)</f>
        <v>0</v>
      </c>
      <c r="BI273" s="3">
        <f>IF(AND(AB273&gt;0,AB273&lt;=Summary!I$9),12.5 + 12.5 * (AB273 - Summary!I$9) / (Summary!I$7 - Summary!I$9),0)</f>
        <v>0</v>
      </c>
      <c r="BJ273" s="3">
        <f>IF(AND(AC273&gt;0,AC273&lt;=Summary!J$9),12.5 + 12.5 * (AC273 - Summary!J$9) / (Summary!J$7 - Summary!J$9),0)</f>
        <v>0</v>
      </c>
      <c r="BK273" s="3">
        <f>IF(AND(AD273&gt;0,AD273&lt;=Summary!K$9),12.5 + 12.5 * (AD273 - Summary!K$9) / (Summary!K$7 - Summary!K$9),0)</f>
        <v>0</v>
      </c>
      <c r="BL273" s="3"/>
      <c r="BM273" s="3">
        <f>IF(AND(U273&gt;0,U273&gt;Summary!B$9),12.5 - 12.5 * (U273 - Summary!B$9) / (Summary!B$3 - Summary!B$9),0)</f>
        <v>0</v>
      </c>
      <c r="BN273" s="3">
        <f>IF(AND(V273&gt;0,V273&gt;Summary!C$9),12.5 - 12.5 * (V273 - Summary!C$9) / (Summary!C$3 - Summary!C$9),0)</f>
        <v>0</v>
      </c>
      <c r="BO273" s="3">
        <f>IF(AND(W273&gt;0,W273&gt;Summary!D$9),12.5 - 12.5 * (W273 - Summary!D$9) / (Summary!D$3 - Summary!D$9),0)</f>
        <v>0</v>
      </c>
      <c r="BP273" s="3">
        <f>IF(AND(X273&gt;0,X273&gt;Summary!E$9),12.5 - 12.5 * (X273 - Summary!E$9) / (Summary!E$3 - Summary!E$9),0)</f>
        <v>0</v>
      </c>
      <c r="BQ273" s="3">
        <f>IF(AND(Y273&gt;0,Y273&gt;Summary!F$9),12.5 - 12.5 * (Y273 - Summary!F$9) / (Summary!F$3 - Summary!F$9),0)</f>
        <v>0</v>
      </c>
      <c r="BR273" s="3">
        <f>IF(AND(Z273&gt;0,Z273&gt;Summary!G$9),12.5 - 12.5 * (Z273 - Summary!G$9) / (Summary!G$3 - Summary!G$9),0)</f>
        <v>0</v>
      </c>
      <c r="BS273" s="3">
        <f>IF(AND(AA273&gt;0,AA273&gt;Summary!H$9),12.5 - 12.5 * (AA273 - Summary!H$9) / (Summary!H$3 - Summary!H$9),0)</f>
        <v>0</v>
      </c>
      <c r="BT273" s="3">
        <f>IF(AND(AB273&gt;0,AB273&gt;Summary!I$9),12.5 - 12.5 * (AB273 - Summary!I$9) / (Summary!I$3 - Summary!I$9),0)</f>
        <v>0</v>
      </c>
      <c r="BU273" s="3">
        <f>IF(AND(AC273&gt;0,AC273&gt;Summary!J$9),12.5 - 12.5 * (AC273 - Summary!J$9) / (Summary!J$3 - Summary!J$9),0)</f>
        <v>0</v>
      </c>
      <c r="BV273" s="3">
        <f>IF(AND(AD273&gt;0,AD273&gt;Summary!K$9),12.5 - 12.5 * (AD273 - Summary!K$9) / (Summary!K$3 - Summary!K$9),0)</f>
        <v>0</v>
      </c>
      <c r="BW273" s="3"/>
      <c r="CD273">
        <v>1417</v>
      </c>
      <c r="CI273" s="3">
        <f t="shared" si="186"/>
        <v>22.569823434991974</v>
      </c>
      <c r="CJ273" s="3">
        <f t="shared" si="187"/>
        <v>0</v>
      </c>
      <c r="CK273" s="3">
        <f t="shared" si="188"/>
        <v>0</v>
      </c>
      <c r="CL273" s="3">
        <f t="shared" si="189"/>
        <v>0</v>
      </c>
      <c r="CM273" s="3">
        <f t="shared" si="190"/>
        <v>0</v>
      </c>
      <c r="CN273" s="3">
        <f t="shared" si="191"/>
        <v>0</v>
      </c>
      <c r="CO273" s="3">
        <f t="shared" si="192"/>
        <v>0</v>
      </c>
      <c r="CP273" s="3">
        <f t="shared" si="193"/>
        <v>0</v>
      </c>
      <c r="CQ273" s="3">
        <f t="shared" si="194"/>
        <v>0</v>
      </c>
      <c r="CR273" s="3">
        <f t="shared" si="195"/>
        <v>0</v>
      </c>
      <c r="CT273" s="3">
        <f t="shared" si="196"/>
        <v>0</v>
      </c>
      <c r="CU273" s="3">
        <f t="shared" si="197"/>
        <v>0</v>
      </c>
      <c r="CV273" s="3">
        <f t="shared" si="198"/>
        <v>22.569823434991974</v>
      </c>
      <c r="CW273" s="5">
        <f t="shared" si="199"/>
        <v>50</v>
      </c>
      <c r="CX273" s="3">
        <f t="shared" si="200"/>
        <v>72.569823434991974</v>
      </c>
      <c r="CZ273" s="3">
        <f t="shared" si="201"/>
        <v>81.194823434991903</v>
      </c>
      <c r="DA273">
        <f t="shared" si="202"/>
        <v>269</v>
      </c>
    </row>
    <row r="274" spans="1:105" x14ac:dyDescent="0.2">
      <c r="A274">
        <v>270</v>
      </c>
      <c r="B274" t="s">
        <v>580</v>
      </c>
      <c r="C274" t="s">
        <v>581</v>
      </c>
      <c r="D274" t="s">
        <v>45</v>
      </c>
      <c r="E274">
        <v>28.117386902421199</v>
      </c>
      <c r="F274" s="1" t="s">
        <v>725</v>
      </c>
      <c r="G274">
        <v>78.117386902421202</v>
      </c>
      <c r="H274">
        <v>1465</v>
      </c>
      <c r="K274">
        <v>1465</v>
      </c>
      <c r="U274" s="5">
        <f>IF(J274&lt;=Summary!B$3,J274,0)</f>
        <v>0</v>
      </c>
      <c r="V274" s="5">
        <f>IF(K274&lt;=Summary!C$3,K274,0)</f>
        <v>1465</v>
      </c>
      <c r="W274" s="5">
        <f>IF(L274&lt;=Summary!D$3,L274,0)</f>
        <v>0</v>
      </c>
      <c r="X274" s="5">
        <f>IF(M274&lt;=Summary!E$3,M274,0)</f>
        <v>0</v>
      </c>
      <c r="Y274" s="5">
        <f>IF(N274&lt;=Summary!F$3,N274,0)</f>
        <v>0</v>
      </c>
      <c r="Z274" s="5">
        <f>IF(O274&lt;=Summary!G$3,O274,0)</f>
        <v>0</v>
      </c>
      <c r="AA274" s="5">
        <f>IF(P274&lt;=Summary!H$3,P274,0)</f>
        <v>0</v>
      </c>
      <c r="AB274" s="5">
        <f>IF(Q274&lt;=Summary!I$3,Q274,0)</f>
        <v>0</v>
      </c>
      <c r="AC274" s="5">
        <f>IF(R274&lt;=Summary!J$3,R274,0)</f>
        <v>0</v>
      </c>
      <c r="AD274" s="5">
        <f>IF(S274&lt;=Summary!K$3,S274,0)</f>
        <v>0</v>
      </c>
      <c r="AE274" s="3"/>
      <c r="AF274" s="5">
        <f t="shared" si="176"/>
        <v>0</v>
      </c>
      <c r="AG274" s="5">
        <f t="shared" si="177"/>
        <v>102</v>
      </c>
      <c r="AH274" s="5">
        <f t="shared" si="178"/>
        <v>0</v>
      </c>
      <c r="AI274" s="5">
        <f t="shared" si="179"/>
        <v>0</v>
      </c>
      <c r="AJ274" s="5">
        <f t="shared" si="180"/>
        <v>0</v>
      </c>
      <c r="AK274" s="5">
        <f t="shared" si="181"/>
        <v>0</v>
      </c>
      <c r="AL274" s="5">
        <f t="shared" si="182"/>
        <v>0</v>
      </c>
      <c r="AM274" s="5">
        <f t="shared" si="183"/>
        <v>0</v>
      </c>
      <c r="AN274" s="5">
        <f t="shared" si="184"/>
        <v>0</v>
      </c>
      <c r="AO274" s="5">
        <f t="shared" si="185"/>
        <v>0</v>
      </c>
      <c r="AP274" s="3"/>
      <c r="AQ274" s="3">
        <f>IF(AND(AF274&lt;=Summary!B$6,AF274&gt;0),25*(Summary!B$6+1-AF274)/Summary!B$6,0)</f>
        <v>0</v>
      </c>
      <c r="AR274" s="3">
        <f>IF(AND(AG274&lt;=Summary!C$6,AG274&gt;0),25*(Summary!C$6+1-AG274)/Summary!C$6,0)</f>
        <v>0</v>
      </c>
      <c r="AS274" s="3">
        <f>IF(AND(AH274&lt;=Summary!D$6,AH274&gt;0),25*(Summary!D$6+1-AH274)/Summary!D$6,0)</f>
        <v>0</v>
      </c>
      <c r="AT274" s="3">
        <f>IF(AND(AI274&lt;=Summary!E$6,AI274&gt;0),25*(Summary!E$6+1-AI274)/Summary!E$6,0)</f>
        <v>0</v>
      </c>
      <c r="AU274" s="3">
        <f>IF(AND(AJ274&lt;=Summary!F$6,AJ274&gt;0),25*(Summary!F$6+1-AJ274)/Summary!F$6,0)</f>
        <v>0</v>
      </c>
      <c r="AV274" s="3">
        <f>IF(AND(AK274&lt;=Summary!G$6,AK274&gt;0),25*(Summary!G$6+1-AK274)/Summary!G$6,0)</f>
        <v>0</v>
      </c>
      <c r="AW274" s="3">
        <f>IF(AND(AL274&lt;=Summary!H$6,AL274&gt;0),25*(Summary!H$6+1-AL274)/Summary!H$6,0)</f>
        <v>0</v>
      </c>
      <c r="AX274" s="3">
        <f>IF(AND(AM274&lt;=Summary!I$6,AM274&gt;0),25*(Summary!I$6+1-AM274)/Summary!I$6,0)</f>
        <v>0</v>
      </c>
      <c r="AY274" s="3">
        <f>IF(AND(AN274&lt;=Summary!J$6,AN274&gt;0),25*(Summary!J$6+1-AN274)/Summary!J$6,0)</f>
        <v>0</v>
      </c>
      <c r="AZ274" s="3">
        <f>IF(AND(AO274&lt;=Summary!K$6,AO274&gt;0),25*(Summary!K$6+1-AO274)/Summary!K$6,0)</f>
        <v>0</v>
      </c>
      <c r="BA274" s="3"/>
      <c r="BB274" s="3">
        <f>IF(AND(U274&gt;0,U274&lt;=Summary!B$9),12.5 + 12.5 * (U274 - Summary!B$9) / (Summary!B$7 - Summary!B$9),0)</f>
        <v>0</v>
      </c>
      <c r="BC274" s="3">
        <f>IF(AND(V274&gt;0,V274&lt;=Summary!C$9),12.5 + 12.5 * (V274 - Summary!C$9) / (Summary!C$7 - Summary!C$9),0)</f>
        <v>13.907985193019567</v>
      </c>
      <c r="BD274" s="3">
        <f>IF(AND(W274&gt;0,W274&lt;=Summary!D$9),12.5 + 12.5 * (W274 - Summary!D$9) / (Summary!D$7 - Summary!D$9),0)</f>
        <v>0</v>
      </c>
      <c r="BE274" s="3">
        <f>IF(AND(X274&gt;0,X274&lt;=Summary!E$9),12.5 + 12.5 * (X274 - Summary!E$9) / (Summary!E$7 - Summary!E$9),0)</f>
        <v>0</v>
      </c>
      <c r="BF274" s="3">
        <f>IF(AND(Y274&gt;0,Y274&lt;=Summary!F$9),12.5 + 12.5 * (Y274 - Summary!F$9) / (Summary!F$7 - Summary!F$9),0)</f>
        <v>0</v>
      </c>
      <c r="BG274" s="3">
        <f>IF(AND(Z274&gt;0,Z274&lt;=Summary!G$9),12.5 + 12.5 * (Z274 - Summary!G$9) / (Summary!G$7 - Summary!G$9),0)</f>
        <v>0</v>
      </c>
      <c r="BH274" s="3">
        <f>IF(AND(AA274&gt;0,AA274&lt;=Summary!H$9),12.5 + 12.5 * (AA274 - Summary!H$9) / (Summary!H$7 - Summary!H$9),0)</f>
        <v>0</v>
      </c>
      <c r="BI274" s="3">
        <f>IF(AND(AB274&gt;0,AB274&lt;=Summary!I$9),12.5 + 12.5 * (AB274 - Summary!I$9) / (Summary!I$7 - Summary!I$9),0)</f>
        <v>0</v>
      </c>
      <c r="BJ274" s="3">
        <f>IF(AND(AC274&gt;0,AC274&lt;=Summary!J$9),12.5 + 12.5 * (AC274 - Summary!J$9) / (Summary!J$7 - Summary!J$9),0)</f>
        <v>0</v>
      </c>
      <c r="BK274" s="3">
        <f>IF(AND(AD274&gt;0,AD274&lt;=Summary!K$9),12.5 + 12.5 * (AD274 - Summary!K$9) / (Summary!K$7 - Summary!K$9),0)</f>
        <v>0</v>
      </c>
      <c r="BL274" s="3"/>
      <c r="BM274" s="3">
        <f>IF(AND(U274&gt;0,U274&gt;Summary!B$9),12.5 - 12.5 * (U274 - Summary!B$9) / (Summary!B$3 - Summary!B$9),0)</f>
        <v>0</v>
      </c>
      <c r="BN274" s="3">
        <f>IF(AND(V274&gt;0,V274&gt;Summary!C$9),12.5 - 12.5 * (V274 - Summary!C$9) / (Summary!C$3 - Summary!C$9),0)</f>
        <v>0</v>
      </c>
      <c r="BO274" s="3">
        <f>IF(AND(W274&gt;0,W274&gt;Summary!D$9),12.5 - 12.5 * (W274 - Summary!D$9) / (Summary!D$3 - Summary!D$9),0)</f>
        <v>0</v>
      </c>
      <c r="BP274" s="3">
        <f>IF(AND(X274&gt;0,X274&gt;Summary!E$9),12.5 - 12.5 * (X274 - Summary!E$9) / (Summary!E$3 - Summary!E$9),0)</f>
        <v>0</v>
      </c>
      <c r="BQ274" s="3">
        <f>IF(AND(Y274&gt;0,Y274&gt;Summary!F$9),12.5 - 12.5 * (Y274 - Summary!F$9) / (Summary!F$3 - Summary!F$9),0)</f>
        <v>0</v>
      </c>
      <c r="BR274" s="3">
        <f>IF(AND(Z274&gt;0,Z274&gt;Summary!G$9),12.5 - 12.5 * (Z274 - Summary!G$9) / (Summary!G$3 - Summary!G$9),0)</f>
        <v>0</v>
      </c>
      <c r="BS274" s="3">
        <f>IF(AND(AA274&gt;0,AA274&gt;Summary!H$9),12.5 - 12.5 * (AA274 - Summary!H$9) / (Summary!H$3 - Summary!H$9),0)</f>
        <v>0</v>
      </c>
      <c r="BT274" s="3">
        <f>IF(AND(AB274&gt;0,AB274&gt;Summary!I$9),12.5 - 12.5 * (AB274 - Summary!I$9) / (Summary!I$3 - Summary!I$9),0)</f>
        <v>0</v>
      </c>
      <c r="BU274" s="3">
        <f>IF(AND(AC274&gt;0,AC274&gt;Summary!J$9),12.5 - 12.5 * (AC274 - Summary!J$9) / (Summary!J$3 - Summary!J$9),0)</f>
        <v>0</v>
      </c>
      <c r="BV274" s="3">
        <f>IF(AND(AD274&gt;0,AD274&gt;Summary!K$9),12.5 - 12.5 * (AD274 - Summary!K$9) / (Summary!K$3 - Summary!K$9),0)</f>
        <v>0</v>
      </c>
      <c r="BW274" s="3"/>
      <c r="BZ274">
        <v>1465</v>
      </c>
      <c r="CI274" s="3">
        <f t="shared" si="186"/>
        <v>0</v>
      </c>
      <c r="CJ274" s="3">
        <f t="shared" si="187"/>
        <v>13.907985193019567</v>
      </c>
      <c r="CK274" s="3">
        <f t="shared" si="188"/>
        <v>0</v>
      </c>
      <c r="CL274" s="3">
        <f t="shared" si="189"/>
        <v>0</v>
      </c>
      <c r="CM274" s="3">
        <f t="shared" si="190"/>
        <v>0</v>
      </c>
      <c r="CN274" s="3">
        <f t="shared" si="191"/>
        <v>0</v>
      </c>
      <c r="CO274" s="3">
        <f t="shared" si="192"/>
        <v>0</v>
      </c>
      <c r="CP274" s="3">
        <f t="shared" si="193"/>
        <v>0</v>
      </c>
      <c r="CQ274" s="3">
        <f t="shared" si="194"/>
        <v>0</v>
      </c>
      <c r="CR274" s="3">
        <f t="shared" si="195"/>
        <v>0</v>
      </c>
      <c r="CT274" s="3">
        <f t="shared" si="196"/>
        <v>0</v>
      </c>
      <c r="CU274" s="3">
        <f t="shared" si="197"/>
        <v>0</v>
      </c>
      <c r="CV274" s="3">
        <f t="shared" si="198"/>
        <v>13.907985193019567</v>
      </c>
      <c r="CW274" s="5">
        <f t="shared" si="199"/>
        <v>50</v>
      </c>
      <c r="CX274" s="3">
        <f t="shared" si="200"/>
        <v>63.90798519301957</v>
      </c>
      <c r="CZ274" s="3">
        <f t="shared" si="201"/>
        <v>78.117386902421202</v>
      </c>
      <c r="DA274">
        <f t="shared" si="202"/>
        <v>270</v>
      </c>
    </row>
    <row r="275" spans="1:105" x14ac:dyDescent="0.2">
      <c r="A275">
        <v>271</v>
      </c>
      <c r="B275" t="s">
        <v>582</v>
      </c>
      <c r="C275" t="s">
        <v>125</v>
      </c>
      <c r="D275" t="s">
        <v>64</v>
      </c>
      <c r="E275">
        <v>25.485769298566701</v>
      </c>
      <c r="F275" s="1" t="s">
        <v>724</v>
      </c>
      <c r="G275">
        <v>75.485769298566694</v>
      </c>
      <c r="H275">
        <v>1559</v>
      </c>
      <c r="K275">
        <v>1559</v>
      </c>
      <c r="U275" s="5">
        <f>IF(J275&lt;=Summary!B$3,J275,0)</f>
        <v>0</v>
      </c>
      <c r="V275" s="5">
        <f>IF(K275&lt;=Summary!C$3,K275,0)</f>
        <v>1559</v>
      </c>
      <c r="W275" s="5">
        <f>IF(L275&lt;=Summary!D$3,L275,0)</f>
        <v>0</v>
      </c>
      <c r="X275" s="5">
        <f>IF(M275&lt;=Summary!E$3,M275,0)</f>
        <v>0</v>
      </c>
      <c r="Y275" s="5">
        <f>IF(N275&lt;=Summary!F$3,N275,0)</f>
        <v>0</v>
      </c>
      <c r="Z275" s="5">
        <f>IF(O275&lt;=Summary!G$3,O275,0)</f>
        <v>0</v>
      </c>
      <c r="AA275" s="5">
        <f>IF(P275&lt;=Summary!H$3,P275,0)</f>
        <v>0</v>
      </c>
      <c r="AB275" s="5">
        <f>IF(Q275&lt;=Summary!I$3,Q275,0)</f>
        <v>0</v>
      </c>
      <c r="AC275" s="5">
        <f>IF(R275&lt;=Summary!J$3,R275,0)</f>
        <v>0</v>
      </c>
      <c r="AD275" s="5">
        <f>IF(S275&lt;=Summary!K$3,S275,0)</f>
        <v>0</v>
      </c>
      <c r="AE275" s="3"/>
      <c r="AF275" s="5">
        <f t="shared" si="176"/>
        <v>0</v>
      </c>
      <c r="AG275" s="5">
        <f t="shared" si="177"/>
        <v>115</v>
      </c>
      <c r="AH275" s="5">
        <f t="shared" si="178"/>
        <v>0</v>
      </c>
      <c r="AI275" s="5">
        <f t="shared" si="179"/>
        <v>0</v>
      </c>
      <c r="AJ275" s="5">
        <f t="shared" si="180"/>
        <v>0</v>
      </c>
      <c r="AK275" s="5">
        <f t="shared" si="181"/>
        <v>0</v>
      </c>
      <c r="AL275" s="5">
        <f t="shared" si="182"/>
        <v>0</v>
      </c>
      <c r="AM275" s="5">
        <f t="shared" si="183"/>
        <v>0</v>
      </c>
      <c r="AN275" s="5">
        <f t="shared" si="184"/>
        <v>0</v>
      </c>
      <c r="AO275" s="5">
        <f t="shared" si="185"/>
        <v>0</v>
      </c>
      <c r="AP275" s="3"/>
      <c r="AQ275" s="3">
        <f>IF(AND(AF275&lt;=Summary!B$6,AF275&gt;0),25*(Summary!B$6+1-AF275)/Summary!B$6,0)</f>
        <v>0</v>
      </c>
      <c r="AR275" s="3">
        <f>IF(AND(AG275&lt;=Summary!C$6,AG275&gt;0),25*(Summary!C$6+1-AG275)/Summary!C$6,0)</f>
        <v>0</v>
      </c>
      <c r="AS275" s="3">
        <f>IF(AND(AH275&lt;=Summary!D$6,AH275&gt;0),25*(Summary!D$6+1-AH275)/Summary!D$6,0)</f>
        <v>0</v>
      </c>
      <c r="AT275" s="3">
        <f>IF(AND(AI275&lt;=Summary!E$6,AI275&gt;0),25*(Summary!E$6+1-AI275)/Summary!E$6,0)</f>
        <v>0</v>
      </c>
      <c r="AU275" s="3">
        <f>IF(AND(AJ275&lt;=Summary!F$6,AJ275&gt;0),25*(Summary!F$6+1-AJ275)/Summary!F$6,0)</f>
        <v>0</v>
      </c>
      <c r="AV275" s="3">
        <f>IF(AND(AK275&lt;=Summary!G$6,AK275&gt;0),25*(Summary!G$6+1-AK275)/Summary!G$6,0)</f>
        <v>0</v>
      </c>
      <c r="AW275" s="3">
        <f>IF(AND(AL275&lt;=Summary!H$6,AL275&gt;0),25*(Summary!H$6+1-AL275)/Summary!H$6,0)</f>
        <v>0</v>
      </c>
      <c r="AX275" s="3">
        <f>IF(AND(AM275&lt;=Summary!I$6,AM275&gt;0),25*(Summary!I$6+1-AM275)/Summary!I$6,0)</f>
        <v>0</v>
      </c>
      <c r="AY275" s="3">
        <f>IF(AND(AN275&lt;=Summary!J$6,AN275&gt;0),25*(Summary!J$6+1-AN275)/Summary!J$6,0)</f>
        <v>0</v>
      </c>
      <c r="AZ275" s="3">
        <f>IF(AND(AO275&lt;=Summary!K$6,AO275&gt;0),25*(Summary!K$6+1-AO275)/Summary!K$6,0)</f>
        <v>0</v>
      </c>
      <c r="BA275" s="3"/>
      <c r="BB275" s="3">
        <f>IF(AND(U275&gt;0,U275&lt;=Summary!B$9),12.5 + 12.5 * (U275 - Summary!B$9) / (Summary!B$7 - Summary!B$9),0)</f>
        <v>0</v>
      </c>
      <c r="BC275" s="3">
        <f>IF(AND(V275&gt;0,V275&lt;=Summary!C$9),12.5 + 12.5 * (V275 - Summary!C$9) / (Summary!C$7 - Summary!C$9),0)</f>
        <v>12.665256478053939</v>
      </c>
      <c r="BD275" s="3">
        <f>IF(AND(W275&gt;0,W275&lt;=Summary!D$9),12.5 + 12.5 * (W275 - Summary!D$9) / (Summary!D$7 - Summary!D$9),0)</f>
        <v>0</v>
      </c>
      <c r="BE275" s="3">
        <f>IF(AND(X275&gt;0,X275&lt;=Summary!E$9),12.5 + 12.5 * (X275 - Summary!E$9) / (Summary!E$7 - Summary!E$9),0)</f>
        <v>0</v>
      </c>
      <c r="BF275" s="3">
        <f>IF(AND(Y275&gt;0,Y275&lt;=Summary!F$9),12.5 + 12.5 * (Y275 - Summary!F$9) / (Summary!F$7 - Summary!F$9),0)</f>
        <v>0</v>
      </c>
      <c r="BG275" s="3">
        <f>IF(AND(Z275&gt;0,Z275&lt;=Summary!G$9),12.5 + 12.5 * (Z275 - Summary!G$9) / (Summary!G$7 - Summary!G$9),0)</f>
        <v>0</v>
      </c>
      <c r="BH275" s="3">
        <f>IF(AND(AA275&gt;0,AA275&lt;=Summary!H$9),12.5 + 12.5 * (AA275 - Summary!H$9) / (Summary!H$7 - Summary!H$9),0)</f>
        <v>0</v>
      </c>
      <c r="BI275" s="3">
        <f>IF(AND(AB275&gt;0,AB275&lt;=Summary!I$9),12.5 + 12.5 * (AB275 - Summary!I$9) / (Summary!I$7 - Summary!I$9),0)</f>
        <v>0</v>
      </c>
      <c r="BJ275" s="3">
        <f>IF(AND(AC275&gt;0,AC275&lt;=Summary!J$9),12.5 + 12.5 * (AC275 - Summary!J$9) / (Summary!J$7 - Summary!J$9),0)</f>
        <v>0</v>
      </c>
      <c r="BK275" s="3">
        <f>IF(AND(AD275&gt;0,AD275&lt;=Summary!K$9),12.5 + 12.5 * (AD275 - Summary!K$9) / (Summary!K$7 - Summary!K$9),0)</f>
        <v>0</v>
      </c>
      <c r="BL275" s="3"/>
      <c r="BM275" s="3">
        <f>IF(AND(U275&gt;0,U275&gt;Summary!B$9),12.5 - 12.5 * (U275 - Summary!B$9) / (Summary!B$3 - Summary!B$9),0)</f>
        <v>0</v>
      </c>
      <c r="BN275" s="3">
        <f>IF(AND(V275&gt;0,V275&gt;Summary!C$9),12.5 - 12.5 * (V275 - Summary!C$9) / (Summary!C$3 - Summary!C$9),0)</f>
        <v>0</v>
      </c>
      <c r="BO275" s="3">
        <f>IF(AND(W275&gt;0,W275&gt;Summary!D$9),12.5 - 12.5 * (W275 - Summary!D$9) / (Summary!D$3 - Summary!D$9),0)</f>
        <v>0</v>
      </c>
      <c r="BP275" s="3">
        <f>IF(AND(X275&gt;0,X275&gt;Summary!E$9),12.5 - 12.5 * (X275 - Summary!E$9) / (Summary!E$3 - Summary!E$9),0)</f>
        <v>0</v>
      </c>
      <c r="BQ275" s="3">
        <f>IF(AND(Y275&gt;0,Y275&gt;Summary!F$9),12.5 - 12.5 * (Y275 - Summary!F$9) / (Summary!F$3 - Summary!F$9),0)</f>
        <v>0</v>
      </c>
      <c r="BR275" s="3">
        <f>IF(AND(Z275&gt;0,Z275&gt;Summary!G$9),12.5 - 12.5 * (Z275 - Summary!G$9) / (Summary!G$3 - Summary!G$9),0)</f>
        <v>0</v>
      </c>
      <c r="BS275" s="3">
        <f>IF(AND(AA275&gt;0,AA275&gt;Summary!H$9),12.5 - 12.5 * (AA275 - Summary!H$9) / (Summary!H$3 - Summary!H$9),0)</f>
        <v>0</v>
      </c>
      <c r="BT275" s="3">
        <f>IF(AND(AB275&gt;0,AB275&gt;Summary!I$9),12.5 - 12.5 * (AB275 - Summary!I$9) / (Summary!I$3 - Summary!I$9),0)</f>
        <v>0</v>
      </c>
      <c r="BU275" s="3">
        <f>IF(AND(AC275&gt;0,AC275&gt;Summary!J$9),12.5 - 12.5 * (AC275 - Summary!J$9) / (Summary!J$3 - Summary!J$9),0)</f>
        <v>0</v>
      </c>
      <c r="BV275" s="3">
        <f>IF(AND(AD275&gt;0,AD275&gt;Summary!K$9),12.5 - 12.5 * (AD275 - Summary!K$9) / (Summary!K$3 - Summary!K$9),0)</f>
        <v>0</v>
      </c>
      <c r="BW275" s="3"/>
      <c r="BZ275">
        <v>1559</v>
      </c>
      <c r="CI275" s="3">
        <f t="shared" si="186"/>
        <v>0</v>
      </c>
      <c r="CJ275" s="3">
        <f t="shared" si="187"/>
        <v>12.665256478053939</v>
      </c>
      <c r="CK275" s="3">
        <f t="shared" si="188"/>
        <v>0</v>
      </c>
      <c r="CL275" s="3">
        <f t="shared" si="189"/>
        <v>0</v>
      </c>
      <c r="CM275" s="3">
        <f t="shared" si="190"/>
        <v>0</v>
      </c>
      <c r="CN275" s="3">
        <f t="shared" si="191"/>
        <v>0</v>
      </c>
      <c r="CO275" s="3">
        <f t="shared" si="192"/>
        <v>0</v>
      </c>
      <c r="CP275" s="3">
        <f t="shared" si="193"/>
        <v>0</v>
      </c>
      <c r="CQ275" s="3">
        <f t="shared" si="194"/>
        <v>0</v>
      </c>
      <c r="CR275" s="3">
        <f t="shared" si="195"/>
        <v>0</v>
      </c>
      <c r="CT275" s="3">
        <f t="shared" si="196"/>
        <v>0</v>
      </c>
      <c r="CU275" s="3">
        <f t="shared" si="197"/>
        <v>0</v>
      </c>
      <c r="CV275" s="3">
        <f t="shared" si="198"/>
        <v>12.665256478053939</v>
      </c>
      <c r="CW275" s="5">
        <f t="shared" si="199"/>
        <v>50</v>
      </c>
      <c r="CX275" s="3">
        <f t="shared" si="200"/>
        <v>62.665256478053941</v>
      </c>
      <c r="CZ275" s="3">
        <f t="shared" si="201"/>
        <v>75.485769298566694</v>
      </c>
      <c r="DA275">
        <f t="shared" si="202"/>
        <v>271</v>
      </c>
    </row>
    <row r="276" spans="1:105" x14ac:dyDescent="0.2">
      <c r="A276">
        <v>272</v>
      </c>
      <c r="B276" t="s">
        <v>583</v>
      </c>
      <c r="C276" t="s">
        <v>584</v>
      </c>
      <c r="D276" t="s">
        <v>22</v>
      </c>
      <c r="E276">
        <v>22.3919485881726</v>
      </c>
      <c r="F276" s="1" t="s">
        <v>725</v>
      </c>
      <c r="G276">
        <v>72.391948588172596</v>
      </c>
      <c r="H276">
        <v>1880</v>
      </c>
      <c r="J276">
        <v>1880</v>
      </c>
      <c r="U276" s="5">
        <f>IF(J276&lt;=Summary!B$3,J276,0)</f>
        <v>1880</v>
      </c>
      <c r="V276" s="5">
        <f>IF(K276&lt;=Summary!C$3,K276,0)</f>
        <v>0</v>
      </c>
      <c r="W276" s="5">
        <f>IF(L276&lt;=Summary!D$3,L276,0)</f>
        <v>0</v>
      </c>
      <c r="X276" s="5">
        <f>IF(M276&lt;=Summary!E$3,M276,0)</f>
        <v>0</v>
      </c>
      <c r="Y276" s="5">
        <f>IF(N276&lt;=Summary!F$3,N276,0)</f>
        <v>0</v>
      </c>
      <c r="Z276" s="5">
        <f>IF(O276&lt;=Summary!G$3,O276,0)</f>
        <v>0</v>
      </c>
      <c r="AA276" s="5">
        <f>IF(P276&lt;=Summary!H$3,P276,0)</f>
        <v>0</v>
      </c>
      <c r="AB276" s="5">
        <f>IF(Q276&lt;=Summary!I$3,Q276,0)</f>
        <v>0</v>
      </c>
      <c r="AC276" s="5">
        <f>IF(R276&lt;=Summary!J$3,R276,0)</f>
        <v>0</v>
      </c>
      <c r="AD276" s="5">
        <f>IF(S276&lt;=Summary!K$3,S276,0)</f>
        <v>0</v>
      </c>
      <c r="AE276" s="3"/>
      <c r="AF276" s="5">
        <f t="shared" si="176"/>
        <v>109</v>
      </c>
      <c r="AG276" s="5">
        <f t="shared" si="177"/>
        <v>0</v>
      </c>
      <c r="AH276" s="5">
        <f t="shared" si="178"/>
        <v>0</v>
      </c>
      <c r="AI276" s="5">
        <f t="shared" si="179"/>
        <v>0</v>
      </c>
      <c r="AJ276" s="5">
        <f t="shared" si="180"/>
        <v>0</v>
      </c>
      <c r="AK276" s="5">
        <f t="shared" si="181"/>
        <v>0</v>
      </c>
      <c r="AL276" s="5">
        <f t="shared" si="182"/>
        <v>0</v>
      </c>
      <c r="AM276" s="5">
        <f t="shared" si="183"/>
        <v>0</v>
      </c>
      <c r="AN276" s="5">
        <f t="shared" si="184"/>
        <v>0</v>
      </c>
      <c r="AO276" s="5">
        <f t="shared" si="185"/>
        <v>0</v>
      </c>
      <c r="AP276" s="3"/>
      <c r="AQ276" s="3">
        <f>IF(AND(AF276&lt;=Summary!B$6,AF276&gt;0),25*(Summary!B$6+1-AF276)/Summary!B$6,0)</f>
        <v>0</v>
      </c>
      <c r="AR276" s="3">
        <f>IF(AND(AG276&lt;=Summary!C$6,AG276&gt;0),25*(Summary!C$6+1-AG276)/Summary!C$6,0)</f>
        <v>0</v>
      </c>
      <c r="AS276" s="3">
        <f>IF(AND(AH276&lt;=Summary!D$6,AH276&gt;0),25*(Summary!D$6+1-AH276)/Summary!D$6,0)</f>
        <v>0</v>
      </c>
      <c r="AT276" s="3">
        <f>IF(AND(AI276&lt;=Summary!E$6,AI276&gt;0),25*(Summary!E$6+1-AI276)/Summary!E$6,0)</f>
        <v>0</v>
      </c>
      <c r="AU276" s="3">
        <f>IF(AND(AJ276&lt;=Summary!F$6,AJ276&gt;0),25*(Summary!F$6+1-AJ276)/Summary!F$6,0)</f>
        <v>0</v>
      </c>
      <c r="AV276" s="3">
        <f>IF(AND(AK276&lt;=Summary!G$6,AK276&gt;0),25*(Summary!G$6+1-AK276)/Summary!G$6,0)</f>
        <v>0</v>
      </c>
      <c r="AW276" s="3">
        <f>IF(AND(AL276&lt;=Summary!H$6,AL276&gt;0),25*(Summary!H$6+1-AL276)/Summary!H$6,0)</f>
        <v>0</v>
      </c>
      <c r="AX276" s="3">
        <f>IF(AND(AM276&lt;=Summary!I$6,AM276&gt;0),25*(Summary!I$6+1-AM276)/Summary!I$6,0)</f>
        <v>0</v>
      </c>
      <c r="AY276" s="3">
        <f>IF(AND(AN276&lt;=Summary!J$6,AN276&gt;0),25*(Summary!J$6+1-AN276)/Summary!J$6,0)</f>
        <v>0</v>
      </c>
      <c r="AZ276" s="3">
        <f>IF(AND(AO276&lt;=Summary!K$6,AO276&gt;0),25*(Summary!K$6+1-AO276)/Summary!K$6,0)</f>
        <v>0</v>
      </c>
      <c r="BA276" s="3"/>
      <c r="BB276" s="3">
        <f>IF(AND(U276&gt;0,U276&lt;=Summary!B$9),12.5 + 12.5 * (U276 - Summary!B$9) / (Summary!B$7 - Summary!B$9),0)</f>
        <v>0</v>
      </c>
      <c r="BC276" s="3">
        <f>IF(AND(V276&gt;0,V276&lt;=Summary!C$9),12.5 + 12.5 * (V276 - Summary!C$9) / (Summary!C$7 - Summary!C$9),0)</f>
        <v>0</v>
      </c>
      <c r="BD276" s="3">
        <f>IF(AND(W276&gt;0,W276&lt;=Summary!D$9),12.5 + 12.5 * (W276 - Summary!D$9) / (Summary!D$7 - Summary!D$9),0)</f>
        <v>0</v>
      </c>
      <c r="BE276" s="3">
        <f>IF(AND(X276&gt;0,X276&lt;=Summary!E$9),12.5 + 12.5 * (X276 - Summary!E$9) / (Summary!E$7 - Summary!E$9),0)</f>
        <v>0</v>
      </c>
      <c r="BF276" s="3">
        <f>IF(AND(Y276&gt;0,Y276&lt;=Summary!F$9),12.5 + 12.5 * (Y276 - Summary!F$9) / (Summary!F$7 - Summary!F$9),0)</f>
        <v>0</v>
      </c>
      <c r="BG276" s="3">
        <f>IF(AND(Z276&gt;0,Z276&lt;=Summary!G$9),12.5 + 12.5 * (Z276 - Summary!G$9) / (Summary!G$7 - Summary!G$9),0)</f>
        <v>0</v>
      </c>
      <c r="BH276" s="3">
        <f>IF(AND(AA276&gt;0,AA276&lt;=Summary!H$9),12.5 + 12.5 * (AA276 - Summary!H$9) / (Summary!H$7 - Summary!H$9),0)</f>
        <v>0</v>
      </c>
      <c r="BI276" s="3">
        <f>IF(AND(AB276&gt;0,AB276&lt;=Summary!I$9),12.5 + 12.5 * (AB276 - Summary!I$9) / (Summary!I$7 - Summary!I$9),0)</f>
        <v>0</v>
      </c>
      <c r="BJ276" s="3">
        <f>IF(AND(AC276&gt;0,AC276&lt;=Summary!J$9),12.5 + 12.5 * (AC276 - Summary!J$9) / (Summary!J$7 - Summary!J$9),0)</f>
        <v>0</v>
      </c>
      <c r="BK276" s="3">
        <f>IF(AND(AD276&gt;0,AD276&lt;=Summary!K$9),12.5 + 12.5 * (AD276 - Summary!K$9) / (Summary!K$7 - Summary!K$9),0)</f>
        <v>0</v>
      </c>
      <c r="BL276" s="3"/>
      <c r="BM276" s="3">
        <f>IF(AND(U276&gt;0,U276&gt;Summary!B$9),12.5 - 12.5 * (U276 - Summary!B$9) / (Summary!B$3 - Summary!B$9),0)</f>
        <v>11.454448588172616</v>
      </c>
      <c r="BN276" s="3">
        <f>IF(AND(V276&gt;0,V276&gt;Summary!C$9),12.5 - 12.5 * (V276 - Summary!C$9) / (Summary!C$3 - Summary!C$9),0)</f>
        <v>0</v>
      </c>
      <c r="BO276" s="3">
        <f>IF(AND(W276&gt;0,W276&gt;Summary!D$9),12.5 - 12.5 * (W276 - Summary!D$9) / (Summary!D$3 - Summary!D$9),0)</f>
        <v>0</v>
      </c>
      <c r="BP276" s="3">
        <f>IF(AND(X276&gt;0,X276&gt;Summary!E$9),12.5 - 12.5 * (X276 - Summary!E$9) / (Summary!E$3 - Summary!E$9),0)</f>
        <v>0</v>
      </c>
      <c r="BQ276" s="3">
        <f>IF(AND(Y276&gt;0,Y276&gt;Summary!F$9),12.5 - 12.5 * (Y276 - Summary!F$9) / (Summary!F$3 - Summary!F$9),0)</f>
        <v>0</v>
      </c>
      <c r="BR276" s="3">
        <f>IF(AND(Z276&gt;0,Z276&gt;Summary!G$9),12.5 - 12.5 * (Z276 - Summary!G$9) / (Summary!G$3 - Summary!G$9),0)</f>
        <v>0</v>
      </c>
      <c r="BS276" s="3">
        <f>IF(AND(AA276&gt;0,AA276&gt;Summary!H$9),12.5 - 12.5 * (AA276 - Summary!H$9) / (Summary!H$3 - Summary!H$9),0)</f>
        <v>0</v>
      </c>
      <c r="BT276" s="3">
        <f>IF(AND(AB276&gt;0,AB276&gt;Summary!I$9),12.5 - 12.5 * (AB276 - Summary!I$9) / (Summary!I$3 - Summary!I$9),0)</f>
        <v>0</v>
      </c>
      <c r="BU276" s="3">
        <f>IF(AND(AC276&gt;0,AC276&gt;Summary!J$9),12.5 - 12.5 * (AC276 - Summary!J$9) / (Summary!J$3 - Summary!J$9),0)</f>
        <v>0</v>
      </c>
      <c r="BV276" s="3">
        <f>IF(AND(AD276&gt;0,AD276&gt;Summary!K$9),12.5 - 12.5 * (AD276 - Summary!K$9) / (Summary!K$3 - Summary!K$9),0)</f>
        <v>0</v>
      </c>
      <c r="BW276" s="3"/>
      <c r="CD276">
        <v>1880</v>
      </c>
      <c r="CI276" s="3">
        <f t="shared" si="186"/>
        <v>11.454448588172616</v>
      </c>
      <c r="CJ276" s="3">
        <f t="shared" si="187"/>
        <v>0</v>
      </c>
      <c r="CK276" s="3">
        <f t="shared" si="188"/>
        <v>0</v>
      </c>
      <c r="CL276" s="3">
        <f t="shared" si="189"/>
        <v>0</v>
      </c>
      <c r="CM276" s="3">
        <f t="shared" si="190"/>
        <v>0</v>
      </c>
      <c r="CN276" s="3">
        <f t="shared" si="191"/>
        <v>0</v>
      </c>
      <c r="CO276" s="3">
        <f t="shared" si="192"/>
        <v>0</v>
      </c>
      <c r="CP276" s="3">
        <f t="shared" si="193"/>
        <v>0</v>
      </c>
      <c r="CQ276" s="3">
        <f t="shared" si="194"/>
        <v>0</v>
      </c>
      <c r="CR276" s="3">
        <f t="shared" si="195"/>
        <v>0</v>
      </c>
      <c r="CT276" s="3">
        <f t="shared" si="196"/>
        <v>0</v>
      </c>
      <c r="CU276" s="3">
        <f t="shared" si="197"/>
        <v>0</v>
      </c>
      <c r="CV276" s="3">
        <f t="shared" si="198"/>
        <v>11.454448588172616</v>
      </c>
      <c r="CW276" s="5">
        <f t="shared" si="199"/>
        <v>50</v>
      </c>
      <c r="CX276" s="3">
        <f t="shared" si="200"/>
        <v>61.454448588172617</v>
      </c>
      <c r="CZ276" s="3">
        <f t="shared" si="201"/>
        <v>72.391948588172596</v>
      </c>
      <c r="DA276">
        <f t="shared" si="202"/>
        <v>272</v>
      </c>
    </row>
    <row r="277" spans="1:105" x14ac:dyDescent="0.2">
      <c r="A277">
        <v>273</v>
      </c>
      <c r="B277" t="s">
        <v>585</v>
      </c>
      <c r="C277" t="s">
        <v>586</v>
      </c>
      <c r="D277" t="s">
        <v>29</v>
      </c>
      <c r="E277">
        <v>16.643808632963101</v>
      </c>
      <c r="F277" s="1" t="s">
        <v>724</v>
      </c>
      <c r="G277">
        <v>66.643808632963101</v>
      </c>
      <c r="H277">
        <v>2078</v>
      </c>
      <c r="K277">
        <v>2078</v>
      </c>
      <c r="U277" s="5">
        <f>IF(J277&lt;=Summary!B$3,J277,0)</f>
        <v>0</v>
      </c>
      <c r="V277" s="5">
        <f>IF(K277&lt;=Summary!C$3,K277,0)</f>
        <v>2078</v>
      </c>
      <c r="W277" s="5">
        <f>IF(L277&lt;=Summary!D$3,L277,0)</f>
        <v>0</v>
      </c>
      <c r="X277" s="5">
        <f>IF(M277&lt;=Summary!E$3,M277,0)</f>
        <v>0</v>
      </c>
      <c r="Y277" s="5">
        <f>IF(N277&lt;=Summary!F$3,N277,0)</f>
        <v>0</v>
      </c>
      <c r="Z277" s="5">
        <f>IF(O277&lt;=Summary!G$3,O277,0)</f>
        <v>0</v>
      </c>
      <c r="AA277" s="5">
        <f>IF(P277&lt;=Summary!H$3,P277,0)</f>
        <v>0</v>
      </c>
      <c r="AB277" s="5">
        <f>IF(Q277&lt;=Summary!I$3,Q277,0)</f>
        <v>0</v>
      </c>
      <c r="AC277" s="5">
        <f>IF(R277&lt;=Summary!J$3,R277,0)</f>
        <v>0</v>
      </c>
      <c r="AD277" s="5">
        <f>IF(S277&lt;=Summary!K$3,S277,0)</f>
        <v>0</v>
      </c>
      <c r="AE277" s="3"/>
      <c r="AF277" s="5">
        <f t="shared" si="176"/>
        <v>0</v>
      </c>
      <c r="AG277" s="5">
        <f t="shared" si="177"/>
        <v>167</v>
      </c>
      <c r="AH277" s="5">
        <f t="shared" si="178"/>
        <v>0</v>
      </c>
      <c r="AI277" s="5">
        <f t="shared" si="179"/>
        <v>0</v>
      </c>
      <c r="AJ277" s="5">
        <f t="shared" si="180"/>
        <v>0</v>
      </c>
      <c r="AK277" s="5">
        <f t="shared" si="181"/>
        <v>0</v>
      </c>
      <c r="AL277" s="5">
        <f t="shared" si="182"/>
        <v>0</v>
      </c>
      <c r="AM277" s="5">
        <f t="shared" si="183"/>
        <v>0</v>
      </c>
      <c r="AN277" s="5">
        <f t="shared" si="184"/>
        <v>0</v>
      </c>
      <c r="AO277" s="5">
        <f t="shared" si="185"/>
        <v>0</v>
      </c>
      <c r="AP277" s="3"/>
      <c r="AQ277" s="3">
        <f>IF(AND(AF277&lt;=Summary!B$6,AF277&gt;0),25*(Summary!B$6+1-AF277)/Summary!B$6,0)</f>
        <v>0</v>
      </c>
      <c r="AR277" s="3">
        <f>IF(AND(AG277&lt;=Summary!C$6,AG277&gt;0),25*(Summary!C$6+1-AG277)/Summary!C$6,0)</f>
        <v>0</v>
      </c>
      <c r="AS277" s="3">
        <f>IF(AND(AH277&lt;=Summary!D$6,AH277&gt;0),25*(Summary!D$6+1-AH277)/Summary!D$6,0)</f>
        <v>0</v>
      </c>
      <c r="AT277" s="3">
        <f>IF(AND(AI277&lt;=Summary!E$6,AI277&gt;0),25*(Summary!E$6+1-AI277)/Summary!E$6,0)</f>
        <v>0</v>
      </c>
      <c r="AU277" s="3">
        <f>IF(AND(AJ277&lt;=Summary!F$6,AJ277&gt;0),25*(Summary!F$6+1-AJ277)/Summary!F$6,0)</f>
        <v>0</v>
      </c>
      <c r="AV277" s="3">
        <f>IF(AND(AK277&lt;=Summary!G$6,AK277&gt;0),25*(Summary!G$6+1-AK277)/Summary!G$6,0)</f>
        <v>0</v>
      </c>
      <c r="AW277" s="3">
        <f>IF(AND(AL277&lt;=Summary!H$6,AL277&gt;0),25*(Summary!H$6+1-AL277)/Summary!H$6,0)</f>
        <v>0</v>
      </c>
      <c r="AX277" s="3">
        <f>IF(AND(AM277&lt;=Summary!I$6,AM277&gt;0),25*(Summary!I$6+1-AM277)/Summary!I$6,0)</f>
        <v>0</v>
      </c>
      <c r="AY277" s="3">
        <f>IF(AND(AN277&lt;=Summary!J$6,AN277&gt;0),25*(Summary!J$6+1-AN277)/Summary!J$6,0)</f>
        <v>0</v>
      </c>
      <c r="AZ277" s="3">
        <f>IF(AND(AO277&lt;=Summary!K$6,AO277&gt;0),25*(Summary!K$6+1-AO277)/Summary!K$6,0)</f>
        <v>0</v>
      </c>
      <c r="BA277" s="3"/>
      <c r="BB277" s="3">
        <f>IF(AND(U277&gt;0,U277&lt;=Summary!B$9),12.5 + 12.5 * (U277 - Summary!B$9) / (Summary!B$7 - Summary!B$9),0)</f>
        <v>0</v>
      </c>
      <c r="BC277" s="3">
        <f>IF(AND(V277&gt;0,V277&lt;=Summary!C$9),12.5 + 12.5 * (V277 - Summary!C$9) / (Summary!C$7 - Summary!C$9),0)</f>
        <v>0</v>
      </c>
      <c r="BD277" s="3">
        <f>IF(AND(W277&gt;0,W277&lt;=Summary!D$9),12.5 + 12.5 * (W277 - Summary!D$9) / (Summary!D$7 - Summary!D$9),0)</f>
        <v>0</v>
      </c>
      <c r="BE277" s="3">
        <f>IF(AND(X277&gt;0,X277&lt;=Summary!E$9),12.5 + 12.5 * (X277 - Summary!E$9) / (Summary!E$7 - Summary!E$9),0)</f>
        <v>0</v>
      </c>
      <c r="BF277" s="3">
        <f>IF(AND(Y277&gt;0,Y277&lt;=Summary!F$9),12.5 + 12.5 * (Y277 - Summary!F$9) / (Summary!F$7 - Summary!F$9),0)</f>
        <v>0</v>
      </c>
      <c r="BG277" s="3">
        <f>IF(AND(Z277&gt;0,Z277&lt;=Summary!G$9),12.5 + 12.5 * (Z277 - Summary!G$9) / (Summary!G$7 - Summary!G$9),0)</f>
        <v>0</v>
      </c>
      <c r="BH277" s="3">
        <f>IF(AND(AA277&gt;0,AA277&lt;=Summary!H$9),12.5 + 12.5 * (AA277 - Summary!H$9) / (Summary!H$7 - Summary!H$9),0)</f>
        <v>0</v>
      </c>
      <c r="BI277" s="3">
        <f>IF(AND(AB277&gt;0,AB277&lt;=Summary!I$9),12.5 + 12.5 * (AB277 - Summary!I$9) / (Summary!I$7 - Summary!I$9),0)</f>
        <v>0</v>
      </c>
      <c r="BJ277" s="3">
        <f>IF(AND(AC277&gt;0,AC277&lt;=Summary!J$9),12.5 + 12.5 * (AC277 - Summary!J$9) / (Summary!J$7 - Summary!J$9),0)</f>
        <v>0</v>
      </c>
      <c r="BK277" s="3">
        <f>IF(AND(AD277&gt;0,AD277&lt;=Summary!K$9),12.5 + 12.5 * (AD277 - Summary!K$9) / (Summary!K$7 - Summary!K$9),0)</f>
        <v>0</v>
      </c>
      <c r="BL277" s="3"/>
      <c r="BM277" s="3">
        <f>IF(AND(U277&gt;0,U277&gt;Summary!B$9),12.5 - 12.5 * (U277 - Summary!B$9) / (Summary!B$3 - Summary!B$9),0)</f>
        <v>0</v>
      </c>
      <c r="BN277" s="3">
        <f>IF(AND(V277&gt;0,V277&gt;Summary!C$9),12.5 - 12.5 * (V277 - Summary!C$9) / (Summary!C$3 - Summary!C$9),0)</f>
        <v>9.3788513680059147</v>
      </c>
      <c r="BO277" s="3">
        <f>IF(AND(W277&gt;0,W277&gt;Summary!D$9),12.5 - 12.5 * (W277 - Summary!D$9) / (Summary!D$3 - Summary!D$9),0)</f>
        <v>0</v>
      </c>
      <c r="BP277" s="3">
        <f>IF(AND(X277&gt;0,X277&gt;Summary!E$9),12.5 - 12.5 * (X277 - Summary!E$9) / (Summary!E$3 - Summary!E$9),0)</f>
        <v>0</v>
      </c>
      <c r="BQ277" s="3">
        <f>IF(AND(Y277&gt;0,Y277&gt;Summary!F$9),12.5 - 12.5 * (Y277 - Summary!F$9) / (Summary!F$3 - Summary!F$9),0)</f>
        <v>0</v>
      </c>
      <c r="BR277" s="3">
        <f>IF(AND(Z277&gt;0,Z277&gt;Summary!G$9),12.5 - 12.5 * (Z277 - Summary!G$9) / (Summary!G$3 - Summary!G$9),0)</f>
        <v>0</v>
      </c>
      <c r="BS277" s="3">
        <f>IF(AND(AA277&gt;0,AA277&gt;Summary!H$9),12.5 - 12.5 * (AA277 - Summary!H$9) / (Summary!H$3 - Summary!H$9),0)</f>
        <v>0</v>
      </c>
      <c r="BT277" s="3">
        <f>IF(AND(AB277&gt;0,AB277&gt;Summary!I$9),12.5 - 12.5 * (AB277 - Summary!I$9) / (Summary!I$3 - Summary!I$9),0)</f>
        <v>0</v>
      </c>
      <c r="BU277" s="3">
        <f>IF(AND(AC277&gt;0,AC277&gt;Summary!J$9),12.5 - 12.5 * (AC277 - Summary!J$9) / (Summary!J$3 - Summary!J$9),0)</f>
        <v>0</v>
      </c>
      <c r="BV277" s="3">
        <f>IF(AND(AD277&gt;0,AD277&gt;Summary!K$9),12.5 - 12.5 * (AD277 - Summary!K$9) / (Summary!K$3 - Summary!K$9),0)</f>
        <v>0</v>
      </c>
      <c r="BW277" s="3"/>
      <c r="BZ277">
        <v>2078</v>
      </c>
      <c r="CI277" s="3">
        <f t="shared" si="186"/>
        <v>0</v>
      </c>
      <c r="CJ277" s="3">
        <f t="shared" si="187"/>
        <v>9.3788513680059147</v>
      </c>
      <c r="CK277" s="3">
        <f t="shared" si="188"/>
        <v>0</v>
      </c>
      <c r="CL277" s="3">
        <f t="shared" si="189"/>
        <v>0</v>
      </c>
      <c r="CM277" s="3">
        <f t="shared" si="190"/>
        <v>0</v>
      </c>
      <c r="CN277" s="3">
        <f t="shared" si="191"/>
        <v>0</v>
      </c>
      <c r="CO277" s="3">
        <f t="shared" si="192"/>
        <v>0</v>
      </c>
      <c r="CP277" s="3">
        <f t="shared" si="193"/>
        <v>0</v>
      </c>
      <c r="CQ277" s="3">
        <f t="shared" si="194"/>
        <v>0</v>
      </c>
      <c r="CR277" s="3">
        <f t="shared" si="195"/>
        <v>0</v>
      </c>
      <c r="CT277" s="3">
        <f t="shared" si="196"/>
        <v>0</v>
      </c>
      <c r="CU277" s="3">
        <f t="shared" si="197"/>
        <v>0</v>
      </c>
      <c r="CV277" s="3">
        <f t="shared" si="198"/>
        <v>9.3788513680059147</v>
      </c>
      <c r="CW277" s="5">
        <f t="shared" si="199"/>
        <v>50</v>
      </c>
      <c r="CX277" s="3">
        <f t="shared" si="200"/>
        <v>59.378851368005911</v>
      </c>
      <c r="CZ277" s="3">
        <f t="shared" si="201"/>
        <v>66.643808632963101</v>
      </c>
      <c r="DA277">
        <f t="shared" si="202"/>
        <v>273</v>
      </c>
    </row>
    <row r="278" spans="1:105" x14ac:dyDescent="0.2">
      <c r="A278">
        <v>274</v>
      </c>
      <c r="B278" t="s">
        <v>587</v>
      </c>
      <c r="C278" t="s">
        <v>588</v>
      </c>
      <c r="D278" t="s">
        <v>360</v>
      </c>
      <c r="E278">
        <v>7.0767471648664602</v>
      </c>
      <c r="F278" s="1" t="s">
        <v>723</v>
      </c>
      <c r="G278">
        <v>57.076747164866397</v>
      </c>
      <c r="H278">
        <v>2781</v>
      </c>
      <c r="K278">
        <v>2781</v>
      </c>
      <c r="U278" s="5">
        <f>IF(J278&lt;=Summary!B$3,J278,0)</f>
        <v>0</v>
      </c>
      <c r="V278" s="5">
        <f>IF(K278&lt;=Summary!C$3,K278,0)</f>
        <v>2781</v>
      </c>
      <c r="W278" s="5">
        <f>IF(L278&lt;=Summary!D$3,L278,0)</f>
        <v>0</v>
      </c>
      <c r="X278" s="5">
        <f>IF(M278&lt;=Summary!E$3,M278,0)</f>
        <v>0</v>
      </c>
      <c r="Y278" s="5">
        <f>IF(N278&lt;=Summary!F$3,N278,0)</f>
        <v>0</v>
      </c>
      <c r="Z278" s="5">
        <f>IF(O278&lt;=Summary!G$3,O278,0)</f>
        <v>0</v>
      </c>
      <c r="AA278" s="5">
        <f>IF(P278&lt;=Summary!H$3,P278,0)</f>
        <v>0</v>
      </c>
      <c r="AB278" s="5">
        <f>IF(Q278&lt;=Summary!I$3,Q278,0)</f>
        <v>0</v>
      </c>
      <c r="AC278" s="5">
        <f>IF(R278&lt;=Summary!J$3,R278,0)</f>
        <v>0</v>
      </c>
      <c r="AD278" s="5">
        <f>IF(S278&lt;=Summary!K$3,S278,0)</f>
        <v>0</v>
      </c>
      <c r="AE278" s="3"/>
      <c r="AF278" s="5">
        <f t="shared" si="176"/>
        <v>0</v>
      </c>
      <c r="AG278" s="5">
        <f t="shared" si="177"/>
        <v>216</v>
      </c>
      <c r="AH278" s="5">
        <f t="shared" si="178"/>
        <v>0</v>
      </c>
      <c r="AI278" s="5">
        <f t="shared" si="179"/>
        <v>0</v>
      </c>
      <c r="AJ278" s="5">
        <f t="shared" si="180"/>
        <v>0</v>
      </c>
      <c r="AK278" s="5">
        <f t="shared" si="181"/>
        <v>0</v>
      </c>
      <c r="AL278" s="5">
        <f t="shared" si="182"/>
        <v>0</v>
      </c>
      <c r="AM278" s="5">
        <f t="shared" si="183"/>
        <v>0</v>
      </c>
      <c r="AN278" s="5">
        <f t="shared" si="184"/>
        <v>0</v>
      </c>
      <c r="AO278" s="5">
        <f t="shared" si="185"/>
        <v>0</v>
      </c>
      <c r="AP278" s="3"/>
      <c r="AQ278" s="3">
        <f>IF(AND(AF278&lt;=Summary!B$6,AF278&gt;0),25*(Summary!B$6+1-AF278)/Summary!B$6,0)</f>
        <v>0</v>
      </c>
      <c r="AR278" s="3">
        <f>IF(AND(AG278&lt;=Summary!C$6,AG278&gt;0),25*(Summary!C$6+1-AG278)/Summary!C$6,0)</f>
        <v>0</v>
      </c>
      <c r="AS278" s="3">
        <f>IF(AND(AH278&lt;=Summary!D$6,AH278&gt;0),25*(Summary!D$6+1-AH278)/Summary!D$6,0)</f>
        <v>0</v>
      </c>
      <c r="AT278" s="3">
        <f>IF(AND(AI278&lt;=Summary!E$6,AI278&gt;0),25*(Summary!E$6+1-AI278)/Summary!E$6,0)</f>
        <v>0</v>
      </c>
      <c r="AU278" s="3">
        <f>IF(AND(AJ278&lt;=Summary!F$6,AJ278&gt;0),25*(Summary!F$6+1-AJ278)/Summary!F$6,0)</f>
        <v>0</v>
      </c>
      <c r="AV278" s="3">
        <f>IF(AND(AK278&lt;=Summary!G$6,AK278&gt;0),25*(Summary!G$6+1-AK278)/Summary!G$6,0)</f>
        <v>0</v>
      </c>
      <c r="AW278" s="3">
        <f>IF(AND(AL278&lt;=Summary!H$6,AL278&gt;0),25*(Summary!H$6+1-AL278)/Summary!H$6,0)</f>
        <v>0</v>
      </c>
      <c r="AX278" s="3">
        <f>IF(AND(AM278&lt;=Summary!I$6,AM278&gt;0),25*(Summary!I$6+1-AM278)/Summary!I$6,0)</f>
        <v>0</v>
      </c>
      <c r="AY278" s="3">
        <f>IF(AND(AN278&lt;=Summary!J$6,AN278&gt;0),25*(Summary!J$6+1-AN278)/Summary!J$6,0)</f>
        <v>0</v>
      </c>
      <c r="AZ278" s="3">
        <f>IF(AND(AO278&lt;=Summary!K$6,AO278&gt;0),25*(Summary!K$6+1-AO278)/Summary!K$6,0)</f>
        <v>0</v>
      </c>
      <c r="BA278" s="3"/>
      <c r="BB278" s="3">
        <f>IF(AND(U278&gt;0,U278&lt;=Summary!B$9),12.5 + 12.5 * (U278 - Summary!B$9) / (Summary!B$7 - Summary!B$9),0)</f>
        <v>0</v>
      </c>
      <c r="BC278" s="3">
        <f>IF(AND(V278&gt;0,V278&lt;=Summary!C$9),12.5 + 12.5 * (V278 - Summary!C$9) / (Summary!C$7 - Summary!C$9),0)</f>
        <v>0</v>
      </c>
      <c r="BD278" s="3">
        <f>IF(AND(W278&gt;0,W278&lt;=Summary!D$9),12.5 + 12.5 * (W278 - Summary!D$9) / (Summary!D$7 - Summary!D$9),0)</f>
        <v>0</v>
      </c>
      <c r="BE278" s="3">
        <f>IF(AND(X278&gt;0,X278&lt;=Summary!E$9),12.5 + 12.5 * (X278 - Summary!E$9) / (Summary!E$7 - Summary!E$9),0)</f>
        <v>0</v>
      </c>
      <c r="BF278" s="3">
        <f>IF(AND(Y278&gt;0,Y278&lt;=Summary!F$9),12.5 + 12.5 * (Y278 - Summary!F$9) / (Summary!F$7 - Summary!F$9),0)</f>
        <v>0</v>
      </c>
      <c r="BG278" s="3">
        <f>IF(AND(Z278&gt;0,Z278&lt;=Summary!G$9),12.5 + 12.5 * (Z278 - Summary!G$9) / (Summary!G$7 - Summary!G$9),0)</f>
        <v>0</v>
      </c>
      <c r="BH278" s="3">
        <f>IF(AND(AA278&gt;0,AA278&lt;=Summary!H$9),12.5 + 12.5 * (AA278 - Summary!H$9) / (Summary!H$7 - Summary!H$9),0)</f>
        <v>0</v>
      </c>
      <c r="BI278" s="3">
        <f>IF(AND(AB278&gt;0,AB278&lt;=Summary!I$9),12.5 + 12.5 * (AB278 - Summary!I$9) / (Summary!I$7 - Summary!I$9),0)</f>
        <v>0</v>
      </c>
      <c r="BJ278" s="3">
        <f>IF(AND(AC278&gt;0,AC278&lt;=Summary!J$9),12.5 + 12.5 * (AC278 - Summary!J$9) / (Summary!J$7 - Summary!J$9),0)</f>
        <v>0</v>
      </c>
      <c r="BK278" s="3">
        <f>IF(AND(AD278&gt;0,AD278&lt;=Summary!K$9),12.5 + 12.5 * (AD278 - Summary!K$9) / (Summary!K$7 - Summary!K$9),0)</f>
        <v>0</v>
      </c>
      <c r="BL278" s="3"/>
      <c r="BM278" s="3">
        <f>IF(AND(U278&gt;0,U278&gt;Summary!B$9),12.5 - 12.5 * (U278 - Summary!B$9) / (Summary!B$3 - Summary!B$9),0)</f>
        <v>0</v>
      </c>
      <c r="BN278" s="3">
        <f>IF(AND(V278&gt;0,V278&gt;Summary!C$9),12.5 - 12.5 * (V278 - Summary!C$9) / (Summary!C$3 - Summary!C$9),0)</f>
        <v>5.0468326349519348</v>
      </c>
      <c r="BO278" s="3">
        <f>IF(AND(W278&gt;0,W278&gt;Summary!D$9),12.5 - 12.5 * (W278 - Summary!D$9) / (Summary!D$3 - Summary!D$9),0)</f>
        <v>0</v>
      </c>
      <c r="BP278" s="3">
        <f>IF(AND(X278&gt;0,X278&gt;Summary!E$9),12.5 - 12.5 * (X278 - Summary!E$9) / (Summary!E$3 - Summary!E$9),0)</f>
        <v>0</v>
      </c>
      <c r="BQ278" s="3">
        <f>IF(AND(Y278&gt;0,Y278&gt;Summary!F$9),12.5 - 12.5 * (Y278 - Summary!F$9) / (Summary!F$3 - Summary!F$9),0)</f>
        <v>0</v>
      </c>
      <c r="BR278" s="3">
        <f>IF(AND(Z278&gt;0,Z278&gt;Summary!G$9),12.5 - 12.5 * (Z278 - Summary!G$9) / (Summary!G$3 - Summary!G$9),0)</f>
        <v>0</v>
      </c>
      <c r="BS278" s="3">
        <f>IF(AND(AA278&gt;0,AA278&gt;Summary!H$9),12.5 - 12.5 * (AA278 - Summary!H$9) / (Summary!H$3 - Summary!H$9),0)</f>
        <v>0</v>
      </c>
      <c r="BT278" s="3">
        <f>IF(AND(AB278&gt;0,AB278&gt;Summary!I$9),12.5 - 12.5 * (AB278 - Summary!I$9) / (Summary!I$3 - Summary!I$9),0)</f>
        <v>0</v>
      </c>
      <c r="BU278" s="3">
        <f>IF(AND(AC278&gt;0,AC278&gt;Summary!J$9),12.5 - 12.5 * (AC278 - Summary!J$9) / (Summary!J$3 - Summary!J$9),0)</f>
        <v>0</v>
      </c>
      <c r="BV278" s="3">
        <f>IF(AND(AD278&gt;0,AD278&gt;Summary!K$9),12.5 - 12.5 * (AD278 - Summary!K$9) / (Summary!K$3 - Summary!K$9),0)</f>
        <v>0</v>
      </c>
      <c r="BW278" s="3"/>
      <c r="BZ278">
        <v>2781</v>
      </c>
      <c r="CI278" s="3">
        <f t="shared" si="186"/>
        <v>0</v>
      </c>
      <c r="CJ278" s="3">
        <f t="shared" si="187"/>
        <v>5.0468326349519348</v>
      </c>
      <c r="CK278" s="3">
        <f t="shared" si="188"/>
        <v>0</v>
      </c>
      <c r="CL278" s="3">
        <f t="shared" si="189"/>
        <v>0</v>
      </c>
      <c r="CM278" s="3">
        <f t="shared" si="190"/>
        <v>0</v>
      </c>
      <c r="CN278" s="3">
        <f t="shared" si="191"/>
        <v>0</v>
      </c>
      <c r="CO278" s="3">
        <f t="shared" si="192"/>
        <v>0</v>
      </c>
      <c r="CP278" s="3">
        <f t="shared" si="193"/>
        <v>0</v>
      </c>
      <c r="CQ278" s="3">
        <f t="shared" si="194"/>
        <v>0</v>
      </c>
      <c r="CR278" s="3">
        <f t="shared" si="195"/>
        <v>0</v>
      </c>
      <c r="CT278" s="3">
        <f t="shared" si="196"/>
        <v>0</v>
      </c>
      <c r="CU278" s="3">
        <f t="shared" si="197"/>
        <v>0</v>
      </c>
      <c r="CV278" s="3">
        <f t="shared" si="198"/>
        <v>5.0468326349519348</v>
      </c>
      <c r="CW278" s="5">
        <f t="shared" si="199"/>
        <v>50</v>
      </c>
      <c r="CX278" s="3">
        <f t="shared" si="200"/>
        <v>55.046832634951933</v>
      </c>
      <c r="CZ278" s="3">
        <f t="shared" si="201"/>
        <v>57.076747164866397</v>
      </c>
      <c r="DA278">
        <f t="shared" si="202"/>
        <v>274</v>
      </c>
    </row>
    <row r="279" spans="1:105" x14ac:dyDescent="0.2">
      <c r="A279">
        <v>275</v>
      </c>
      <c r="B279" t="s">
        <v>589</v>
      </c>
      <c r="C279" t="s">
        <v>590</v>
      </c>
      <c r="D279" t="s">
        <v>404</v>
      </c>
      <c r="E279">
        <v>2.62358932012111</v>
      </c>
      <c r="F279" s="1" t="s">
        <v>724</v>
      </c>
      <c r="G279">
        <v>52.623589320121098</v>
      </c>
      <c r="H279">
        <v>3475</v>
      </c>
      <c r="M279">
        <v>3475</v>
      </c>
      <c r="U279" s="5">
        <f>IF(J279&lt;=Summary!B$3,J279,0)</f>
        <v>0</v>
      </c>
      <c r="V279" s="5">
        <f>IF(K279&lt;=Summary!C$3,K279,0)</f>
        <v>0</v>
      </c>
      <c r="W279" s="5">
        <f>IF(L279&lt;=Summary!D$3,L279,0)</f>
        <v>0</v>
      </c>
      <c r="X279" s="5">
        <f>IF(M279&lt;=Summary!E$3,M279,0)</f>
        <v>3475</v>
      </c>
      <c r="Y279" s="5">
        <f>IF(N279&lt;=Summary!F$3,N279,0)</f>
        <v>0</v>
      </c>
      <c r="Z279" s="5">
        <f>IF(O279&lt;=Summary!G$3,O279,0)</f>
        <v>0</v>
      </c>
      <c r="AA279" s="5">
        <f>IF(P279&lt;=Summary!H$3,P279,0)</f>
        <v>0</v>
      </c>
      <c r="AB279" s="5">
        <f>IF(Q279&lt;=Summary!I$3,Q279,0)</f>
        <v>0</v>
      </c>
      <c r="AC279" s="5">
        <f>IF(R279&lt;=Summary!J$3,R279,0)</f>
        <v>0</v>
      </c>
      <c r="AD279" s="5">
        <f>IF(S279&lt;=Summary!K$3,S279,0)</f>
        <v>0</v>
      </c>
      <c r="AE279" s="3"/>
      <c r="AF279" s="5">
        <f t="shared" si="176"/>
        <v>0</v>
      </c>
      <c r="AG279" s="5">
        <f t="shared" si="177"/>
        <v>0</v>
      </c>
      <c r="AH279" s="5">
        <f t="shared" si="178"/>
        <v>0</v>
      </c>
      <c r="AI279" s="5">
        <f t="shared" si="179"/>
        <v>72</v>
      </c>
      <c r="AJ279" s="5">
        <f t="shared" si="180"/>
        <v>0</v>
      </c>
      <c r="AK279" s="5">
        <f t="shared" si="181"/>
        <v>0</v>
      </c>
      <c r="AL279" s="5">
        <f t="shared" si="182"/>
        <v>0</v>
      </c>
      <c r="AM279" s="5">
        <f t="shared" si="183"/>
        <v>0</v>
      </c>
      <c r="AN279" s="5">
        <f t="shared" si="184"/>
        <v>0</v>
      </c>
      <c r="AO279" s="5">
        <f t="shared" si="185"/>
        <v>0</v>
      </c>
      <c r="AP279" s="3"/>
      <c r="AQ279" s="3">
        <f>IF(AND(AF279&lt;=Summary!B$6,AF279&gt;0),25*(Summary!B$6+1-AF279)/Summary!B$6,0)</f>
        <v>0</v>
      </c>
      <c r="AR279" s="3">
        <f>IF(AND(AG279&lt;=Summary!C$6,AG279&gt;0),25*(Summary!C$6+1-AG279)/Summary!C$6,0)</f>
        <v>0</v>
      </c>
      <c r="AS279" s="3">
        <f>IF(AND(AH279&lt;=Summary!D$6,AH279&gt;0),25*(Summary!D$6+1-AH279)/Summary!D$6,0)</f>
        <v>0</v>
      </c>
      <c r="AT279" s="3">
        <f>IF(AND(AI279&lt;=Summary!E$6,AI279&gt;0),25*(Summary!E$6+1-AI279)/Summary!E$6,0)</f>
        <v>7.25</v>
      </c>
      <c r="AU279" s="3">
        <f>IF(AND(AJ279&lt;=Summary!F$6,AJ279&gt;0),25*(Summary!F$6+1-AJ279)/Summary!F$6,0)</f>
        <v>0</v>
      </c>
      <c r="AV279" s="3">
        <f>IF(AND(AK279&lt;=Summary!G$6,AK279&gt;0),25*(Summary!G$6+1-AK279)/Summary!G$6,0)</f>
        <v>0</v>
      </c>
      <c r="AW279" s="3">
        <f>IF(AND(AL279&lt;=Summary!H$6,AL279&gt;0),25*(Summary!H$6+1-AL279)/Summary!H$6,0)</f>
        <v>0</v>
      </c>
      <c r="AX279" s="3">
        <f>IF(AND(AM279&lt;=Summary!I$6,AM279&gt;0),25*(Summary!I$6+1-AM279)/Summary!I$6,0)</f>
        <v>0</v>
      </c>
      <c r="AY279" s="3">
        <f>IF(AND(AN279&lt;=Summary!J$6,AN279&gt;0),25*(Summary!J$6+1-AN279)/Summary!J$6,0)</f>
        <v>0</v>
      </c>
      <c r="AZ279" s="3">
        <f>IF(AND(AO279&lt;=Summary!K$6,AO279&gt;0),25*(Summary!K$6+1-AO279)/Summary!K$6,0)</f>
        <v>0</v>
      </c>
      <c r="BA279" s="3"/>
      <c r="BB279" s="3">
        <f>IF(AND(U279&gt;0,U279&lt;=Summary!B$9),12.5 + 12.5 * (U279 - Summary!B$9) / (Summary!B$7 - Summary!B$9),0)</f>
        <v>0</v>
      </c>
      <c r="BC279" s="3">
        <f>IF(AND(V279&gt;0,V279&lt;=Summary!C$9),12.5 + 12.5 * (V279 - Summary!C$9) / (Summary!C$7 - Summary!C$9),0)</f>
        <v>0</v>
      </c>
      <c r="BD279" s="3">
        <f>IF(AND(W279&gt;0,W279&lt;=Summary!D$9),12.5 + 12.5 * (W279 - Summary!D$9) / (Summary!D$7 - Summary!D$9),0)</f>
        <v>0</v>
      </c>
      <c r="BE279" s="3">
        <f>IF(AND(X279&gt;0,X279&lt;=Summary!E$9),12.5 + 12.5 * (X279 - Summary!E$9) / (Summary!E$7 - Summary!E$9),0)</f>
        <v>0</v>
      </c>
      <c r="BF279" s="3">
        <f>IF(AND(Y279&gt;0,Y279&lt;=Summary!F$9),12.5 + 12.5 * (Y279 - Summary!F$9) / (Summary!F$7 - Summary!F$9),0)</f>
        <v>0</v>
      </c>
      <c r="BG279" s="3">
        <f>IF(AND(Z279&gt;0,Z279&lt;=Summary!G$9),12.5 + 12.5 * (Z279 - Summary!G$9) / (Summary!G$7 - Summary!G$9),0)</f>
        <v>0</v>
      </c>
      <c r="BH279" s="3">
        <f>IF(AND(AA279&gt;0,AA279&lt;=Summary!H$9),12.5 + 12.5 * (AA279 - Summary!H$9) / (Summary!H$7 - Summary!H$9),0)</f>
        <v>0</v>
      </c>
      <c r="BI279" s="3">
        <f>IF(AND(AB279&gt;0,AB279&lt;=Summary!I$9),12.5 + 12.5 * (AB279 - Summary!I$9) / (Summary!I$7 - Summary!I$9),0)</f>
        <v>0</v>
      </c>
      <c r="BJ279" s="3">
        <f>IF(AND(AC279&gt;0,AC279&lt;=Summary!J$9),12.5 + 12.5 * (AC279 - Summary!J$9) / (Summary!J$7 - Summary!J$9),0)</f>
        <v>0</v>
      </c>
      <c r="BK279" s="3">
        <f>IF(AND(AD279&gt;0,AD279&lt;=Summary!K$9),12.5 + 12.5 * (AD279 - Summary!K$9) / (Summary!K$7 - Summary!K$9),0)</f>
        <v>0</v>
      </c>
      <c r="BL279" s="3"/>
      <c r="BM279" s="3">
        <f>IF(AND(U279&gt;0,U279&gt;Summary!B$9),12.5 - 12.5 * (U279 - Summary!B$9) / (Summary!B$3 - Summary!B$9),0)</f>
        <v>0</v>
      </c>
      <c r="BN279" s="3">
        <f>IF(AND(V279&gt;0,V279&gt;Summary!C$9),12.5 - 12.5 * (V279 - Summary!C$9) / (Summary!C$3 - Summary!C$9),0)</f>
        <v>0</v>
      </c>
      <c r="BO279" s="3">
        <f>IF(AND(W279&gt;0,W279&gt;Summary!D$9),12.5 - 12.5 * (W279 - Summary!D$9) / (Summary!D$3 - Summary!D$9),0)</f>
        <v>0</v>
      </c>
      <c r="BP279" s="3">
        <f>IF(AND(X279&gt;0,X279&gt;Summary!E$9),12.5 - 12.5 * (X279 - Summary!E$9) / (Summary!E$3 - Summary!E$9),0)</f>
        <v>7.9187268232385657</v>
      </c>
      <c r="BQ279" s="3">
        <f>IF(AND(Y279&gt;0,Y279&gt;Summary!F$9),12.5 - 12.5 * (Y279 - Summary!F$9) / (Summary!F$3 - Summary!F$9),0)</f>
        <v>0</v>
      </c>
      <c r="BR279" s="3">
        <f>IF(AND(Z279&gt;0,Z279&gt;Summary!G$9),12.5 - 12.5 * (Z279 - Summary!G$9) / (Summary!G$3 - Summary!G$9),0)</f>
        <v>0</v>
      </c>
      <c r="BS279" s="3">
        <f>IF(AND(AA279&gt;0,AA279&gt;Summary!H$9),12.5 - 12.5 * (AA279 - Summary!H$9) / (Summary!H$3 - Summary!H$9),0)</f>
        <v>0</v>
      </c>
      <c r="BT279" s="3">
        <f>IF(AND(AB279&gt;0,AB279&gt;Summary!I$9),12.5 - 12.5 * (AB279 - Summary!I$9) / (Summary!I$3 - Summary!I$9),0)</f>
        <v>0</v>
      </c>
      <c r="BU279" s="3">
        <f>IF(AND(AC279&gt;0,AC279&gt;Summary!J$9),12.5 - 12.5 * (AC279 - Summary!J$9) / (Summary!J$3 - Summary!J$9),0)</f>
        <v>0</v>
      </c>
      <c r="BV279" s="3">
        <f>IF(AND(AD279&gt;0,AD279&gt;Summary!K$9),12.5 - 12.5 * (AD279 - Summary!K$9) / (Summary!K$3 - Summary!K$9),0)</f>
        <v>0</v>
      </c>
      <c r="BW279" s="3"/>
      <c r="CA279">
        <v>3475</v>
      </c>
      <c r="CI279" s="3">
        <f t="shared" si="186"/>
        <v>0</v>
      </c>
      <c r="CJ279" s="3">
        <f t="shared" si="187"/>
        <v>0</v>
      </c>
      <c r="CK279" s="3">
        <f t="shared" si="188"/>
        <v>0</v>
      </c>
      <c r="CL279" s="3">
        <f t="shared" si="189"/>
        <v>15.168726823238565</v>
      </c>
      <c r="CM279" s="3">
        <f t="shared" si="190"/>
        <v>0</v>
      </c>
      <c r="CN279" s="3">
        <f t="shared" si="191"/>
        <v>0</v>
      </c>
      <c r="CO279" s="3">
        <f t="shared" si="192"/>
        <v>0</v>
      </c>
      <c r="CP279" s="3">
        <f t="shared" si="193"/>
        <v>0</v>
      </c>
      <c r="CQ279" s="3">
        <f t="shared" si="194"/>
        <v>0</v>
      </c>
      <c r="CR279" s="3">
        <f t="shared" si="195"/>
        <v>0</v>
      </c>
      <c r="CT279" s="3">
        <f t="shared" si="196"/>
        <v>0</v>
      </c>
      <c r="CU279" s="3">
        <f t="shared" si="197"/>
        <v>0</v>
      </c>
      <c r="CV279" s="3">
        <f t="shared" si="198"/>
        <v>15.168726823238565</v>
      </c>
      <c r="CW279" s="5">
        <f t="shared" si="199"/>
        <v>50</v>
      </c>
      <c r="CX279" s="3">
        <f t="shared" si="200"/>
        <v>65.168726823238558</v>
      </c>
      <c r="CZ279" s="3">
        <f t="shared" si="201"/>
        <v>52.623589320121098</v>
      </c>
      <c r="DA279">
        <f t="shared" si="202"/>
        <v>275</v>
      </c>
    </row>
    <row r="280" spans="1:105" x14ac:dyDescent="0.2">
      <c r="A280">
        <v>276</v>
      </c>
      <c r="B280" t="s">
        <v>591</v>
      </c>
      <c r="C280" t="s">
        <v>592</v>
      </c>
      <c r="D280" t="s">
        <v>404</v>
      </c>
      <c r="E280">
        <v>0</v>
      </c>
      <c r="F280" s="1" t="s">
        <v>593</v>
      </c>
      <c r="G280">
        <v>50</v>
      </c>
      <c r="H280">
        <v>5488</v>
      </c>
      <c r="L280">
        <v>5488</v>
      </c>
      <c r="U280" s="5">
        <f>IF(J280&lt;=Summary!B$3,J280,0)</f>
        <v>0</v>
      </c>
      <c r="V280" s="5">
        <f>IF(K280&lt;=Summary!C$3,K280,0)</f>
        <v>0</v>
      </c>
      <c r="W280" s="5">
        <f>IF(L280&lt;=Summary!D$3,L280,0)</f>
        <v>0</v>
      </c>
      <c r="X280" s="5">
        <f>IF(M280&lt;=Summary!E$3,M280,0)</f>
        <v>0</v>
      </c>
      <c r="Y280" s="5">
        <f>IF(N280&lt;=Summary!F$3,N280,0)</f>
        <v>0</v>
      </c>
      <c r="Z280" s="5">
        <f>IF(O280&lt;=Summary!G$3,O280,0)</f>
        <v>0</v>
      </c>
      <c r="AA280" s="5">
        <f>IF(P280&lt;=Summary!H$3,P280,0)</f>
        <v>0</v>
      </c>
      <c r="AB280" s="5">
        <f>IF(Q280&lt;=Summary!I$3,Q280,0)</f>
        <v>0</v>
      </c>
      <c r="AC280" s="5">
        <f>IF(R280&lt;=Summary!J$3,R280,0)</f>
        <v>0</v>
      </c>
      <c r="AD280" s="5">
        <f>IF(S280&lt;=Summary!K$3,S280,0)</f>
        <v>0</v>
      </c>
      <c r="AE280" s="3"/>
      <c r="AF280" s="5">
        <f t="shared" si="176"/>
        <v>0</v>
      </c>
      <c r="AG280" s="5">
        <f t="shared" si="177"/>
        <v>0</v>
      </c>
      <c r="AH280" s="5">
        <f t="shared" si="178"/>
        <v>126</v>
      </c>
      <c r="AI280" s="5">
        <f t="shared" si="179"/>
        <v>0</v>
      </c>
      <c r="AJ280" s="5">
        <f t="shared" si="180"/>
        <v>0</v>
      </c>
      <c r="AK280" s="5">
        <f t="shared" si="181"/>
        <v>0</v>
      </c>
      <c r="AL280" s="5">
        <f t="shared" si="182"/>
        <v>0</v>
      </c>
      <c r="AM280" s="5">
        <f t="shared" si="183"/>
        <v>0</v>
      </c>
      <c r="AN280" s="5">
        <f t="shared" si="184"/>
        <v>0</v>
      </c>
      <c r="AO280" s="5">
        <f t="shared" si="185"/>
        <v>0</v>
      </c>
      <c r="AP280" s="3"/>
      <c r="AQ280" s="3">
        <f>IF(AND(AF280&lt;=Summary!B$6,AF280&gt;0),25*(Summary!B$6+1-AF280)/Summary!B$6,0)</f>
        <v>0</v>
      </c>
      <c r="AR280" s="3">
        <f>IF(AND(AG280&lt;=Summary!C$6,AG280&gt;0),25*(Summary!C$6+1-AG280)/Summary!C$6,0)</f>
        <v>0</v>
      </c>
      <c r="AS280" s="3">
        <f>IF(AND(AH280&lt;=Summary!D$6,AH280&gt;0),25*(Summary!D$6+1-AH280)/Summary!D$6,0)</f>
        <v>0</v>
      </c>
      <c r="AT280" s="3">
        <f>IF(AND(AI280&lt;=Summary!E$6,AI280&gt;0),25*(Summary!E$6+1-AI280)/Summary!E$6,0)</f>
        <v>0</v>
      </c>
      <c r="AU280" s="3">
        <f>IF(AND(AJ280&lt;=Summary!F$6,AJ280&gt;0),25*(Summary!F$6+1-AJ280)/Summary!F$6,0)</f>
        <v>0</v>
      </c>
      <c r="AV280" s="3">
        <f>IF(AND(AK280&lt;=Summary!G$6,AK280&gt;0),25*(Summary!G$6+1-AK280)/Summary!G$6,0)</f>
        <v>0</v>
      </c>
      <c r="AW280" s="3">
        <f>IF(AND(AL280&lt;=Summary!H$6,AL280&gt;0),25*(Summary!H$6+1-AL280)/Summary!H$6,0)</f>
        <v>0</v>
      </c>
      <c r="AX280" s="3">
        <f>IF(AND(AM280&lt;=Summary!I$6,AM280&gt;0),25*(Summary!I$6+1-AM280)/Summary!I$6,0)</f>
        <v>0</v>
      </c>
      <c r="AY280" s="3">
        <f>IF(AND(AN280&lt;=Summary!J$6,AN280&gt;0),25*(Summary!J$6+1-AN280)/Summary!J$6,0)</f>
        <v>0</v>
      </c>
      <c r="AZ280" s="3">
        <f>IF(AND(AO280&lt;=Summary!K$6,AO280&gt;0),25*(Summary!K$6+1-AO280)/Summary!K$6,0)</f>
        <v>0</v>
      </c>
      <c r="BA280" s="3"/>
      <c r="BB280" s="3">
        <f>IF(AND(U280&gt;0,U280&lt;=Summary!B$9),12.5 + 12.5 * (U280 - Summary!B$9) / (Summary!B$7 - Summary!B$9),0)</f>
        <v>0</v>
      </c>
      <c r="BC280" s="3">
        <f>IF(AND(V280&gt;0,V280&lt;=Summary!C$9),12.5 + 12.5 * (V280 - Summary!C$9) / (Summary!C$7 - Summary!C$9),0)</f>
        <v>0</v>
      </c>
      <c r="BD280" s="3">
        <f>IF(AND(W280&gt;0,W280&lt;=Summary!D$9),12.5 + 12.5 * (W280 - Summary!D$9) / (Summary!D$7 - Summary!D$9),0)</f>
        <v>0</v>
      </c>
      <c r="BE280" s="3">
        <f>IF(AND(X280&gt;0,X280&lt;=Summary!E$9),12.5 + 12.5 * (X280 - Summary!E$9) / (Summary!E$7 - Summary!E$9),0)</f>
        <v>0</v>
      </c>
      <c r="BF280" s="3">
        <f>IF(AND(Y280&gt;0,Y280&lt;=Summary!F$9),12.5 + 12.5 * (Y280 - Summary!F$9) / (Summary!F$7 - Summary!F$9),0)</f>
        <v>0</v>
      </c>
      <c r="BG280" s="3">
        <f>IF(AND(Z280&gt;0,Z280&lt;=Summary!G$9),12.5 + 12.5 * (Z280 - Summary!G$9) / (Summary!G$7 - Summary!G$9),0)</f>
        <v>0</v>
      </c>
      <c r="BH280" s="3">
        <f>IF(AND(AA280&gt;0,AA280&lt;=Summary!H$9),12.5 + 12.5 * (AA280 - Summary!H$9) / (Summary!H$7 - Summary!H$9),0)</f>
        <v>0</v>
      </c>
      <c r="BI280" s="3">
        <f>IF(AND(AB280&gt;0,AB280&lt;=Summary!I$9),12.5 + 12.5 * (AB280 - Summary!I$9) / (Summary!I$7 - Summary!I$9),0)</f>
        <v>0</v>
      </c>
      <c r="BJ280" s="3">
        <f>IF(AND(AC280&gt;0,AC280&lt;=Summary!J$9),12.5 + 12.5 * (AC280 - Summary!J$9) / (Summary!J$7 - Summary!J$9),0)</f>
        <v>0</v>
      </c>
      <c r="BK280" s="3">
        <f>IF(AND(AD280&gt;0,AD280&lt;=Summary!K$9),12.5 + 12.5 * (AD280 - Summary!K$9) / (Summary!K$7 - Summary!K$9),0)</f>
        <v>0</v>
      </c>
      <c r="BL280" s="3"/>
      <c r="BM280" s="3">
        <f>IF(AND(U280&gt;0,U280&gt;Summary!B$9),12.5 - 12.5 * (U280 - Summary!B$9) / (Summary!B$3 - Summary!B$9),0)</f>
        <v>0</v>
      </c>
      <c r="BN280" s="3">
        <f>IF(AND(V280&gt;0,V280&gt;Summary!C$9),12.5 - 12.5 * (V280 - Summary!C$9) / (Summary!C$3 - Summary!C$9),0)</f>
        <v>0</v>
      </c>
      <c r="BO280" s="3">
        <f>IF(AND(W280&gt;0,W280&gt;Summary!D$9),12.5 - 12.5 * (W280 - Summary!D$9) / (Summary!D$3 - Summary!D$9),0)</f>
        <v>0</v>
      </c>
      <c r="BP280" s="3">
        <f>IF(AND(X280&gt;0,X280&gt;Summary!E$9),12.5 - 12.5 * (X280 - Summary!E$9) / (Summary!E$3 - Summary!E$9),0)</f>
        <v>0</v>
      </c>
      <c r="BQ280" s="3">
        <f>IF(AND(Y280&gt;0,Y280&gt;Summary!F$9),12.5 - 12.5 * (Y280 - Summary!F$9) / (Summary!F$3 - Summary!F$9),0)</f>
        <v>0</v>
      </c>
      <c r="BR280" s="3">
        <f>IF(AND(Z280&gt;0,Z280&gt;Summary!G$9),12.5 - 12.5 * (Z280 - Summary!G$9) / (Summary!G$3 - Summary!G$9),0)</f>
        <v>0</v>
      </c>
      <c r="BS280" s="3">
        <f>IF(AND(AA280&gt;0,AA280&gt;Summary!H$9),12.5 - 12.5 * (AA280 - Summary!H$9) / (Summary!H$3 - Summary!H$9),0)</f>
        <v>0</v>
      </c>
      <c r="BT280" s="3">
        <f>IF(AND(AB280&gt;0,AB280&gt;Summary!I$9),12.5 - 12.5 * (AB280 - Summary!I$9) / (Summary!I$3 - Summary!I$9),0)</f>
        <v>0</v>
      </c>
      <c r="BU280" s="3">
        <f>IF(AND(AC280&gt;0,AC280&gt;Summary!J$9),12.5 - 12.5 * (AC280 - Summary!J$9) / (Summary!J$3 - Summary!J$9),0)</f>
        <v>0</v>
      </c>
      <c r="BV280" s="3">
        <f>IF(AND(AD280&gt;0,AD280&gt;Summary!K$9),12.5 - 12.5 * (AD280 - Summary!K$9) / (Summary!K$3 - Summary!K$9),0)</f>
        <v>0</v>
      </c>
      <c r="BW280" s="3"/>
      <c r="CE280">
        <v>5488</v>
      </c>
      <c r="CI280" s="3">
        <f t="shared" si="186"/>
        <v>0</v>
      </c>
      <c r="CJ280" s="3">
        <f t="shared" si="187"/>
        <v>0</v>
      </c>
      <c r="CK280" s="3">
        <f t="shared" si="188"/>
        <v>0</v>
      </c>
      <c r="CL280" s="3">
        <f t="shared" si="189"/>
        <v>0</v>
      </c>
      <c r="CM280" s="3">
        <f t="shared" si="190"/>
        <v>0</v>
      </c>
      <c r="CN280" s="3">
        <f t="shared" si="191"/>
        <v>0</v>
      </c>
      <c r="CO280" s="3">
        <f t="shared" si="192"/>
        <v>0</v>
      </c>
      <c r="CP280" s="3">
        <f t="shared" si="193"/>
        <v>0</v>
      </c>
      <c r="CQ280" s="3">
        <f t="shared" si="194"/>
        <v>0</v>
      </c>
      <c r="CR280" s="3">
        <f t="shared" si="195"/>
        <v>0</v>
      </c>
      <c r="CT280" s="3">
        <f t="shared" si="196"/>
        <v>0</v>
      </c>
      <c r="CU280" s="3">
        <f t="shared" si="197"/>
        <v>0</v>
      </c>
      <c r="CV280" s="3">
        <f t="shared" si="198"/>
        <v>0</v>
      </c>
      <c r="CW280" s="5">
        <f t="shared" si="199"/>
        <v>50</v>
      </c>
      <c r="CX280" s="3">
        <f t="shared" si="200"/>
        <v>50</v>
      </c>
      <c r="CZ280" s="3">
        <f t="shared" si="201"/>
        <v>50</v>
      </c>
      <c r="DA280">
        <f t="shared" si="202"/>
        <v>276</v>
      </c>
    </row>
    <row r="281" spans="1:105" x14ac:dyDescent="0.2">
      <c r="A281">
        <v>277</v>
      </c>
      <c r="B281" t="s">
        <v>594</v>
      </c>
      <c r="C281" t="s">
        <v>125</v>
      </c>
      <c r="D281" t="s">
        <v>22</v>
      </c>
      <c r="E281">
        <v>0</v>
      </c>
      <c r="F281" s="1" t="s">
        <v>595</v>
      </c>
      <c r="G281">
        <v>50</v>
      </c>
      <c r="H281">
        <v>5757</v>
      </c>
      <c r="K281">
        <v>5757</v>
      </c>
      <c r="U281" s="5">
        <f>IF(J281&lt;=Summary!B$3,J281,0)</f>
        <v>0</v>
      </c>
      <c r="V281" s="5">
        <f>IF(K281&lt;=Summary!C$3,K281,0)</f>
        <v>0</v>
      </c>
      <c r="W281" s="5">
        <f>IF(L281&lt;=Summary!D$3,L281,0)</f>
        <v>0</v>
      </c>
      <c r="X281" s="5">
        <f>IF(M281&lt;=Summary!E$3,M281,0)</f>
        <v>0</v>
      </c>
      <c r="Y281" s="5">
        <f>IF(N281&lt;=Summary!F$3,N281,0)</f>
        <v>0</v>
      </c>
      <c r="Z281" s="5">
        <f>IF(O281&lt;=Summary!G$3,O281,0)</f>
        <v>0</v>
      </c>
      <c r="AA281" s="5">
        <f>IF(P281&lt;=Summary!H$3,P281,0)</f>
        <v>0</v>
      </c>
      <c r="AB281" s="5">
        <f>IF(Q281&lt;=Summary!I$3,Q281,0)</f>
        <v>0</v>
      </c>
      <c r="AC281" s="5">
        <f>IF(R281&lt;=Summary!J$3,R281,0)</f>
        <v>0</v>
      </c>
      <c r="AD281" s="5">
        <f>IF(S281&lt;=Summary!K$3,S281,0)</f>
        <v>0</v>
      </c>
      <c r="AE281" s="3"/>
      <c r="AF281" s="5">
        <f t="shared" si="176"/>
        <v>0</v>
      </c>
      <c r="AG281" s="5">
        <f t="shared" si="177"/>
        <v>247</v>
      </c>
      <c r="AH281" s="5">
        <f t="shared" si="178"/>
        <v>0</v>
      </c>
      <c r="AI281" s="5">
        <f t="shared" si="179"/>
        <v>0</v>
      </c>
      <c r="AJ281" s="5">
        <f t="shared" si="180"/>
        <v>0</v>
      </c>
      <c r="AK281" s="5">
        <f t="shared" si="181"/>
        <v>0</v>
      </c>
      <c r="AL281" s="5">
        <f t="shared" si="182"/>
        <v>0</v>
      </c>
      <c r="AM281" s="5">
        <f t="shared" si="183"/>
        <v>0</v>
      </c>
      <c r="AN281" s="5">
        <f t="shared" si="184"/>
        <v>0</v>
      </c>
      <c r="AO281" s="5">
        <f t="shared" si="185"/>
        <v>0</v>
      </c>
      <c r="AP281" s="3"/>
      <c r="AQ281" s="3">
        <f>IF(AND(AF281&lt;=Summary!B$6,AF281&gt;0),25*(Summary!B$6+1-AF281)/Summary!B$6,0)</f>
        <v>0</v>
      </c>
      <c r="AR281" s="3">
        <f>IF(AND(AG281&lt;=Summary!C$6,AG281&gt;0),25*(Summary!C$6+1-AG281)/Summary!C$6,0)</f>
        <v>0</v>
      </c>
      <c r="AS281" s="3">
        <f>IF(AND(AH281&lt;=Summary!D$6,AH281&gt;0),25*(Summary!D$6+1-AH281)/Summary!D$6,0)</f>
        <v>0</v>
      </c>
      <c r="AT281" s="3">
        <f>IF(AND(AI281&lt;=Summary!E$6,AI281&gt;0),25*(Summary!E$6+1-AI281)/Summary!E$6,0)</f>
        <v>0</v>
      </c>
      <c r="AU281" s="3">
        <f>IF(AND(AJ281&lt;=Summary!F$6,AJ281&gt;0),25*(Summary!F$6+1-AJ281)/Summary!F$6,0)</f>
        <v>0</v>
      </c>
      <c r="AV281" s="3">
        <f>IF(AND(AK281&lt;=Summary!G$6,AK281&gt;0),25*(Summary!G$6+1-AK281)/Summary!G$6,0)</f>
        <v>0</v>
      </c>
      <c r="AW281" s="3">
        <f>IF(AND(AL281&lt;=Summary!H$6,AL281&gt;0),25*(Summary!H$6+1-AL281)/Summary!H$6,0)</f>
        <v>0</v>
      </c>
      <c r="AX281" s="3">
        <f>IF(AND(AM281&lt;=Summary!I$6,AM281&gt;0),25*(Summary!I$6+1-AM281)/Summary!I$6,0)</f>
        <v>0</v>
      </c>
      <c r="AY281" s="3">
        <f>IF(AND(AN281&lt;=Summary!J$6,AN281&gt;0),25*(Summary!J$6+1-AN281)/Summary!J$6,0)</f>
        <v>0</v>
      </c>
      <c r="AZ281" s="3">
        <f>IF(AND(AO281&lt;=Summary!K$6,AO281&gt;0),25*(Summary!K$6+1-AO281)/Summary!K$6,0)</f>
        <v>0</v>
      </c>
      <c r="BA281" s="3"/>
      <c r="BB281" s="3">
        <f>IF(AND(U281&gt;0,U281&lt;=Summary!B$9),12.5 + 12.5 * (U281 - Summary!B$9) / (Summary!B$7 - Summary!B$9),0)</f>
        <v>0</v>
      </c>
      <c r="BC281" s="3">
        <f>IF(AND(V281&gt;0,V281&lt;=Summary!C$9),12.5 + 12.5 * (V281 - Summary!C$9) / (Summary!C$7 - Summary!C$9),0)</f>
        <v>0</v>
      </c>
      <c r="BD281" s="3">
        <f>IF(AND(W281&gt;0,W281&lt;=Summary!D$9),12.5 + 12.5 * (W281 - Summary!D$9) / (Summary!D$7 - Summary!D$9),0)</f>
        <v>0</v>
      </c>
      <c r="BE281" s="3">
        <f>IF(AND(X281&gt;0,X281&lt;=Summary!E$9),12.5 + 12.5 * (X281 - Summary!E$9) / (Summary!E$7 - Summary!E$9),0)</f>
        <v>0</v>
      </c>
      <c r="BF281" s="3">
        <f>IF(AND(Y281&gt;0,Y281&lt;=Summary!F$9),12.5 + 12.5 * (Y281 - Summary!F$9) / (Summary!F$7 - Summary!F$9),0)</f>
        <v>0</v>
      </c>
      <c r="BG281" s="3">
        <f>IF(AND(Z281&gt;0,Z281&lt;=Summary!G$9),12.5 + 12.5 * (Z281 - Summary!G$9) / (Summary!G$7 - Summary!G$9),0)</f>
        <v>0</v>
      </c>
      <c r="BH281" s="3">
        <f>IF(AND(AA281&gt;0,AA281&lt;=Summary!H$9),12.5 + 12.5 * (AA281 - Summary!H$9) / (Summary!H$7 - Summary!H$9),0)</f>
        <v>0</v>
      </c>
      <c r="BI281" s="3">
        <f>IF(AND(AB281&gt;0,AB281&lt;=Summary!I$9),12.5 + 12.5 * (AB281 - Summary!I$9) / (Summary!I$7 - Summary!I$9),0)</f>
        <v>0</v>
      </c>
      <c r="BJ281" s="3">
        <f>IF(AND(AC281&gt;0,AC281&lt;=Summary!J$9),12.5 + 12.5 * (AC281 - Summary!J$9) / (Summary!J$7 - Summary!J$9),0)</f>
        <v>0</v>
      </c>
      <c r="BK281" s="3">
        <f>IF(AND(AD281&gt;0,AD281&lt;=Summary!K$9),12.5 + 12.5 * (AD281 - Summary!K$9) / (Summary!K$7 - Summary!K$9),0)</f>
        <v>0</v>
      </c>
      <c r="BL281" s="3"/>
      <c r="BM281" s="3">
        <f>IF(AND(U281&gt;0,U281&gt;Summary!B$9),12.5 - 12.5 * (U281 - Summary!B$9) / (Summary!B$3 - Summary!B$9),0)</f>
        <v>0</v>
      </c>
      <c r="BN281" s="3">
        <f>IF(AND(V281&gt;0,V281&gt;Summary!C$9),12.5 - 12.5 * (V281 - Summary!C$9) / (Summary!C$3 - Summary!C$9),0)</f>
        <v>0</v>
      </c>
      <c r="BO281" s="3">
        <f>IF(AND(W281&gt;0,W281&gt;Summary!D$9),12.5 - 12.5 * (W281 - Summary!D$9) / (Summary!D$3 - Summary!D$9),0)</f>
        <v>0</v>
      </c>
      <c r="BP281" s="3">
        <f>IF(AND(X281&gt;0,X281&gt;Summary!E$9),12.5 - 12.5 * (X281 - Summary!E$9) / (Summary!E$3 - Summary!E$9),0)</f>
        <v>0</v>
      </c>
      <c r="BQ281" s="3">
        <f>IF(AND(Y281&gt;0,Y281&gt;Summary!F$9),12.5 - 12.5 * (Y281 - Summary!F$9) / (Summary!F$3 - Summary!F$9),0)</f>
        <v>0</v>
      </c>
      <c r="BR281" s="3">
        <f>IF(AND(Z281&gt;0,Z281&gt;Summary!G$9),12.5 - 12.5 * (Z281 - Summary!G$9) / (Summary!G$3 - Summary!G$9),0)</f>
        <v>0</v>
      </c>
      <c r="BS281" s="3">
        <f>IF(AND(AA281&gt;0,AA281&gt;Summary!H$9),12.5 - 12.5 * (AA281 - Summary!H$9) / (Summary!H$3 - Summary!H$9),0)</f>
        <v>0</v>
      </c>
      <c r="BT281" s="3">
        <f>IF(AND(AB281&gt;0,AB281&gt;Summary!I$9),12.5 - 12.5 * (AB281 - Summary!I$9) / (Summary!I$3 - Summary!I$9),0)</f>
        <v>0</v>
      </c>
      <c r="BU281" s="3">
        <f>IF(AND(AC281&gt;0,AC281&gt;Summary!J$9),12.5 - 12.5 * (AC281 - Summary!J$9) / (Summary!J$3 - Summary!J$9),0)</f>
        <v>0</v>
      </c>
      <c r="BV281" s="3">
        <f>IF(AND(AD281&gt;0,AD281&gt;Summary!K$9),12.5 - 12.5 * (AD281 - Summary!K$9) / (Summary!K$3 - Summary!K$9),0)</f>
        <v>0</v>
      </c>
      <c r="BW281" s="3"/>
      <c r="BZ281">
        <v>5757</v>
      </c>
      <c r="CI281" s="3">
        <f t="shared" si="186"/>
        <v>0</v>
      </c>
      <c r="CJ281" s="3">
        <f t="shared" si="187"/>
        <v>0</v>
      </c>
      <c r="CK281" s="3">
        <f t="shared" si="188"/>
        <v>0</v>
      </c>
      <c r="CL281" s="3">
        <f t="shared" si="189"/>
        <v>0</v>
      </c>
      <c r="CM281" s="3">
        <f t="shared" si="190"/>
        <v>0</v>
      </c>
      <c r="CN281" s="3">
        <f t="shared" si="191"/>
        <v>0</v>
      </c>
      <c r="CO281" s="3">
        <f t="shared" si="192"/>
        <v>0</v>
      </c>
      <c r="CP281" s="3">
        <f t="shared" si="193"/>
        <v>0</v>
      </c>
      <c r="CQ281" s="3">
        <f t="shared" si="194"/>
        <v>0</v>
      </c>
      <c r="CR281" s="3">
        <f t="shared" si="195"/>
        <v>0</v>
      </c>
      <c r="CT281" s="3">
        <f t="shared" si="196"/>
        <v>0</v>
      </c>
      <c r="CU281" s="3">
        <f t="shared" si="197"/>
        <v>0</v>
      </c>
      <c r="CV281" s="3">
        <f t="shared" si="198"/>
        <v>0</v>
      </c>
      <c r="CW281" s="5">
        <f t="shared" si="199"/>
        <v>50</v>
      </c>
      <c r="CX281" s="3">
        <f t="shared" si="200"/>
        <v>50</v>
      </c>
      <c r="CZ281" s="3">
        <f t="shared" si="201"/>
        <v>50</v>
      </c>
      <c r="DA281">
        <f t="shared" si="202"/>
        <v>277</v>
      </c>
    </row>
    <row r="282" spans="1:105" x14ac:dyDescent="0.2">
      <c r="A282">
        <v>278</v>
      </c>
      <c r="B282" t="s">
        <v>596</v>
      </c>
      <c r="C282" t="s">
        <v>597</v>
      </c>
      <c r="D282" t="s">
        <v>22</v>
      </c>
      <c r="E282">
        <v>0</v>
      </c>
      <c r="F282" s="1" t="s">
        <v>595</v>
      </c>
      <c r="G282">
        <v>50</v>
      </c>
      <c r="H282">
        <v>9901</v>
      </c>
      <c r="O282">
        <v>9901</v>
      </c>
      <c r="U282" s="5">
        <f>IF(J282&lt;=Summary!B$3,J282,0)</f>
        <v>0</v>
      </c>
      <c r="V282" s="5">
        <f>IF(K282&lt;=Summary!C$3,K282,0)</f>
        <v>0</v>
      </c>
      <c r="W282" s="5">
        <f>IF(L282&lt;=Summary!D$3,L282,0)</f>
        <v>0</v>
      </c>
      <c r="X282" s="5">
        <f>IF(M282&lt;=Summary!E$3,M282,0)</f>
        <v>0</v>
      </c>
      <c r="Y282" s="5">
        <f>IF(N282&lt;=Summary!F$3,N282,0)</f>
        <v>0</v>
      </c>
      <c r="Z282" s="5">
        <f>IF(O282&lt;=Summary!G$3,O282,0)</f>
        <v>0</v>
      </c>
      <c r="AA282" s="5">
        <f>IF(P282&lt;=Summary!H$3,P282,0)</f>
        <v>0</v>
      </c>
      <c r="AB282" s="5">
        <f>IF(Q282&lt;=Summary!I$3,Q282,0)</f>
        <v>0</v>
      </c>
      <c r="AC282" s="5">
        <f>IF(R282&lt;=Summary!J$3,R282,0)</f>
        <v>0</v>
      </c>
      <c r="AD282" s="5">
        <f>IF(S282&lt;=Summary!K$3,S282,0)</f>
        <v>0</v>
      </c>
      <c r="AE282" s="3"/>
      <c r="AF282" s="5">
        <f t="shared" si="176"/>
        <v>0</v>
      </c>
      <c r="AG282" s="5">
        <f t="shared" si="177"/>
        <v>0</v>
      </c>
      <c r="AH282" s="5">
        <f t="shared" si="178"/>
        <v>0</v>
      </c>
      <c r="AI282" s="5">
        <f t="shared" si="179"/>
        <v>0</v>
      </c>
      <c r="AJ282" s="5">
        <f t="shared" si="180"/>
        <v>0</v>
      </c>
      <c r="AK282" s="5">
        <f t="shared" si="181"/>
        <v>162</v>
      </c>
      <c r="AL282" s="5">
        <f t="shared" si="182"/>
        <v>0</v>
      </c>
      <c r="AM282" s="5">
        <f t="shared" si="183"/>
        <v>0</v>
      </c>
      <c r="AN282" s="5">
        <f t="shared" si="184"/>
        <v>0</v>
      </c>
      <c r="AO282" s="5">
        <f t="shared" si="185"/>
        <v>0</v>
      </c>
      <c r="AP282" s="3"/>
      <c r="AQ282" s="3">
        <f>IF(AND(AF282&lt;=Summary!B$6,AF282&gt;0),25*(Summary!B$6+1-AF282)/Summary!B$6,0)</f>
        <v>0</v>
      </c>
      <c r="AR282" s="3">
        <f>IF(AND(AG282&lt;=Summary!C$6,AG282&gt;0),25*(Summary!C$6+1-AG282)/Summary!C$6,0)</f>
        <v>0</v>
      </c>
      <c r="AS282" s="3">
        <f>IF(AND(AH282&lt;=Summary!D$6,AH282&gt;0),25*(Summary!D$6+1-AH282)/Summary!D$6,0)</f>
        <v>0</v>
      </c>
      <c r="AT282" s="3">
        <f>IF(AND(AI282&lt;=Summary!E$6,AI282&gt;0),25*(Summary!E$6+1-AI282)/Summary!E$6,0)</f>
        <v>0</v>
      </c>
      <c r="AU282" s="3">
        <f>IF(AND(AJ282&lt;=Summary!F$6,AJ282&gt;0),25*(Summary!F$6+1-AJ282)/Summary!F$6,0)</f>
        <v>0</v>
      </c>
      <c r="AV282" s="3">
        <f>IF(AND(AK282&lt;=Summary!G$6,AK282&gt;0),25*(Summary!G$6+1-AK282)/Summary!G$6,0)</f>
        <v>0</v>
      </c>
      <c r="AW282" s="3">
        <f>IF(AND(AL282&lt;=Summary!H$6,AL282&gt;0),25*(Summary!H$6+1-AL282)/Summary!H$6,0)</f>
        <v>0</v>
      </c>
      <c r="AX282" s="3">
        <f>IF(AND(AM282&lt;=Summary!I$6,AM282&gt;0),25*(Summary!I$6+1-AM282)/Summary!I$6,0)</f>
        <v>0</v>
      </c>
      <c r="AY282" s="3">
        <f>IF(AND(AN282&lt;=Summary!J$6,AN282&gt;0),25*(Summary!J$6+1-AN282)/Summary!J$6,0)</f>
        <v>0</v>
      </c>
      <c r="AZ282" s="3">
        <f>IF(AND(AO282&lt;=Summary!K$6,AO282&gt;0),25*(Summary!K$6+1-AO282)/Summary!K$6,0)</f>
        <v>0</v>
      </c>
      <c r="BA282" s="3"/>
      <c r="BB282" s="3">
        <f>IF(AND(U282&gt;0,U282&lt;=Summary!B$9),12.5 + 12.5 * (U282 - Summary!B$9) / (Summary!B$7 - Summary!B$9),0)</f>
        <v>0</v>
      </c>
      <c r="BC282" s="3">
        <f>IF(AND(V282&gt;0,V282&lt;=Summary!C$9),12.5 + 12.5 * (V282 - Summary!C$9) / (Summary!C$7 - Summary!C$9),0)</f>
        <v>0</v>
      </c>
      <c r="BD282" s="3">
        <f>IF(AND(W282&gt;0,W282&lt;=Summary!D$9),12.5 + 12.5 * (W282 - Summary!D$9) / (Summary!D$7 - Summary!D$9),0)</f>
        <v>0</v>
      </c>
      <c r="BE282" s="3">
        <f>IF(AND(X282&gt;0,X282&lt;=Summary!E$9),12.5 + 12.5 * (X282 - Summary!E$9) / (Summary!E$7 - Summary!E$9),0)</f>
        <v>0</v>
      </c>
      <c r="BF282" s="3">
        <f>IF(AND(Y282&gt;0,Y282&lt;=Summary!F$9),12.5 + 12.5 * (Y282 - Summary!F$9) / (Summary!F$7 - Summary!F$9),0)</f>
        <v>0</v>
      </c>
      <c r="BG282" s="3">
        <f>IF(AND(Z282&gt;0,Z282&lt;=Summary!G$9),12.5 + 12.5 * (Z282 - Summary!G$9) / (Summary!G$7 - Summary!G$9),0)</f>
        <v>0</v>
      </c>
      <c r="BH282" s="3">
        <f>IF(AND(AA282&gt;0,AA282&lt;=Summary!H$9),12.5 + 12.5 * (AA282 - Summary!H$9) / (Summary!H$7 - Summary!H$9),0)</f>
        <v>0</v>
      </c>
      <c r="BI282" s="3">
        <f>IF(AND(AB282&gt;0,AB282&lt;=Summary!I$9),12.5 + 12.5 * (AB282 - Summary!I$9) / (Summary!I$7 - Summary!I$9),0)</f>
        <v>0</v>
      </c>
      <c r="BJ282" s="3">
        <f>IF(AND(AC282&gt;0,AC282&lt;=Summary!J$9),12.5 + 12.5 * (AC282 - Summary!J$9) / (Summary!J$7 - Summary!J$9),0)</f>
        <v>0</v>
      </c>
      <c r="BK282" s="3">
        <f>IF(AND(AD282&gt;0,AD282&lt;=Summary!K$9),12.5 + 12.5 * (AD282 - Summary!K$9) / (Summary!K$7 - Summary!K$9),0)</f>
        <v>0</v>
      </c>
      <c r="BL282" s="3"/>
      <c r="BM282" s="3">
        <f>IF(AND(U282&gt;0,U282&gt;Summary!B$9),12.5 - 12.5 * (U282 - Summary!B$9) / (Summary!B$3 - Summary!B$9),0)</f>
        <v>0</v>
      </c>
      <c r="BN282" s="3">
        <f>IF(AND(V282&gt;0,V282&gt;Summary!C$9),12.5 - 12.5 * (V282 - Summary!C$9) / (Summary!C$3 - Summary!C$9),0)</f>
        <v>0</v>
      </c>
      <c r="BO282" s="3">
        <f>IF(AND(W282&gt;0,W282&gt;Summary!D$9),12.5 - 12.5 * (W282 - Summary!D$9) / (Summary!D$3 - Summary!D$9),0)</f>
        <v>0</v>
      </c>
      <c r="BP282" s="3">
        <f>IF(AND(X282&gt;0,X282&gt;Summary!E$9),12.5 - 12.5 * (X282 - Summary!E$9) / (Summary!E$3 - Summary!E$9),0)</f>
        <v>0</v>
      </c>
      <c r="BQ282" s="3">
        <f>IF(AND(Y282&gt;0,Y282&gt;Summary!F$9),12.5 - 12.5 * (Y282 - Summary!F$9) / (Summary!F$3 - Summary!F$9),0)</f>
        <v>0</v>
      </c>
      <c r="BR282" s="3">
        <f>IF(AND(Z282&gt;0,Z282&gt;Summary!G$9),12.5 - 12.5 * (Z282 - Summary!G$9) / (Summary!G$3 - Summary!G$9),0)</f>
        <v>0</v>
      </c>
      <c r="BS282" s="3">
        <f>IF(AND(AA282&gt;0,AA282&gt;Summary!H$9),12.5 - 12.5 * (AA282 - Summary!H$9) / (Summary!H$3 - Summary!H$9),0)</f>
        <v>0</v>
      </c>
      <c r="BT282" s="3">
        <f>IF(AND(AB282&gt;0,AB282&gt;Summary!I$9),12.5 - 12.5 * (AB282 - Summary!I$9) / (Summary!I$3 - Summary!I$9),0)</f>
        <v>0</v>
      </c>
      <c r="BU282" s="3">
        <f>IF(AND(AC282&gt;0,AC282&gt;Summary!J$9),12.5 - 12.5 * (AC282 - Summary!J$9) / (Summary!J$3 - Summary!J$9),0)</f>
        <v>0</v>
      </c>
      <c r="BV282" s="3">
        <f>IF(AND(AD282&gt;0,AD282&gt;Summary!K$9),12.5 - 12.5 * (AD282 - Summary!K$9) / (Summary!K$3 - Summary!K$9),0)</f>
        <v>0</v>
      </c>
      <c r="BW282" s="3"/>
      <c r="BX282">
        <v>9901</v>
      </c>
      <c r="CI282" s="3">
        <f t="shared" si="186"/>
        <v>0</v>
      </c>
      <c r="CJ282" s="3">
        <f t="shared" si="187"/>
        <v>0</v>
      </c>
      <c r="CK282" s="3">
        <f t="shared" si="188"/>
        <v>0</v>
      </c>
      <c r="CL282" s="3">
        <f t="shared" si="189"/>
        <v>0</v>
      </c>
      <c r="CM282" s="3">
        <f t="shared" si="190"/>
        <v>0</v>
      </c>
      <c r="CN282" s="3">
        <f t="shared" si="191"/>
        <v>0</v>
      </c>
      <c r="CO282" s="3">
        <f t="shared" si="192"/>
        <v>0</v>
      </c>
      <c r="CP282" s="3">
        <f t="shared" si="193"/>
        <v>0</v>
      </c>
      <c r="CQ282" s="3">
        <f t="shared" si="194"/>
        <v>0</v>
      </c>
      <c r="CR282" s="3">
        <f t="shared" si="195"/>
        <v>0</v>
      </c>
      <c r="CT282" s="3">
        <f t="shared" si="196"/>
        <v>0</v>
      </c>
      <c r="CU282" s="3">
        <f t="shared" si="197"/>
        <v>0</v>
      </c>
      <c r="CV282" s="3">
        <f t="shared" si="198"/>
        <v>0</v>
      </c>
      <c r="CW282" s="5">
        <f t="shared" si="199"/>
        <v>50</v>
      </c>
      <c r="CX282" s="3">
        <f t="shared" si="200"/>
        <v>50</v>
      </c>
      <c r="CZ282" s="3">
        <f t="shared" si="201"/>
        <v>50</v>
      </c>
      <c r="DA282">
        <f t="shared" si="202"/>
        <v>278</v>
      </c>
    </row>
    <row r="283" spans="1:105" x14ac:dyDescent="0.2">
      <c r="A283">
        <v>279</v>
      </c>
      <c r="B283" t="s">
        <v>598</v>
      </c>
      <c r="C283" t="s">
        <v>599</v>
      </c>
      <c r="D283" t="s">
        <v>54</v>
      </c>
      <c r="E283">
        <v>0</v>
      </c>
      <c r="F283" s="1" t="s">
        <v>595</v>
      </c>
      <c r="G283">
        <v>50</v>
      </c>
      <c r="H283">
        <v>12093</v>
      </c>
      <c r="M283">
        <v>12093</v>
      </c>
      <c r="U283" s="5">
        <f>IF(J283&lt;=Summary!B$3,J283,0)</f>
        <v>0</v>
      </c>
      <c r="V283" s="5">
        <f>IF(K283&lt;=Summary!C$3,K283,0)</f>
        <v>0</v>
      </c>
      <c r="W283" s="5">
        <f>IF(L283&lt;=Summary!D$3,L283,0)</f>
        <v>0</v>
      </c>
      <c r="X283" s="5">
        <f>IF(M283&lt;=Summary!E$3,M283,0)</f>
        <v>0</v>
      </c>
      <c r="Y283" s="5">
        <f>IF(N283&lt;=Summary!F$3,N283,0)</f>
        <v>0</v>
      </c>
      <c r="Z283" s="5">
        <f>IF(O283&lt;=Summary!G$3,O283,0)</f>
        <v>0</v>
      </c>
      <c r="AA283" s="5">
        <f>IF(P283&lt;=Summary!H$3,P283,0)</f>
        <v>0</v>
      </c>
      <c r="AB283" s="5">
        <f>IF(Q283&lt;=Summary!I$3,Q283,0)</f>
        <v>0</v>
      </c>
      <c r="AC283" s="5">
        <f>IF(R283&lt;=Summary!J$3,R283,0)</f>
        <v>0</v>
      </c>
      <c r="AD283" s="5">
        <f>IF(S283&lt;=Summary!K$3,S283,0)</f>
        <v>0</v>
      </c>
      <c r="AE283" s="3"/>
      <c r="AF283" s="5">
        <f t="shared" si="176"/>
        <v>0</v>
      </c>
      <c r="AG283" s="5">
        <f t="shared" si="177"/>
        <v>0</v>
      </c>
      <c r="AH283" s="5">
        <f t="shared" si="178"/>
        <v>0</v>
      </c>
      <c r="AI283" s="5">
        <f t="shared" si="179"/>
        <v>163</v>
      </c>
      <c r="AJ283" s="5">
        <f t="shared" si="180"/>
        <v>0</v>
      </c>
      <c r="AK283" s="5">
        <f t="shared" si="181"/>
        <v>0</v>
      </c>
      <c r="AL283" s="5">
        <f t="shared" si="182"/>
        <v>0</v>
      </c>
      <c r="AM283" s="5">
        <f t="shared" si="183"/>
        <v>0</v>
      </c>
      <c r="AN283" s="5">
        <f t="shared" si="184"/>
        <v>0</v>
      </c>
      <c r="AO283" s="5">
        <f t="shared" si="185"/>
        <v>0</v>
      </c>
      <c r="AP283" s="3"/>
      <c r="AQ283" s="3">
        <f>IF(AND(AF283&lt;=Summary!B$6,AF283&gt;0),25*(Summary!B$6+1-AF283)/Summary!B$6,0)</f>
        <v>0</v>
      </c>
      <c r="AR283" s="3">
        <f>IF(AND(AG283&lt;=Summary!C$6,AG283&gt;0),25*(Summary!C$6+1-AG283)/Summary!C$6,0)</f>
        <v>0</v>
      </c>
      <c r="AS283" s="3">
        <f>IF(AND(AH283&lt;=Summary!D$6,AH283&gt;0),25*(Summary!D$6+1-AH283)/Summary!D$6,0)</f>
        <v>0</v>
      </c>
      <c r="AT283" s="3">
        <f>IF(AND(AI283&lt;=Summary!E$6,AI283&gt;0),25*(Summary!E$6+1-AI283)/Summary!E$6,0)</f>
        <v>0</v>
      </c>
      <c r="AU283" s="3">
        <f>IF(AND(AJ283&lt;=Summary!F$6,AJ283&gt;0),25*(Summary!F$6+1-AJ283)/Summary!F$6,0)</f>
        <v>0</v>
      </c>
      <c r="AV283" s="3">
        <f>IF(AND(AK283&lt;=Summary!G$6,AK283&gt;0),25*(Summary!G$6+1-AK283)/Summary!G$6,0)</f>
        <v>0</v>
      </c>
      <c r="AW283" s="3">
        <f>IF(AND(AL283&lt;=Summary!H$6,AL283&gt;0),25*(Summary!H$6+1-AL283)/Summary!H$6,0)</f>
        <v>0</v>
      </c>
      <c r="AX283" s="3">
        <f>IF(AND(AM283&lt;=Summary!I$6,AM283&gt;0),25*(Summary!I$6+1-AM283)/Summary!I$6,0)</f>
        <v>0</v>
      </c>
      <c r="AY283" s="3">
        <f>IF(AND(AN283&lt;=Summary!J$6,AN283&gt;0),25*(Summary!J$6+1-AN283)/Summary!J$6,0)</f>
        <v>0</v>
      </c>
      <c r="AZ283" s="3">
        <f>IF(AND(AO283&lt;=Summary!K$6,AO283&gt;0),25*(Summary!K$6+1-AO283)/Summary!K$6,0)</f>
        <v>0</v>
      </c>
      <c r="BA283" s="3"/>
      <c r="BB283" s="3">
        <f>IF(AND(U283&gt;0,U283&lt;=Summary!B$9),12.5 + 12.5 * (U283 - Summary!B$9) / (Summary!B$7 - Summary!B$9),0)</f>
        <v>0</v>
      </c>
      <c r="BC283" s="3">
        <f>IF(AND(V283&gt;0,V283&lt;=Summary!C$9),12.5 + 12.5 * (V283 - Summary!C$9) / (Summary!C$7 - Summary!C$9),0)</f>
        <v>0</v>
      </c>
      <c r="BD283" s="3">
        <f>IF(AND(W283&gt;0,W283&lt;=Summary!D$9),12.5 + 12.5 * (W283 - Summary!D$9) / (Summary!D$7 - Summary!D$9),0)</f>
        <v>0</v>
      </c>
      <c r="BE283" s="3">
        <f>IF(AND(X283&gt;0,X283&lt;=Summary!E$9),12.5 + 12.5 * (X283 - Summary!E$9) / (Summary!E$7 - Summary!E$9),0)</f>
        <v>0</v>
      </c>
      <c r="BF283" s="3">
        <f>IF(AND(Y283&gt;0,Y283&lt;=Summary!F$9),12.5 + 12.5 * (Y283 - Summary!F$9) / (Summary!F$7 - Summary!F$9),0)</f>
        <v>0</v>
      </c>
      <c r="BG283" s="3">
        <f>IF(AND(Z283&gt;0,Z283&lt;=Summary!G$9),12.5 + 12.5 * (Z283 - Summary!G$9) / (Summary!G$7 - Summary!G$9),0)</f>
        <v>0</v>
      </c>
      <c r="BH283" s="3">
        <f>IF(AND(AA283&gt;0,AA283&lt;=Summary!H$9),12.5 + 12.5 * (AA283 - Summary!H$9) / (Summary!H$7 - Summary!H$9),0)</f>
        <v>0</v>
      </c>
      <c r="BI283" s="3">
        <f>IF(AND(AB283&gt;0,AB283&lt;=Summary!I$9),12.5 + 12.5 * (AB283 - Summary!I$9) / (Summary!I$7 - Summary!I$9),0)</f>
        <v>0</v>
      </c>
      <c r="BJ283" s="3">
        <f>IF(AND(AC283&gt;0,AC283&lt;=Summary!J$9),12.5 + 12.5 * (AC283 - Summary!J$9) / (Summary!J$7 - Summary!J$9),0)</f>
        <v>0</v>
      </c>
      <c r="BK283" s="3">
        <f>IF(AND(AD283&gt;0,AD283&lt;=Summary!K$9),12.5 + 12.5 * (AD283 - Summary!K$9) / (Summary!K$7 - Summary!K$9),0)</f>
        <v>0</v>
      </c>
      <c r="BL283" s="3"/>
      <c r="BM283" s="3">
        <f>IF(AND(U283&gt;0,U283&gt;Summary!B$9),12.5 - 12.5 * (U283 - Summary!B$9) / (Summary!B$3 - Summary!B$9),0)</f>
        <v>0</v>
      </c>
      <c r="BN283" s="3">
        <f>IF(AND(V283&gt;0,V283&gt;Summary!C$9),12.5 - 12.5 * (V283 - Summary!C$9) / (Summary!C$3 - Summary!C$9),0)</f>
        <v>0</v>
      </c>
      <c r="BO283" s="3">
        <f>IF(AND(W283&gt;0,W283&gt;Summary!D$9),12.5 - 12.5 * (W283 - Summary!D$9) / (Summary!D$3 - Summary!D$9),0)</f>
        <v>0</v>
      </c>
      <c r="BP283" s="3">
        <f>IF(AND(X283&gt;0,X283&gt;Summary!E$9),12.5 - 12.5 * (X283 - Summary!E$9) / (Summary!E$3 - Summary!E$9),0)</f>
        <v>0</v>
      </c>
      <c r="BQ283" s="3">
        <f>IF(AND(Y283&gt;0,Y283&gt;Summary!F$9),12.5 - 12.5 * (Y283 - Summary!F$9) / (Summary!F$3 - Summary!F$9),0)</f>
        <v>0</v>
      </c>
      <c r="BR283" s="3">
        <f>IF(AND(Z283&gt;0,Z283&gt;Summary!G$9),12.5 - 12.5 * (Z283 - Summary!G$9) / (Summary!G$3 - Summary!G$9),0)</f>
        <v>0</v>
      </c>
      <c r="BS283" s="3">
        <f>IF(AND(AA283&gt;0,AA283&gt;Summary!H$9),12.5 - 12.5 * (AA283 - Summary!H$9) / (Summary!H$3 - Summary!H$9),0)</f>
        <v>0</v>
      </c>
      <c r="BT283" s="3">
        <f>IF(AND(AB283&gt;0,AB283&gt;Summary!I$9),12.5 - 12.5 * (AB283 - Summary!I$9) / (Summary!I$3 - Summary!I$9),0)</f>
        <v>0</v>
      </c>
      <c r="BU283" s="3">
        <f>IF(AND(AC283&gt;0,AC283&gt;Summary!J$9),12.5 - 12.5 * (AC283 - Summary!J$9) / (Summary!J$3 - Summary!J$9),0)</f>
        <v>0</v>
      </c>
      <c r="BV283" s="3">
        <f>IF(AND(AD283&gt;0,AD283&gt;Summary!K$9),12.5 - 12.5 * (AD283 - Summary!K$9) / (Summary!K$3 - Summary!K$9),0)</f>
        <v>0</v>
      </c>
      <c r="BW283" s="3"/>
      <c r="CA283">
        <v>12093</v>
      </c>
      <c r="CI283" s="3">
        <f t="shared" si="186"/>
        <v>0</v>
      </c>
      <c r="CJ283" s="3">
        <f t="shared" si="187"/>
        <v>0</v>
      </c>
      <c r="CK283" s="3">
        <f t="shared" si="188"/>
        <v>0</v>
      </c>
      <c r="CL283" s="3">
        <f t="shared" si="189"/>
        <v>0</v>
      </c>
      <c r="CM283" s="3">
        <f t="shared" si="190"/>
        <v>0</v>
      </c>
      <c r="CN283" s="3">
        <f t="shared" si="191"/>
        <v>0</v>
      </c>
      <c r="CO283" s="3">
        <f t="shared" si="192"/>
        <v>0</v>
      </c>
      <c r="CP283" s="3">
        <f t="shared" si="193"/>
        <v>0</v>
      </c>
      <c r="CQ283" s="3">
        <f t="shared" si="194"/>
        <v>0</v>
      </c>
      <c r="CR283" s="3">
        <f t="shared" si="195"/>
        <v>0</v>
      </c>
      <c r="CT283" s="3">
        <f t="shared" si="196"/>
        <v>0</v>
      </c>
      <c r="CU283" s="3">
        <f t="shared" si="197"/>
        <v>0</v>
      </c>
      <c r="CV283" s="3">
        <f t="shared" si="198"/>
        <v>0</v>
      </c>
      <c r="CW283" s="5">
        <f t="shared" si="199"/>
        <v>50</v>
      </c>
      <c r="CX283" s="3">
        <f t="shared" si="200"/>
        <v>50</v>
      </c>
      <c r="CZ283" s="3">
        <f t="shared" si="201"/>
        <v>50</v>
      </c>
      <c r="DA283">
        <f t="shared" si="202"/>
        <v>279</v>
      </c>
    </row>
    <row r="284" spans="1:105" x14ac:dyDescent="0.2">
      <c r="A284">
        <v>280</v>
      </c>
      <c r="B284" t="s">
        <v>600</v>
      </c>
      <c r="C284" t="s">
        <v>601</v>
      </c>
      <c r="D284" t="s">
        <v>45</v>
      </c>
      <c r="E284">
        <v>0</v>
      </c>
      <c r="F284" s="1" t="s">
        <v>602</v>
      </c>
      <c r="G284">
        <v>50</v>
      </c>
      <c r="H284">
        <v>14159</v>
      </c>
      <c r="J284">
        <v>14159</v>
      </c>
      <c r="U284" s="5">
        <f>IF(J284&lt;=Summary!B$3,J284,0)</f>
        <v>0</v>
      </c>
      <c r="V284" s="5">
        <f>IF(K284&lt;=Summary!C$3,K284,0)</f>
        <v>0</v>
      </c>
      <c r="W284" s="5">
        <f>IF(L284&lt;=Summary!D$3,L284,0)</f>
        <v>0</v>
      </c>
      <c r="X284" s="5">
        <f>IF(M284&lt;=Summary!E$3,M284,0)</f>
        <v>0</v>
      </c>
      <c r="Y284" s="5">
        <f>IF(N284&lt;=Summary!F$3,N284,0)</f>
        <v>0</v>
      </c>
      <c r="Z284" s="5">
        <f>IF(O284&lt;=Summary!G$3,O284,0)</f>
        <v>0</v>
      </c>
      <c r="AA284" s="5">
        <f>IF(P284&lt;=Summary!H$3,P284,0)</f>
        <v>0</v>
      </c>
      <c r="AB284" s="5">
        <f>IF(Q284&lt;=Summary!I$3,Q284,0)</f>
        <v>0</v>
      </c>
      <c r="AC284" s="5">
        <f>IF(R284&lt;=Summary!J$3,R284,0)</f>
        <v>0</v>
      </c>
      <c r="AD284" s="5">
        <f>IF(S284&lt;=Summary!K$3,S284,0)</f>
        <v>0</v>
      </c>
      <c r="AE284" s="3"/>
      <c r="AF284" s="5">
        <f t="shared" si="176"/>
        <v>229</v>
      </c>
      <c r="AG284" s="5">
        <f t="shared" si="177"/>
        <v>0</v>
      </c>
      <c r="AH284" s="5">
        <f t="shared" si="178"/>
        <v>0</v>
      </c>
      <c r="AI284" s="5">
        <f t="shared" si="179"/>
        <v>0</v>
      </c>
      <c r="AJ284" s="5">
        <f t="shared" si="180"/>
        <v>0</v>
      </c>
      <c r="AK284" s="5">
        <f t="shared" si="181"/>
        <v>0</v>
      </c>
      <c r="AL284" s="5">
        <f t="shared" si="182"/>
        <v>0</v>
      </c>
      <c r="AM284" s="5">
        <f t="shared" si="183"/>
        <v>0</v>
      </c>
      <c r="AN284" s="5">
        <f t="shared" si="184"/>
        <v>0</v>
      </c>
      <c r="AO284" s="5">
        <f t="shared" si="185"/>
        <v>0</v>
      </c>
      <c r="AP284" s="3"/>
      <c r="AQ284" s="3">
        <f>IF(AND(AF284&lt;=Summary!B$6,AF284&gt;0),25*(Summary!B$6+1-AF284)/Summary!B$6,0)</f>
        <v>0</v>
      </c>
      <c r="AR284" s="3">
        <f>IF(AND(AG284&lt;=Summary!C$6,AG284&gt;0),25*(Summary!C$6+1-AG284)/Summary!C$6,0)</f>
        <v>0</v>
      </c>
      <c r="AS284" s="3">
        <f>IF(AND(AH284&lt;=Summary!D$6,AH284&gt;0),25*(Summary!D$6+1-AH284)/Summary!D$6,0)</f>
        <v>0</v>
      </c>
      <c r="AT284" s="3">
        <f>IF(AND(AI284&lt;=Summary!E$6,AI284&gt;0),25*(Summary!E$6+1-AI284)/Summary!E$6,0)</f>
        <v>0</v>
      </c>
      <c r="AU284" s="3">
        <f>IF(AND(AJ284&lt;=Summary!F$6,AJ284&gt;0),25*(Summary!F$6+1-AJ284)/Summary!F$6,0)</f>
        <v>0</v>
      </c>
      <c r="AV284" s="3">
        <f>IF(AND(AK284&lt;=Summary!G$6,AK284&gt;0),25*(Summary!G$6+1-AK284)/Summary!G$6,0)</f>
        <v>0</v>
      </c>
      <c r="AW284" s="3">
        <f>IF(AND(AL284&lt;=Summary!H$6,AL284&gt;0),25*(Summary!H$6+1-AL284)/Summary!H$6,0)</f>
        <v>0</v>
      </c>
      <c r="AX284" s="3">
        <f>IF(AND(AM284&lt;=Summary!I$6,AM284&gt;0),25*(Summary!I$6+1-AM284)/Summary!I$6,0)</f>
        <v>0</v>
      </c>
      <c r="AY284" s="3">
        <f>IF(AND(AN284&lt;=Summary!J$6,AN284&gt;0),25*(Summary!J$6+1-AN284)/Summary!J$6,0)</f>
        <v>0</v>
      </c>
      <c r="AZ284" s="3">
        <f>IF(AND(AO284&lt;=Summary!K$6,AO284&gt;0),25*(Summary!K$6+1-AO284)/Summary!K$6,0)</f>
        <v>0</v>
      </c>
      <c r="BA284" s="3"/>
      <c r="BB284" s="3">
        <f>IF(AND(U284&gt;0,U284&lt;=Summary!B$9),12.5 + 12.5 * (U284 - Summary!B$9) / (Summary!B$7 - Summary!B$9),0)</f>
        <v>0</v>
      </c>
      <c r="BC284" s="3">
        <f>IF(AND(V284&gt;0,V284&lt;=Summary!C$9),12.5 + 12.5 * (V284 - Summary!C$9) / (Summary!C$7 - Summary!C$9),0)</f>
        <v>0</v>
      </c>
      <c r="BD284" s="3">
        <f>IF(AND(W284&gt;0,W284&lt;=Summary!D$9),12.5 + 12.5 * (W284 - Summary!D$9) / (Summary!D$7 - Summary!D$9),0)</f>
        <v>0</v>
      </c>
      <c r="BE284" s="3">
        <f>IF(AND(X284&gt;0,X284&lt;=Summary!E$9),12.5 + 12.5 * (X284 - Summary!E$9) / (Summary!E$7 - Summary!E$9),0)</f>
        <v>0</v>
      </c>
      <c r="BF284" s="3">
        <f>IF(AND(Y284&gt;0,Y284&lt;=Summary!F$9),12.5 + 12.5 * (Y284 - Summary!F$9) / (Summary!F$7 - Summary!F$9),0)</f>
        <v>0</v>
      </c>
      <c r="BG284" s="3">
        <f>IF(AND(Z284&gt;0,Z284&lt;=Summary!G$9),12.5 + 12.5 * (Z284 - Summary!G$9) / (Summary!G$7 - Summary!G$9),0)</f>
        <v>0</v>
      </c>
      <c r="BH284" s="3">
        <f>IF(AND(AA284&gt;0,AA284&lt;=Summary!H$9),12.5 + 12.5 * (AA284 - Summary!H$9) / (Summary!H$7 - Summary!H$9),0)</f>
        <v>0</v>
      </c>
      <c r="BI284" s="3">
        <f>IF(AND(AB284&gt;0,AB284&lt;=Summary!I$9),12.5 + 12.5 * (AB284 - Summary!I$9) / (Summary!I$7 - Summary!I$9),0)</f>
        <v>0</v>
      </c>
      <c r="BJ284" s="3">
        <f>IF(AND(AC284&gt;0,AC284&lt;=Summary!J$9),12.5 + 12.5 * (AC284 - Summary!J$9) / (Summary!J$7 - Summary!J$9),0)</f>
        <v>0</v>
      </c>
      <c r="BK284" s="3">
        <f>IF(AND(AD284&gt;0,AD284&lt;=Summary!K$9),12.5 + 12.5 * (AD284 - Summary!K$9) / (Summary!K$7 - Summary!K$9),0)</f>
        <v>0</v>
      </c>
      <c r="BL284" s="3"/>
      <c r="BM284" s="3">
        <f>IF(AND(U284&gt;0,U284&gt;Summary!B$9),12.5 - 12.5 * (U284 - Summary!B$9) / (Summary!B$3 - Summary!B$9),0)</f>
        <v>0</v>
      </c>
      <c r="BN284" s="3">
        <f>IF(AND(V284&gt;0,V284&gt;Summary!C$9),12.5 - 12.5 * (V284 - Summary!C$9) / (Summary!C$3 - Summary!C$9),0)</f>
        <v>0</v>
      </c>
      <c r="BO284" s="3">
        <f>IF(AND(W284&gt;0,W284&gt;Summary!D$9),12.5 - 12.5 * (W284 - Summary!D$9) / (Summary!D$3 - Summary!D$9),0)</f>
        <v>0</v>
      </c>
      <c r="BP284" s="3">
        <f>IF(AND(X284&gt;0,X284&gt;Summary!E$9),12.5 - 12.5 * (X284 - Summary!E$9) / (Summary!E$3 - Summary!E$9),0)</f>
        <v>0</v>
      </c>
      <c r="BQ284" s="3">
        <f>IF(AND(Y284&gt;0,Y284&gt;Summary!F$9),12.5 - 12.5 * (Y284 - Summary!F$9) / (Summary!F$3 - Summary!F$9),0)</f>
        <v>0</v>
      </c>
      <c r="BR284" s="3">
        <f>IF(AND(Z284&gt;0,Z284&gt;Summary!G$9),12.5 - 12.5 * (Z284 - Summary!G$9) / (Summary!G$3 - Summary!G$9),0)</f>
        <v>0</v>
      </c>
      <c r="BS284" s="3">
        <f>IF(AND(AA284&gt;0,AA284&gt;Summary!H$9),12.5 - 12.5 * (AA284 - Summary!H$9) / (Summary!H$3 - Summary!H$9),0)</f>
        <v>0</v>
      </c>
      <c r="BT284" s="3">
        <f>IF(AND(AB284&gt;0,AB284&gt;Summary!I$9),12.5 - 12.5 * (AB284 - Summary!I$9) / (Summary!I$3 - Summary!I$9),0)</f>
        <v>0</v>
      </c>
      <c r="BU284" s="3">
        <f>IF(AND(AC284&gt;0,AC284&gt;Summary!J$9),12.5 - 12.5 * (AC284 - Summary!J$9) / (Summary!J$3 - Summary!J$9),0)</f>
        <v>0</v>
      </c>
      <c r="BV284" s="3">
        <f>IF(AND(AD284&gt;0,AD284&gt;Summary!K$9),12.5 - 12.5 * (AD284 - Summary!K$9) / (Summary!K$3 - Summary!K$9),0)</f>
        <v>0</v>
      </c>
      <c r="BW284" s="3"/>
      <c r="CD284">
        <v>14159</v>
      </c>
      <c r="CI284" s="3">
        <f t="shared" si="186"/>
        <v>0</v>
      </c>
      <c r="CJ284" s="3">
        <f t="shared" si="187"/>
        <v>0</v>
      </c>
      <c r="CK284" s="3">
        <f t="shared" si="188"/>
        <v>0</v>
      </c>
      <c r="CL284" s="3">
        <f t="shared" si="189"/>
        <v>0</v>
      </c>
      <c r="CM284" s="3">
        <f t="shared" si="190"/>
        <v>0</v>
      </c>
      <c r="CN284" s="3">
        <f t="shared" si="191"/>
        <v>0</v>
      </c>
      <c r="CO284" s="3">
        <f t="shared" si="192"/>
        <v>0</v>
      </c>
      <c r="CP284" s="3">
        <f t="shared" si="193"/>
        <v>0</v>
      </c>
      <c r="CQ284" s="3">
        <f t="shared" si="194"/>
        <v>0</v>
      </c>
      <c r="CR284" s="3">
        <f t="shared" si="195"/>
        <v>0</v>
      </c>
      <c r="CT284" s="3">
        <f t="shared" si="196"/>
        <v>0</v>
      </c>
      <c r="CU284" s="3">
        <f t="shared" si="197"/>
        <v>0</v>
      </c>
      <c r="CV284" s="3">
        <f t="shared" si="198"/>
        <v>0</v>
      </c>
      <c r="CW284" s="5">
        <f t="shared" si="199"/>
        <v>50</v>
      </c>
      <c r="CX284" s="3">
        <f t="shared" si="200"/>
        <v>50</v>
      </c>
      <c r="CZ284" s="3">
        <f t="shared" si="201"/>
        <v>50</v>
      </c>
      <c r="DA284">
        <f t="shared" si="202"/>
        <v>280</v>
      </c>
    </row>
    <row r="285" spans="1:105" x14ac:dyDescent="0.2">
      <c r="A285">
        <v>281</v>
      </c>
      <c r="B285" t="s">
        <v>603</v>
      </c>
      <c r="C285" t="s">
        <v>604</v>
      </c>
      <c r="D285" t="s">
        <v>10</v>
      </c>
      <c r="E285">
        <v>0</v>
      </c>
      <c r="F285" s="1" t="s">
        <v>593</v>
      </c>
      <c r="G285">
        <v>50</v>
      </c>
      <c r="H285">
        <v>19659</v>
      </c>
      <c r="L285">
        <v>19659</v>
      </c>
      <c r="U285" s="5">
        <f>IF(J285&lt;=Summary!B$3,J285,0)</f>
        <v>0</v>
      </c>
      <c r="V285" s="5">
        <f>IF(K285&lt;=Summary!C$3,K285,0)</f>
        <v>0</v>
      </c>
      <c r="W285" s="5">
        <f>IF(L285&lt;=Summary!D$3,L285,0)</f>
        <v>0</v>
      </c>
      <c r="X285" s="5">
        <f>IF(M285&lt;=Summary!E$3,M285,0)</f>
        <v>0</v>
      </c>
      <c r="Y285" s="5">
        <f>IF(N285&lt;=Summary!F$3,N285,0)</f>
        <v>0</v>
      </c>
      <c r="Z285" s="5">
        <f>IF(O285&lt;=Summary!G$3,O285,0)</f>
        <v>0</v>
      </c>
      <c r="AA285" s="5">
        <f>IF(P285&lt;=Summary!H$3,P285,0)</f>
        <v>0</v>
      </c>
      <c r="AB285" s="5">
        <f>IF(Q285&lt;=Summary!I$3,Q285,0)</f>
        <v>0</v>
      </c>
      <c r="AC285" s="5">
        <f>IF(R285&lt;=Summary!J$3,R285,0)</f>
        <v>0</v>
      </c>
      <c r="AD285" s="5">
        <f>IF(S285&lt;=Summary!K$3,S285,0)</f>
        <v>0</v>
      </c>
      <c r="AE285" s="3"/>
      <c r="AF285" s="5">
        <f t="shared" si="176"/>
        <v>0</v>
      </c>
      <c r="AG285" s="5">
        <f t="shared" si="177"/>
        <v>0</v>
      </c>
      <c r="AH285" s="5">
        <f t="shared" si="178"/>
        <v>173</v>
      </c>
      <c r="AI285" s="5">
        <f t="shared" si="179"/>
        <v>0</v>
      </c>
      <c r="AJ285" s="5">
        <f t="shared" si="180"/>
        <v>0</v>
      </c>
      <c r="AK285" s="5">
        <f t="shared" si="181"/>
        <v>0</v>
      </c>
      <c r="AL285" s="5">
        <f t="shared" si="182"/>
        <v>0</v>
      </c>
      <c r="AM285" s="5">
        <f t="shared" si="183"/>
        <v>0</v>
      </c>
      <c r="AN285" s="5">
        <f t="shared" si="184"/>
        <v>0</v>
      </c>
      <c r="AO285" s="5">
        <f t="shared" si="185"/>
        <v>0</v>
      </c>
      <c r="AP285" s="3"/>
      <c r="AQ285" s="3">
        <f>IF(AND(AF285&lt;=Summary!B$6,AF285&gt;0),25*(Summary!B$6+1-AF285)/Summary!B$6,0)</f>
        <v>0</v>
      </c>
      <c r="AR285" s="3">
        <f>IF(AND(AG285&lt;=Summary!C$6,AG285&gt;0),25*(Summary!C$6+1-AG285)/Summary!C$6,0)</f>
        <v>0</v>
      </c>
      <c r="AS285" s="3">
        <f>IF(AND(AH285&lt;=Summary!D$6,AH285&gt;0),25*(Summary!D$6+1-AH285)/Summary!D$6,0)</f>
        <v>0</v>
      </c>
      <c r="AT285" s="3">
        <f>IF(AND(AI285&lt;=Summary!E$6,AI285&gt;0),25*(Summary!E$6+1-AI285)/Summary!E$6,0)</f>
        <v>0</v>
      </c>
      <c r="AU285" s="3">
        <f>IF(AND(AJ285&lt;=Summary!F$6,AJ285&gt;0),25*(Summary!F$6+1-AJ285)/Summary!F$6,0)</f>
        <v>0</v>
      </c>
      <c r="AV285" s="3">
        <f>IF(AND(AK285&lt;=Summary!G$6,AK285&gt;0),25*(Summary!G$6+1-AK285)/Summary!G$6,0)</f>
        <v>0</v>
      </c>
      <c r="AW285" s="3">
        <f>IF(AND(AL285&lt;=Summary!H$6,AL285&gt;0),25*(Summary!H$6+1-AL285)/Summary!H$6,0)</f>
        <v>0</v>
      </c>
      <c r="AX285" s="3">
        <f>IF(AND(AM285&lt;=Summary!I$6,AM285&gt;0),25*(Summary!I$6+1-AM285)/Summary!I$6,0)</f>
        <v>0</v>
      </c>
      <c r="AY285" s="3">
        <f>IF(AND(AN285&lt;=Summary!J$6,AN285&gt;0),25*(Summary!J$6+1-AN285)/Summary!J$6,0)</f>
        <v>0</v>
      </c>
      <c r="AZ285" s="3">
        <f>IF(AND(AO285&lt;=Summary!K$6,AO285&gt;0),25*(Summary!K$6+1-AO285)/Summary!K$6,0)</f>
        <v>0</v>
      </c>
      <c r="BA285" s="3"/>
      <c r="BB285" s="3">
        <f>IF(AND(U285&gt;0,U285&lt;=Summary!B$9),12.5 + 12.5 * (U285 - Summary!B$9) / (Summary!B$7 - Summary!B$9),0)</f>
        <v>0</v>
      </c>
      <c r="BC285" s="3">
        <f>IF(AND(V285&gt;0,V285&lt;=Summary!C$9),12.5 + 12.5 * (V285 - Summary!C$9) / (Summary!C$7 - Summary!C$9),0)</f>
        <v>0</v>
      </c>
      <c r="BD285" s="3">
        <f>IF(AND(W285&gt;0,W285&lt;=Summary!D$9),12.5 + 12.5 * (W285 - Summary!D$9) / (Summary!D$7 - Summary!D$9),0)</f>
        <v>0</v>
      </c>
      <c r="BE285" s="3">
        <f>IF(AND(X285&gt;0,X285&lt;=Summary!E$9),12.5 + 12.5 * (X285 - Summary!E$9) / (Summary!E$7 - Summary!E$9),0)</f>
        <v>0</v>
      </c>
      <c r="BF285" s="3">
        <f>IF(AND(Y285&gt;0,Y285&lt;=Summary!F$9),12.5 + 12.5 * (Y285 - Summary!F$9) / (Summary!F$7 - Summary!F$9),0)</f>
        <v>0</v>
      </c>
      <c r="BG285" s="3">
        <f>IF(AND(Z285&gt;0,Z285&lt;=Summary!G$9),12.5 + 12.5 * (Z285 - Summary!G$9) / (Summary!G$7 - Summary!G$9),0)</f>
        <v>0</v>
      </c>
      <c r="BH285" s="3">
        <f>IF(AND(AA285&gt;0,AA285&lt;=Summary!H$9),12.5 + 12.5 * (AA285 - Summary!H$9) / (Summary!H$7 - Summary!H$9),0)</f>
        <v>0</v>
      </c>
      <c r="BI285" s="3">
        <f>IF(AND(AB285&gt;0,AB285&lt;=Summary!I$9),12.5 + 12.5 * (AB285 - Summary!I$9) / (Summary!I$7 - Summary!I$9),0)</f>
        <v>0</v>
      </c>
      <c r="BJ285" s="3">
        <f>IF(AND(AC285&gt;0,AC285&lt;=Summary!J$9),12.5 + 12.5 * (AC285 - Summary!J$9) / (Summary!J$7 - Summary!J$9),0)</f>
        <v>0</v>
      </c>
      <c r="BK285" s="3">
        <f>IF(AND(AD285&gt;0,AD285&lt;=Summary!K$9),12.5 + 12.5 * (AD285 - Summary!K$9) / (Summary!K$7 - Summary!K$9),0)</f>
        <v>0</v>
      </c>
      <c r="BL285" s="3"/>
      <c r="BM285" s="3">
        <f>IF(AND(U285&gt;0,U285&gt;Summary!B$9),12.5 - 12.5 * (U285 - Summary!B$9) / (Summary!B$3 - Summary!B$9),0)</f>
        <v>0</v>
      </c>
      <c r="BN285" s="3">
        <f>IF(AND(V285&gt;0,V285&gt;Summary!C$9),12.5 - 12.5 * (V285 - Summary!C$9) / (Summary!C$3 - Summary!C$9),0)</f>
        <v>0</v>
      </c>
      <c r="BO285" s="3">
        <f>IF(AND(W285&gt;0,W285&gt;Summary!D$9),12.5 - 12.5 * (W285 - Summary!D$9) / (Summary!D$3 - Summary!D$9),0)</f>
        <v>0</v>
      </c>
      <c r="BP285" s="3">
        <f>IF(AND(X285&gt;0,X285&gt;Summary!E$9),12.5 - 12.5 * (X285 - Summary!E$9) / (Summary!E$3 - Summary!E$9),0)</f>
        <v>0</v>
      </c>
      <c r="BQ285" s="3">
        <f>IF(AND(Y285&gt;0,Y285&gt;Summary!F$9),12.5 - 12.5 * (Y285 - Summary!F$9) / (Summary!F$3 - Summary!F$9),0)</f>
        <v>0</v>
      </c>
      <c r="BR285" s="3">
        <f>IF(AND(Z285&gt;0,Z285&gt;Summary!G$9),12.5 - 12.5 * (Z285 - Summary!G$9) / (Summary!G$3 - Summary!G$9),0)</f>
        <v>0</v>
      </c>
      <c r="BS285" s="3">
        <f>IF(AND(AA285&gt;0,AA285&gt;Summary!H$9),12.5 - 12.5 * (AA285 - Summary!H$9) / (Summary!H$3 - Summary!H$9),0)</f>
        <v>0</v>
      </c>
      <c r="BT285" s="3">
        <f>IF(AND(AB285&gt;0,AB285&gt;Summary!I$9),12.5 - 12.5 * (AB285 - Summary!I$9) / (Summary!I$3 - Summary!I$9),0)</f>
        <v>0</v>
      </c>
      <c r="BU285" s="3">
        <f>IF(AND(AC285&gt;0,AC285&gt;Summary!J$9),12.5 - 12.5 * (AC285 - Summary!J$9) / (Summary!J$3 - Summary!J$9),0)</f>
        <v>0</v>
      </c>
      <c r="BV285" s="3">
        <f>IF(AND(AD285&gt;0,AD285&gt;Summary!K$9),12.5 - 12.5 * (AD285 - Summary!K$9) / (Summary!K$3 - Summary!K$9),0)</f>
        <v>0</v>
      </c>
      <c r="BW285" s="3"/>
      <c r="CE285">
        <v>19659</v>
      </c>
      <c r="CI285" s="3">
        <f t="shared" si="186"/>
        <v>0</v>
      </c>
      <c r="CJ285" s="3">
        <f t="shared" si="187"/>
        <v>0</v>
      </c>
      <c r="CK285" s="3">
        <f t="shared" si="188"/>
        <v>0</v>
      </c>
      <c r="CL285" s="3">
        <f t="shared" si="189"/>
        <v>0</v>
      </c>
      <c r="CM285" s="3">
        <f t="shared" si="190"/>
        <v>0</v>
      </c>
      <c r="CN285" s="3">
        <f t="shared" si="191"/>
        <v>0</v>
      </c>
      <c r="CO285" s="3">
        <f t="shared" si="192"/>
        <v>0</v>
      </c>
      <c r="CP285" s="3">
        <f t="shared" si="193"/>
        <v>0</v>
      </c>
      <c r="CQ285" s="3">
        <f t="shared" si="194"/>
        <v>0</v>
      </c>
      <c r="CR285" s="3">
        <f t="shared" si="195"/>
        <v>0</v>
      </c>
      <c r="CT285" s="3">
        <f t="shared" si="196"/>
        <v>0</v>
      </c>
      <c r="CU285" s="3">
        <f t="shared" si="197"/>
        <v>0</v>
      </c>
      <c r="CV285" s="3">
        <f t="shared" si="198"/>
        <v>0</v>
      </c>
      <c r="CW285" s="5">
        <f t="shared" si="199"/>
        <v>50</v>
      </c>
      <c r="CX285" s="3">
        <f t="shared" si="200"/>
        <v>50</v>
      </c>
      <c r="CZ285" s="3">
        <f t="shared" si="201"/>
        <v>50</v>
      </c>
      <c r="DA285">
        <f t="shared" si="202"/>
        <v>281</v>
      </c>
    </row>
    <row r="286" spans="1:105" x14ac:dyDescent="0.2">
      <c r="A286">
        <v>282</v>
      </c>
      <c r="B286" t="s">
        <v>605</v>
      </c>
      <c r="C286" t="s">
        <v>606</v>
      </c>
      <c r="D286" t="s">
        <v>22</v>
      </c>
      <c r="E286">
        <v>0</v>
      </c>
      <c r="F286" s="1" t="s">
        <v>607</v>
      </c>
      <c r="G286">
        <v>50</v>
      </c>
      <c r="H286">
        <v>19794</v>
      </c>
      <c r="K286">
        <v>19794</v>
      </c>
      <c r="U286" s="5">
        <f>IF(J286&lt;=Summary!B$3,J286,0)</f>
        <v>0</v>
      </c>
      <c r="V286" s="5">
        <f>IF(K286&lt;=Summary!C$3,K286,0)</f>
        <v>0</v>
      </c>
      <c r="W286" s="5">
        <f>IF(L286&lt;=Summary!D$3,L286,0)</f>
        <v>0</v>
      </c>
      <c r="X286" s="5">
        <f>IF(M286&lt;=Summary!E$3,M286,0)</f>
        <v>0</v>
      </c>
      <c r="Y286" s="5">
        <f>IF(N286&lt;=Summary!F$3,N286,0)</f>
        <v>0</v>
      </c>
      <c r="Z286" s="5">
        <f>IF(O286&lt;=Summary!G$3,O286,0)</f>
        <v>0</v>
      </c>
      <c r="AA286" s="5">
        <f>IF(P286&lt;=Summary!H$3,P286,0)</f>
        <v>0</v>
      </c>
      <c r="AB286" s="5">
        <f>IF(Q286&lt;=Summary!I$3,Q286,0)</f>
        <v>0</v>
      </c>
      <c r="AC286" s="5">
        <f>IF(R286&lt;=Summary!J$3,R286,0)</f>
        <v>0</v>
      </c>
      <c r="AD286" s="5">
        <f>IF(S286&lt;=Summary!K$3,S286,0)</f>
        <v>0</v>
      </c>
      <c r="AE286" s="3"/>
      <c r="AF286" s="5">
        <f t="shared" si="176"/>
        <v>0</v>
      </c>
      <c r="AG286" s="5">
        <f t="shared" si="177"/>
        <v>256</v>
      </c>
      <c r="AH286" s="5">
        <f t="shared" si="178"/>
        <v>0</v>
      </c>
      <c r="AI286" s="5">
        <f t="shared" si="179"/>
        <v>0</v>
      </c>
      <c r="AJ286" s="5">
        <f t="shared" si="180"/>
        <v>0</v>
      </c>
      <c r="AK286" s="5">
        <f t="shared" si="181"/>
        <v>0</v>
      </c>
      <c r="AL286" s="5">
        <f t="shared" si="182"/>
        <v>0</v>
      </c>
      <c r="AM286" s="5">
        <f t="shared" si="183"/>
        <v>0</v>
      </c>
      <c r="AN286" s="5">
        <f t="shared" si="184"/>
        <v>0</v>
      </c>
      <c r="AO286" s="5">
        <f t="shared" si="185"/>
        <v>0</v>
      </c>
      <c r="AP286" s="3"/>
      <c r="AQ286" s="3">
        <f>IF(AND(AF286&lt;=Summary!B$6,AF286&gt;0),25*(Summary!B$6+1-AF286)/Summary!B$6,0)</f>
        <v>0</v>
      </c>
      <c r="AR286" s="3">
        <f>IF(AND(AG286&lt;=Summary!C$6,AG286&gt;0),25*(Summary!C$6+1-AG286)/Summary!C$6,0)</f>
        <v>0</v>
      </c>
      <c r="AS286" s="3">
        <f>IF(AND(AH286&lt;=Summary!D$6,AH286&gt;0),25*(Summary!D$6+1-AH286)/Summary!D$6,0)</f>
        <v>0</v>
      </c>
      <c r="AT286" s="3">
        <f>IF(AND(AI286&lt;=Summary!E$6,AI286&gt;0),25*(Summary!E$6+1-AI286)/Summary!E$6,0)</f>
        <v>0</v>
      </c>
      <c r="AU286" s="3">
        <f>IF(AND(AJ286&lt;=Summary!F$6,AJ286&gt;0),25*(Summary!F$6+1-AJ286)/Summary!F$6,0)</f>
        <v>0</v>
      </c>
      <c r="AV286" s="3">
        <f>IF(AND(AK286&lt;=Summary!G$6,AK286&gt;0),25*(Summary!G$6+1-AK286)/Summary!G$6,0)</f>
        <v>0</v>
      </c>
      <c r="AW286" s="3">
        <f>IF(AND(AL286&lt;=Summary!H$6,AL286&gt;0),25*(Summary!H$6+1-AL286)/Summary!H$6,0)</f>
        <v>0</v>
      </c>
      <c r="AX286" s="3">
        <f>IF(AND(AM286&lt;=Summary!I$6,AM286&gt;0),25*(Summary!I$6+1-AM286)/Summary!I$6,0)</f>
        <v>0</v>
      </c>
      <c r="AY286" s="3">
        <f>IF(AND(AN286&lt;=Summary!J$6,AN286&gt;0),25*(Summary!J$6+1-AN286)/Summary!J$6,0)</f>
        <v>0</v>
      </c>
      <c r="AZ286" s="3">
        <f>IF(AND(AO286&lt;=Summary!K$6,AO286&gt;0),25*(Summary!K$6+1-AO286)/Summary!K$6,0)</f>
        <v>0</v>
      </c>
      <c r="BA286" s="3"/>
      <c r="BB286" s="3">
        <f>IF(AND(U286&gt;0,U286&lt;=Summary!B$9),12.5 + 12.5 * (U286 - Summary!B$9) / (Summary!B$7 - Summary!B$9),0)</f>
        <v>0</v>
      </c>
      <c r="BC286" s="3">
        <f>IF(AND(V286&gt;0,V286&lt;=Summary!C$9),12.5 + 12.5 * (V286 - Summary!C$9) / (Summary!C$7 - Summary!C$9),0)</f>
        <v>0</v>
      </c>
      <c r="BD286" s="3">
        <f>IF(AND(W286&gt;0,W286&lt;=Summary!D$9),12.5 + 12.5 * (W286 - Summary!D$9) / (Summary!D$7 - Summary!D$9),0)</f>
        <v>0</v>
      </c>
      <c r="BE286" s="3">
        <f>IF(AND(X286&gt;0,X286&lt;=Summary!E$9),12.5 + 12.5 * (X286 - Summary!E$9) / (Summary!E$7 - Summary!E$9),0)</f>
        <v>0</v>
      </c>
      <c r="BF286" s="3">
        <f>IF(AND(Y286&gt;0,Y286&lt;=Summary!F$9),12.5 + 12.5 * (Y286 - Summary!F$9) / (Summary!F$7 - Summary!F$9),0)</f>
        <v>0</v>
      </c>
      <c r="BG286" s="3">
        <f>IF(AND(Z286&gt;0,Z286&lt;=Summary!G$9),12.5 + 12.5 * (Z286 - Summary!G$9) / (Summary!G$7 - Summary!G$9),0)</f>
        <v>0</v>
      </c>
      <c r="BH286" s="3">
        <f>IF(AND(AA286&gt;0,AA286&lt;=Summary!H$9),12.5 + 12.5 * (AA286 - Summary!H$9) / (Summary!H$7 - Summary!H$9),0)</f>
        <v>0</v>
      </c>
      <c r="BI286" s="3">
        <f>IF(AND(AB286&gt;0,AB286&lt;=Summary!I$9),12.5 + 12.5 * (AB286 - Summary!I$9) / (Summary!I$7 - Summary!I$9),0)</f>
        <v>0</v>
      </c>
      <c r="BJ286" s="3">
        <f>IF(AND(AC286&gt;0,AC286&lt;=Summary!J$9),12.5 + 12.5 * (AC286 - Summary!J$9) / (Summary!J$7 - Summary!J$9),0)</f>
        <v>0</v>
      </c>
      <c r="BK286" s="3">
        <f>IF(AND(AD286&gt;0,AD286&lt;=Summary!K$9),12.5 + 12.5 * (AD286 - Summary!K$9) / (Summary!K$7 - Summary!K$9),0)</f>
        <v>0</v>
      </c>
      <c r="BL286" s="3"/>
      <c r="BM286" s="3">
        <f>IF(AND(U286&gt;0,U286&gt;Summary!B$9),12.5 - 12.5 * (U286 - Summary!B$9) / (Summary!B$3 - Summary!B$9),0)</f>
        <v>0</v>
      </c>
      <c r="BN286" s="3">
        <f>IF(AND(V286&gt;0,V286&gt;Summary!C$9),12.5 - 12.5 * (V286 - Summary!C$9) / (Summary!C$3 - Summary!C$9),0)</f>
        <v>0</v>
      </c>
      <c r="BO286" s="3">
        <f>IF(AND(W286&gt;0,W286&gt;Summary!D$9),12.5 - 12.5 * (W286 - Summary!D$9) / (Summary!D$3 - Summary!D$9),0)</f>
        <v>0</v>
      </c>
      <c r="BP286" s="3">
        <f>IF(AND(X286&gt;0,X286&gt;Summary!E$9),12.5 - 12.5 * (X286 - Summary!E$9) / (Summary!E$3 - Summary!E$9),0)</f>
        <v>0</v>
      </c>
      <c r="BQ286" s="3">
        <f>IF(AND(Y286&gt;0,Y286&gt;Summary!F$9),12.5 - 12.5 * (Y286 - Summary!F$9) / (Summary!F$3 - Summary!F$9),0)</f>
        <v>0</v>
      </c>
      <c r="BR286" s="3">
        <f>IF(AND(Z286&gt;0,Z286&gt;Summary!G$9),12.5 - 12.5 * (Z286 - Summary!G$9) / (Summary!G$3 - Summary!G$9),0)</f>
        <v>0</v>
      </c>
      <c r="BS286" s="3">
        <f>IF(AND(AA286&gt;0,AA286&gt;Summary!H$9),12.5 - 12.5 * (AA286 - Summary!H$9) / (Summary!H$3 - Summary!H$9),0)</f>
        <v>0</v>
      </c>
      <c r="BT286" s="3">
        <f>IF(AND(AB286&gt;0,AB286&gt;Summary!I$9),12.5 - 12.5 * (AB286 - Summary!I$9) / (Summary!I$3 - Summary!I$9),0)</f>
        <v>0</v>
      </c>
      <c r="BU286" s="3">
        <f>IF(AND(AC286&gt;0,AC286&gt;Summary!J$9),12.5 - 12.5 * (AC286 - Summary!J$9) / (Summary!J$3 - Summary!J$9),0)</f>
        <v>0</v>
      </c>
      <c r="BV286" s="3">
        <f>IF(AND(AD286&gt;0,AD286&gt;Summary!K$9),12.5 - 12.5 * (AD286 - Summary!K$9) / (Summary!K$3 - Summary!K$9),0)</f>
        <v>0</v>
      </c>
      <c r="BW286" s="3"/>
      <c r="BZ286">
        <v>19794</v>
      </c>
      <c r="CI286" s="3">
        <f t="shared" si="186"/>
        <v>0</v>
      </c>
      <c r="CJ286" s="3">
        <f t="shared" si="187"/>
        <v>0</v>
      </c>
      <c r="CK286" s="3">
        <f t="shared" si="188"/>
        <v>0</v>
      </c>
      <c r="CL286" s="3">
        <f t="shared" si="189"/>
        <v>0</v>
      </c>
      <c r="CM286" s="3">
        <f t="shared" si="190"/>
        <v>0</v>
      </c>
      <c r="CN286" s="3">
        <f t="shared" si="191"/>
        <v>0</v>
      </c>
      <c r="CO286" s="3">
        <f t="shared" si="192"/>
        <v>0</v>
      </c>
      <c r="CP286" s="3">
        <f t="shared" si="193"/>
        <v>0</v>
      </c>
      <c r="CQ286" s="3">
        <f t="shared" si="194"/>
        <v>0</v>
      </c>
      <c r="CR286" s="3">
        <f t="shared" si="195"/>
        <v>0</v>
      </c>
      <c r="CT286" s="3">
        <f t="shared" si="196"/>
        <v>0</v>
      </c>
      <c r="CU286" s="3">
        <f t="shared" si="197"/>
        <v>0</v>
      </c>
      <c r="CV286" s="3">
        <f t="shared" si="198"/>
        <v>0</v>
      </c>
      <c r="CW286" s="5">
        <f t="shared" si="199"/>
        <v>50</v>
      </c>
      <c r="CX286" s="3">
        <f t="shared" si="200"/>
        <v>50</v>
      </c>
      <c r="CZ286" s="3">
        <f t="shared" si="201"/>
        <v>50</v>
      </c>
      <c r="DA286">
        <f t="shared" si="202"/>
        <v>282</v>
      </c>
    </row>
    <row r="287" spans="1:105" x14ac:dyDescent="0.2">
      <c r="A287">
        <v>283</v>
      </c>
      <c r="B287" t="s">
        <v>608</v>
      </c>
      <c r="C287" t="s">
        <v>609</v>
      </c>
      <c r="D287" t="s">
        <v>22</v>
      </c>
      <c r="E287">
        <v>0</v>
      </c>
      <c r="F287" s="1" t="s">
        <v>595</v>
      </c>
      <c r="G287">
        <v>50</v>
      </c>
      <c r="H287">
        <v>35770</v>
      </c>
      <c r="J287">
        <v>35770</v>
      </c>
      <c r="U287" s="5">
        <f>IF(J287&lt;=Summary!B$3,J287,0)</f>
        <v>0</v>
      </c>
      <c r="V287" s="5">
        <f>IF(K287&lt;=Summary!C$3,K287,0)</f>
        <v>0</v>
      </c>
      <c r="W287" s="5">
        <f>IF(L287&lt;=Summary!D$3,L287,0)</f>
        <v>0</v>
      </c>
      <c r="X287" s="5">
        <f>IF(M287&lt;=Summary!E$3,M287,0)</f>
        <v>0</v>
      </c>
      <c r="Y287" s="5">
        <f>IF(N287&lt;=Summary!F$3,N287,0)</f>
        <v>0</v>
      </c>
      <c r="Z287" s="5">
        <f>IF(O287&lt;=Summary!G$3,O287,0)</f>
        <v>0</v>
      </c>
      <c r="AA287" s="5">
        <f>IF(P287&lt;=Summary!H$3,P287,0)</f>
        <v>0</v>
      </c>
      <c r="AB287" s="5">
        <f>IF(Q287&lt;=Summary!I$3,Q287,0)</f>
        <v>0</v>
      </c>
      <c r="AC287" s="5">
        <f>IF(R287&lt;=Summary!J$3,R287,0)</f>
        <v>0</v>
      </c>
      <c r="AD287" s="5">
        <f>IF(S287&lt;=Summary!K$3,S287,0)</f>
        <v>0</v>
      </c>
      <c r="AE287" s="3"/>
      <c r="AF287" s="5">
        <f t="shared" si="176"/>
        <v>234</v>
      </c>
      <c r="AG287" s="5">
        <f t="shared" si="177"/>
        <v>0</v>
      </c>
      <c r="AH287" s="5">
        <f t="shared" si="178"/>
        <v>0</v>
      </c>
      <c r="AI287" s="5">
        <f t="shared" si="179"/>
        <v>0</v>
      </c>
      <c r="AJ287" s="5">
        <f t="shared" si="180"/>
        <v>0</v>
      </c>
      <c r="AK287" s="5">
        <f t="shared" si="181"/>
        <v>0</v>
      </c>
      <c r="AL287" s="5">
        <f t="shared" si="182"/>
        <v>0</v>
      </c>
      <c r="AM287" s="5">
        <f t="shared" si="183"/>
        <v>0</v>
      </c>
      <c r="AN287" s="5">
        <f t="shared" si="184"/>
        <v>0</v>
      </c>
      <c r="AO287" s="5">
        <f t="shared" si="185"/>
        <v>0</v>
      </c>
      <c r="AP287" s="3"/>
      <c r="AQ287" s="3">
        <f>IF(AND(AF287&lt;=Summary!B$6,AF287&gt;0),25*(Summary!B$6+1-AF287)/Summary!B$6,0)</f>
        <v>0</v>
      </c>
      <c r="AR287" s="3">
        <f>IF(AND(AG287&lt;=Summary!C$6,AG287&gt;0),25*(Summary!C$6+1-AG287)/Summary!C$6,0)</f>
        <v>0</v>
      </c>
      <c r="AS287" s="3">
        <f>IF(AND(AH287&lt;=Summary!D$6,AH287&gt;0),25*(Summary!D$6+1-AH287)/Summary!D$6,0)</f>
        <v>0</v>
      </c>
      <c r="AT287" s="3">
        <f>IF(AND(AI287&lt;=Summary!E$6,AI287&gt;0),25*(Summary!E$6+1-AI287)/Summary!E$6,0)</f>
        <v>0</v>
      </c>
      <c r="AU287" s="3">
        <f>IF(AND(AJ287&lt;=Summary!F$6,AJ287&gt;0),25*(Summary!F$6+1-AJ287)/Summary!F$6,0)</f>
        <v>0</v>
      </c>
      <c r="AV287" s="3">
        <f>IF(AND(AK287&lt;=Summary!G$6,AK287&gt;0),25*(Summary!G$6+1-AK287)/Summary!G$6,0)</f>
        <v>0</v>
      </c>
      <c r="AW287" s="3">
        <f>IF(AND(AL287&lt;=Summary!H$6,AL287&gt;0),25*(Summary!H$6+1-AL287)/Summary!H$6,0)</f>
        <v>0</v>
      </c>
      <c r="AX287" s="3">
        <f>IF(AND(AM287&lt;=Summary!I$6,AM287&gt;0),25*(Summary!I$6+1-AM287)/Summary!I$6,0)</f>
        <v>0</v>
      </c>
      <c r="AY287" s="3">
        <f>IF(AND(AN287&lt;=Summary!J$6,AN287&gt;0),25*(Summary!J$6+1-AN287)/Summary!J$6,0)</f>
        <v>0</v>
      </c>
      <c r="AZ287" s="3">
        <f>IF(AND(AO287&lt;=Summary!K$6,AO287&gt;0),25*(Summary!K$6+1-AO287)/Summary!K$6,0)</f>
        <v>0</v>
      </c>
      <c r="BA287" s="3"/>
      <c r="BB287" s="3">
        <f>IF(AND(U287&gt;0,U287&lt;=Summary!B$9),12.5 + 12.5 * (U287 - Summary!B$9) / (Summary!B$7 - Summary!B$9),0)</f>
        <v>0</v>
      </c>
      <c r="BC287" s="3">
        <f>IF(AND(V287&gt;0,V287&lt;=Summary!C$9),12.5 + 12.5 * (V287 - Summary!C$9) / (Summary!C$7 - Summary!C$9),0)</f>
        <v>0</v>
      </c>
      <c r="BD287" s="3">
        <f>IF(AND(W287&gt;0,W287&lt;=Summary!D$9),12.5 + 12.5 * (W287 - Summary!D$9) / (Summary!D$7 - Summary!D$9),0)</f>
        <v>0</v>
      </c>
      <c r="BE287" s="3">
        <f>IF(AND(X287&gt;0,X287&lt;=Summary!E$9),12.5 + 12.5 * (X287 - Summary!E$9) / (Summary!E$7 - Summary!E$9),0)</f>
        <v>0</v>
      </c>
      <c r="BF287" s="3">
        <f>IF(AND(Y287&gt;0,Y287&lt;=Summary!F$9),12.5 + 12.5 * (Y287 - Summary!F$9) / (Summary!F$7 - Summary!F$9),0)</f>
        <v>0</v>
      </c>
      <c r="BG287" s="3">
        <f>IF(AND(Z287&gt;0,Z287&lt;=Summary!G$9),12.5 + 12.5 * (Z287 - Summary!G$9) / (Summary!G$7 - Summary!G$9),0)</f>
        <v>0</v>
      </c>
      <c r="BH287" s="3">
        <f>IF(AND(AA287&gt;0,AA287&lt;=Summary!H$9),12.5 + 12.5 * (AA287 - Summary!H$9) / (Summary!H$7 - Summary!H$9),0)</f>
        <v>0</v>
      </c>
      <c r="BI287" s="3">
        <f>IF(AND(AB287&gt;0,AB287&lt;=Summary!I$9),12.5 + 12.5 * (AB287 - Summary!I$9) / (Summary!I$7 - Summary!I$9),0)</f>
        <v>0</v>
      </c>
      <c r="BJ287" s="3">
        <f>IF(AND(AC287&gt;0,AC287&lt;=Summary!J$9),12.5 + 12.5 * (AC287 - Summary!J$9) / (Summary!J$7 - Summary!J$9),0)</f>
        <v>0</v>
      </c>
      <c r="BK287" s="3">
        <f>IF(AND(AD287&gt;0,AD287&lt;=Summary!K$9),12.5 + 12.5 * (AD287 - Summary!K$9) / (Summary!K$7 - Summary!K$9),0)</f>
        <v>0</v>
      </c>
      <c r="BL287" s="3"/>
      <c r="BM287" s="3">
        <f>IF(AND(U287&gt;0,U287&gt;Summary!B$9),12.5 - 12.5 * (U287 - Summary!B$9) / (Summary!B$3 - Summary!B$9),0)</f>
        <v>0</v>
      </c>
      <c r="BN287" s="3">
        <f>IF(AND(V287&gt;0,V287&gt;Summary!C$9),12.5 - 12.5 * (V287 - Summary!C$9) / (Summary!C$3 - Summary!C$9),0)</f>
        <v>0</v>
      </c>
      <c r="BO287" s="3">
        <f>IF(AND(W287&gt;0,W287&gt;Summary!D$9),12.5 - 12.5 * (W287 - Summary!D$9) / (Summary!D$3 - Summary!D$9),0)</f>
        <v>0</v>
      </c>
      <c r="BP287" s="3">
        <f>IF(AND(X287&gt;0,X287&gt;Summary!E$9),12.5 - 12.5 * (X287 - Summary!E$9) / (Summary!E$3 - Summary!E$9),0)</f>
        <v>0</v>
      </c>
      <c r="BQ287" s="3">
        <f>IF(AND(Y287&gt;0,Y287&gt;Summary!F$9),12.5 - 12.5 * (Y287 - Summary!F$9) / (Summary!F$3 - Summary!F$9),0)</f>
        <v>0</v>
      </c>
      <c r="BR287" s="3">
        <f>IF(AND(Z287&gt;0,Z287&gt;Summary!G$9),12.5 - 12.5 * (Z287 - Summary!G$9) / (Summary!G$3 - Summary!G$9),0)</f>
        <v>0</v>
      </c>
      <c r="BS287" s="3">
        <f>IF(AND(AA287&gt;0,AA287&gt;Summary!H$9),12.5 - 12.5 * (AA287 - Summary!H$9) / (Summary!H$3 - Summary!H$9),0)</f>
        <v>0</v>
      </c>
      <c r="BT287" s="3">
        <f>IF(AND(AB287&gt;0,AB287&gt;Summary!I$9),12.5 - 12.5 * (AB287 - Summary!I$9) / (Summary!I$3 - Summary!I$9),0)</f>
        <v>0</v>
      </c>
      <c r="BU287" s="3">
        <f>IF(AND(AC287&gt;0,AC287&gt;Summary!J$9),12.5 - 12.5 * (AC287 - Summary!J$9) / (Summary!J$3 - Summary!J$9),0)</f>
        <v>0</v>
      </c>
      <c r="BV287" s="3">
        <f>IF(AND(AD287&gt;0,AD287&gt;Summary!K$9),12.5 - 12.5 * (AD287 - Summary!K$9) / (Summary!K$3 - Summary!K$9),0)</f>
        <v>0</v>
      </c>
      <c r="BW287" s="3"/>
      <c r="CD287">
        <v>35770</v>
      </c>
      <c r="CI287" s="3">
        <f t="shared" si="186"/>
        <v>0</v>
      </c>
      <c r="CJ287" s="3">
        <f t="shared" si="187"/>
        <v>0</v>
      </c>
      <c r="CK287" s="3">
        <f t="shared" si="188"/>
        <v>0</v>
      </c>
      <c r="CL287" s="3">
        <f t="shared" si="189"/>
        <v>0</v>
      </c>
      <c r="CM287" s="3">
        <f t="shared" si="190"/>
        <v>0</v>
      </c>
      <c r="CN287" s="3">
        <f t="shared" si="191"/>
        <v>0</v>
      </c>
      <c r="CO287" s="3">
        <f t="shared" si="192"/>
        <v>0</v>
      </c>
      <c r="CP287" s="3">
        <f t="shared" si="193"/>
        <v>0</v>
      </c>
      <c r="CQ287" s="3">
        <f t="shared" si="194"/>
        <v>0</v>
      </c>
      <c r="CR287" s="3">
        <f t="shared" si="195"/>
        <v>0</v>
      </c>
      <c r="CT287" s="3">
        <f t="shared" si="196"/>
        <v>0</v>
      </c>
      <c r="CU287" s="3">
        <f t="shared" si="197"/>
        <v>0</v>
      </c>
      <c r="CV287" s="3">
        <f t="shared" si="198"/>
        <v>0</v>
      </c>
      <c r="CW287" s="5">
        <f t="shared" si="199"/>
        <v>50</v>
      </c>
      <c r="CX287" s="3">
        <f t="shared" si="200"/>
        <v>50</v>
      </c>
      <c r="CZ287" s="3">
        <f t="shared" si="201"/>
        <v>50</v>
      </c>
      <c r="DA287">
        <f t="shared" si="202"/>
        <v>283</v>
      </c>
    </row>
    <row r="288" spans="1:105" x14ac:dyDescent="0.2">
      <c r="A288">
        <v>284</v>
      </c>
      <c r="B288" t="s">
        <v>610</v>
      </c>
      <c r="C288" t="s">
        <v>611</v>
      </c>
      <c r="D288" t="s">
        <v>18</v>
      </c>
      <c r="E288">
        <v>0</v>
      </c>
      <c r="F288" s="1" t="s">
        <v>595</v>
      </c>
      <c r="G288">
        <v>50</v>
      </c>
      <c r="H288">
        <v>90107</v>
      </c>
      <c r="N288">
        <v>90107</v>
      </c>
      <c r="U288" s="5">
        <f>IF(J288&lt;=Summary!B$3,J288,0)</f>
        <v>0</v>
      </c>
      <c r="V288" s="5">
        <f>IF(K288&lt;=Summary!C$3,K288,0)</f>
        <v>0</v>
      </c>
      <c r="W288" s="5">
        <f>IF(L288&lt;=Summary!D$3,L288,0)</f>
        <v>0</v>
      </c>
      <c r="X288" s="5">
        <f>IF(M288&lt;=Summary!E$3,M288,0)</f>
        <v>0</v>
      </c>
      <c r="Y288" s="5">
        <f>IF(N288&lt;=Summary!F$3,N288,0)</f>
        <v>0</v>
      </c>
      <c r="Z288" s="5">
        <f>IF(O288&lt;=Summary!G$3,O288,0)</f>
        <v>0</v>
      </c>
      <c r="AA288" s="5">
        <f>IF(P288&lt;=Summary!H$3,P288,0)</f>
        <v>0</v>
      </c>
      <c r="AB288" s="5">
        <f>IF(Q288&lt;=Summary!I$3,Q288,0)</f>
        <v>0</v>
      </c>
      <c r="AC288" s="5">
        <f>IF(R288&lt;=Summary!J$3,R288,0)</f>
        <v>0</v>
      </c>
      <c r="AD288" s="5">
        <f>IF(S288&lt;=Summary!K$3,S288,0)</f>
        <v>0</v>
      </c>
      <c r="AE288" s="3"/>
      <c r="AF288" s="5">
        <f t="shared" si="176"/>
        <v>0</v>
      </c>
      <c r="AG288" s="5">
        <f t="shared" si="177"/>
        <v>0</v>
      </c>
      <c r="AH288" s="5">
        <f t="shared" si="178"/>
        <v>0</v>
      </c>
      <c r="AI288" s="5">
        <f t="shared" si="179"/>
        <v>0</v>
      </c>
      <c r="AJ288" s="5">
        <f t="shared" si="180"/>
        <v>162</v>
      </c>
      <c r="AK288" s="5">
        <f t="shared" si="181"/>
        <v>0</v>
      </c>
      <c r="AL288" s="5">
        <f t="shared" si="182"/>
        <v>0</v>
      </c>
      <c r="AM288" s="5">
        <f t="shared" si="183"/>
        <v>0</v>
      </c>
      <c r="AN288" s="5">
        <f t="shared" si="184"/>
        <v>0</v>
      </c>
      <c r="AO288" s="5">
        <f t="shared" si="185"/>
        <v>0</v>
      </c>
      <c r="AP288" s="3"/>
      <c r="AQ288" s="3">
        <f>IF(AND(AF288&lt;=Summary!B$6,AF288&gt;0),25*(Summary!B$6+1-AF288)/Summary!B$6,0)</f>
        <v>0</v>
      </c>
      <c r="AR288" s="3">
        <f>IF(AND(AG288&lt;=Summary!C$6,AG288&gt;0),25*(Summary!C$6+1-AG288)/Summary!C$6,0)</f>
        <v>0</v>
      </c>
      <c r="AS288" s="3">
        <f>IF(AND(AH288&lt;=Summary!D$6,AH288&gt;0),25*(Summary!D$6+1-AH288)/Summary!D$6,0)</f>
        <v>0</v>
      </c>
      <c r="AT288" s="3">
        <f>IF(AND(AI288&lt;=Summary!E$6,AI288&gt;0),25*(Summary!E$6+1-AI288)/Summary!E$6,0)</f>
        <v>0</v>
      </c>
      <c r="AU288" s="3">
        <f>IF(AND(AJ288&lt;=Summary!F$6,AJ288&gt;0),25*(Summary!F$6+1-AJ288)/Summary!F$6,0)</f>
        <v>0</v>
      </c>
      <c r="AV288" s="3">
        <f>IF(AND(AK288&lt;=Summary!G$6,AK288&gt;0),25*(Summary!G$6+1-AK288)/Summary!G$6,0)</f>
        <v>0</v>
      </c>
      <c r="AW288" s="3">
        <f>IF(AND(AL288&lt;=Summary!H$6,AL288&gt;0),25*(Summary!H$6+1-AL288)/Summary!H$6,0)</f>
        <v>0</v>
      </c>
      <c r="AX288" s="3">
        <f>IF(AND(AM288&lt;=Summary!I$6,AM288&gt;0),25*(Summary!I$6+1-AM288)/Summary!I$6,0)</f>
        <v>0</v>
      </c>
      <c r="AY288" s="3">
        <f>IF(AND(AN288&lt;=Summary!J$6,AN288&gt;0),25*(Summary!J$6+1-AN288)/Summary!J$6,0)</f>
        <v>0</v>
      </c>
      <c r="AZ288" s="3">
        <f>IF(AND(AO288&lt;=Summary!K$6,AO288&gt;0),25*(Summary!K$6+1-AO288)/Summary!K$6,0)</f>
        <v>0</v>
      </c>
      <c r="BA288" s="3"/>
      <c r="BB288" s="3">
        <f>IF(AND(U288&gt;0,U288&lt;=Summary!B$9),12.5 + 12.5 * (U288 - Summary!B$9) / (Summary!B$7 - Summary!B$9),0)</f>
        <v>0</v>
      </c>
      <c r="BC288" s="3">
        <f>IF(AND(V288&gt;0,V288&lt;=Summary!C$9),12.5 + 12.5 * (V288 - Summary!C$9) / (Summary!C$7 - Summary!C$9),0)</f>
        <v>0</v>
      </c>
      <c r="BD288" s="3">
        <f>IF(AND(W288&gt;0,W288&lt;=Summary!D$9),12.5 + 12.5 * (W288 - Summary!D$9) / (Summary!D$7 - Summary!D$9),0)</f>
        <v>0</v>
      </c>
      <c r="BE288" s="3">
        <f>IF(AND(X288&gt;0,X288&lt;=Summary!E$9),12.5 + 12.5 * (X288 - Summary!E$9) / (Summary!E$7 - Summary!E$9),0)</f>
        <v>0</v>
      </c>
      <c r="BF288" s="3">
        <f>IF(AND(Y288&gt;0,Y288&lt;=Summary!F$9),12.5 + 12.5 * (Y288 - Summary!F$9) / (Summary!F$7 - Summary!F$9),0)</f>
        <v>0</v>
      </c>
      <c r="BG288" s="3">
        <f>IF(AND(Z288&gt;0,Z288&lt;=Summary!G$9),12.5 + 12.5 * (Z288 - Summary!G$9) / (Summary!G$7 - Summary!G$9),0)</f>
        <v>0</v>
      </c>
      <c r="BH288" s="3">
        <f>IF(AND(AA288&gt;0,AA288&lt;=Summary!H$9),12.5 + 12.5 * (AA288 - Summary!H$9) / (Summary!H$7 - Summary!H$9),0)</f>
        <v>0</v>
      </c>
      <c r="BI288" s="3">
        <f>IF(AND(AB288&gt;0,AB288&lt;=Summary!I$9),12.5 + 12.5 * (AB288 - Summary!I$9) / (Summary!I$7 - Summary!I$9),0)</f>
        <v>0</v>
      </c>
      <c r="BJ288" s="3">
        <f>IF(AND(AC288&gt;0,AC288&lt;=Summary!J$9),12.5 + 12.5 * (AC288 - Summary!J$9) / (Summary!J$7 - Summary!J$9),0)</f>
        <v>0</v>
      </c>
      <c r="BK288" s="3">
        <f>IF(AND(AD288&gt;0,AD288&lt;=Summary!K$9),12.5 + 12.5 * (AD288 - Summary!K$9) / (Summary!K$7 - Summary!K$9),0)</f>
        <v>0</v>
      </c>
      <c r="BL288" s="3"/>
      <c r="BM288" s="3">
        <f>IF(AND(U288&gt;0,U288&gt;Summary!B$9),12.5 - 12.5 * (U288 - Summary!B$9) / (Summary!B$3 - Summary!B$9),0)</f>
        <v>0</v>
      </c>
      <c r="BN288" s="3">
        <f>IF(AND(V288&gt;0,V288&gt;Summary!C$9),12.5 - 12.5 * (V288 - Summary!C$9) / (Summary!C$3 - Summary!C$9),0)</f>
        <v>0</v>
      </c>
      <c r="BO288" s="3">
        <f>IF(AND(W288&gt;0,W288&gt;Summary!D$9),12.5 - 12.5 * (W288 - Summary!D$9) / (Summary!D$3 - Summary!D$9),0)</f>
        <v>0</v>
      </c>
      <c r="BP288" s="3">
        <f>IF(AND(X288&gt;0,X288&gt;Summary!E$9),12.5 - 12.5 * (X288 - Summary!E$9) / (Summary!E$3 - Summary!E$9),0)</f>
        <v>0</v>
      </c>
      <c r="BQ288" s="3">
        <f>IF(AND(Y288&gt;0,Y288&gt;Summary!F$9),12.5 - 12.5 * (Y288 - Summary!F$9) / (Summary!F$3 - Summary!F$9),0)</f>
        <v>0</v>
      </c>
      <c r="BR288" s="3">
        <f>IF(AND(Z288&gt;0,Z288&gt;Summary!G$9),12.5 - 12.5 * (Z288 - Summary!G$9) / (Summary!G$3 - Summary!G$9),0)</f>
        <v>0</v>
      </c>
      <c r="BS288" s="3">
        <f>IF(AND(AA288&gt;0,AA288&gt;Summary!H$9),12.5 - 12.5 * (AA288 - Summary!H$9) / (Summary!H$3 - Summary!H$9),0)</f>
        <v>0</v>
      </c>
      <c r="BT288" s="3">
        <f>IF(AND(AB288&gt;0,AB288&gt;Summary!I$9),12.5 - 12.5 * (AB288 - Summary!I$9) / (Summary!I$3 - Summary!I$9),0)</f>
        <v>0</v>
      </c>
      <c r="BU288" s="3">
        <f>IF(AND(AC288&gt;0,AC288&gt;Summary!J$9),12.5 - 12.5 * (AC288 - Summary!J$9) / (Summary!J$3 - Summary!J$9),0)</f>
        <v>0</v>
      </c>
      <c r="BV288" s="3">
        <f>IF(AND(AD288&gt;0,AD288&gt;Summary!K$9),12.5 - 12.5 * (AD288 - Summary!K$9) / (Summary!K$3 - Summary!K$9),0)</f>
        <v>0</v>
      </c>
      <c r="BW288" s="3"/>
      <c r="CB288">
        <v>90107</v>
      </c>
      <c r="CI288" s="3">
        <f t="shared" si="186"/>
        <v>0</v>
      </c>
      <c r="CJ288" s="3">
        <f t="shared" si="187"/>
        <v>0</v>
      </c>
      <c r="CK288" s="3">
        <f t="shared" si="188"/>
        <v>0</v>
      </c>
      <c r="CL288" s="3">
        <f t="shared" si="189"/>
        <v>0</v>
      </c>
      <c r="CM288" s="3">
        <f t="shared" si="190"/>
        <v>0</v>
      </c>
      <c r="CN288" s="3">
        <f t="shared" si="191"/>
        <v>0</v>
      </c>
      <c r="CO288" s="3">
        <f t="shared" si="192"/>
        <v>0</v>
      </c>
      <c r="CP288" s="3">
        <f t="shared" si="193"/>
        <v>0</v>
      </c>
      <c r="CQ288" s="3">
        <f t="shared" si="194"/>
        <v>0</v>
      </c>
      <c r="CR288" s="3">
        <f t="shared" si="195"/>
        <v>0</v>
      </c>
      <c r="CT288" s="3">
        <f t="shared" si="196"/>
        <v>0</v>
      </c>
      <c r="CU288" s="3">
        <f t="shared" si="197"/>
        <v>0</v>
      </c>
      <c r="CV288" s="3">
        <f t="shared" si="198"/>
        <v>0</v>
      </c>
      <c r="CW288" s="5">
        <f t="shared" si="199"/>
        <v>50</v>
      </c>
      <c r="CX288" s="3">
        <f t="shared" si="200"/>
        <v>50</v>
      </c>
      <c r="CZ288" s="3">
        <f t="shared" si="201"/>
        <v>50</v>
      </c>
      <c r="DA288">
        <f t="shared" si="202"/>
        <v>284</v>
      </c>
    </row>
    <row r="289" spans="1:105" x14ac:dyDescent="0.2">
      <c r="A289">
        <v>285</v>
      </c>
      <c r="B289" t="s">
        <v>612</v>
      </c>
      <c r="C289" t="s">
        <v>613</v>
      </c>
      <c r="D289" t="s">
        <v>22</v>
      </c>
      <c r="E289">
        <v>0</v>
      </c>
      <c r="F289" s="1" t="s">
        <v>614</v>
      </c>
      <c r="G289">
        <v>50</v>
      </c>
      <c r="H289">
        <v>90274</v>
      </c>
      <c r="K289">
        <v>90274</v>
      </c>
      <c r="U289" s="5">
        <f>IF(J289&lt;=Summary!B$3,J289,0)</f>
        <v>0</v>
      </c>
      <c r="V289" s="5">
        <f>IF(K289&lt;=Summary!C$3,K289,0)</f>
        <v>0</v>
      </c>
      <c r="W289" s="5">
        <f>IF(L289&lt;=Summary!D$3,L289,0)</f>
        <v>0</v>
      </c>
      <c r="X289" s="5">
        <f>IF(M289&lt;=Summary!E$3,M289,0)</f>
        <v>0</v>
      </c>
      <c r="Y289" s="5">
        <f>IF(N289&lt;=Summary!F$3,N289,0)</f>
        <v>0</v>
      </c>
      <c r="Z289" s="5">
        <f>IF(O289&lt;=Summary!G$3,O289,0)</f>
        <v>0</v>
      </c>
      <c r="AA289" s="5">
        <f>IF(P289&lt;=Summary!H$3,P289,0)</f>
        <v>0</v>
      </c>
      <c r="AB289" s="5">
        <f>IF(Q289&lt;=Summary!I$3,Q289,0)</f>
        <v>0</v>
      </c>
      <c r="AC289" s="5">
        <f>IF(R289&lt;=Summary!J$3,R289,0)</f>
        <v>0</v>
      </c>
      <c r="AD289" s="5">
        <f>IF(S289&lt;=Summary!K$3,S289,0)</f>
        <v>0</v>
      </c>
      <c r="AE289" s="3"/>
      <c r="AF289" s="5">
        <f t="shared" si="176"/>
        <v>0</v>
      </c>
      <c r="AG289" s="5">
        <f t="shared" si="177"/>
        <v>262</v>
      </c>
      <c r="AH289" s="5">
        <f t="shared" si="178"/>
        <v>0</v>
      </c>
      <c r="AI289" s="5">
        <f t="shared" si="179"/>
        <v>0</v>
      </c>
      <c r="AJ289" s="5">
        <f t="shared" si="180"/>
        <v>0</v>
      </c>
      <c r="AK289" s="5">
        <f t="shared" si="181"/>
        <v>0</v>
      </c>
      <c r="AL289" s="5">
        <f t="shared" si="182"/>
        <v>0</v>
      </c>
      <c r="AM289" s="5">
        <f t="shared" si="183"/>
        <v>0</v>
      </c>
      <c r="AN289" s="5">
        <f t="shared" si="184"/>
        <v>0</v>
      </c>
      <c r="AO289" s="5">
        <f t="shared" si="185"/>
        <v>0</v>
      </c>
      <c r="AP289" s="3"/>
      <c r="AQ289" s="3">
        <f>IF(AND(AF289&lt;=Summary!B$6,AF289&gt;0),25*(Summary!B$6+1-AF289)/Summary!B$6,0)</f>
        <v>0</v>
      </c>
      <c r="AR289" s="3">
        <f>IF(AND(AG289&lt;=Summary!C$6,AG289&gt;0),25*(Summary!C$6+1-AG289)/Summary!C$6,0)</f>
        <v>0</v>
      </c>
      <c r="AS289" s="3">
        <f>IF(AND(AH289&lt;=Summary!D$6,AH289&gt;0),25*(Summary!D$6+1-AH289)/Summary!D$6,0)</f>
        <v>0</v>
      </c>
      <c r="AT289" s="3">
        <f>IF(AND(AI289&lt;=Summary!E$6,AI289&gt;0),25*(Summary!E$6+1-AI289)/Summary!E$6,0)</f>
        <v>0</v>
      </c>
      <c r="AU289" s="3">
        <f>IF(AND(AJ289&lt;=Summary!F$6,AJ289&gt;0),25*(Summary!F$6+1-AJ289)/Summary!F$6,0)</f>
        <v>0</v>
      </c>
      <c r="AV289" s="3">
        <f>IF(AND(AK289&lt;=Summary!G$6,AK289&gt;0),25*(Summary!G$6+1-AK289)/Summary!G$6,0)</f>
        <v>0</v>
      </c>
      <c r="AW289" s="3">
        <f>IF(AND(AL289&lt;=Summary!H$6,AL289&gt;0),25*(Summary!H$6+1-AL289)/Summary!H$6,0)</f>
        <v>0</v>
      </c>
      <c r="AX289" s="3">
        <f>IF(AND(AM289&lt;=Summary!I$6,AM289&gt;0),25*(Summary!I$6+1-AM289)/Summary!I$6,0)</f>
        <v>0</v>
      </c>
      <c r="AY289" s="3">
        <f>IF(AND(AN289&lt;=Summary!J$6,AN289&gt;0),25*(Summary!J$6+1-AN289)/Summary!J$6,0)</f>
        <v>0</v>
      </c>
      <c r="AZ289" s="3">
        <f>IF(AND(AO289&lt;=Summary!K$6,AO289&gt;0),25*(Summary!K$6+1-AO289)/Summary!K$6,0)</f>
        <v>0</v>
      </c>
      <c r="BA289" s="3"/>
      <c r="BB289" s="3">
        <f>IF(AND(U289&gt;0,U289&lt;=Summary!B$9),12.5 + 12.5 * (U289 - Summary!B$9) / (Summary!B$7 - Summary!B$9),0)</f>
        <v>0</v>
      </c>
      <c r="BC289" s="3">
        <f>IF(AND(V289&gt;0,V289&lt;=Summary!C$9),12.5 + 12.5 * (V289 - Summary!C$9) / (Summary!C$7 - Summary!C$9),0)</f>
        <v>0</v>
      </c>
      <c r="BD289" s="3">
        <f>IF(AND(W289&gt;0,W289&lt;=Summary!D$9),12.5 + 12.5 * (W289 - Summary!D$9) / (Summary!D$7 - Summary!D$9),0)</f>
        <v>0</v>
      </c>
      <c r="BE289" s="3">
        <f>IF(AND(X289&gt;0,X289&lt;=Summary!E$9),12.5 + 12.5 * (X289 - Summary!E$9) / (Summary!E$7 - Summary!E$9),0)</f>
        <v>0</v>
      </c>
      <c r="BF289" s="3">
        <f>IF(AND(Y289&gt;0,Y289&lt;=Summary!F$9),12.5 + 12.5 * (Y289 - Summary!F$9) / (Summary!F$7 - Summary!F$9),0)</f>
        <v>0</v>
      </c>
      <c r="BG289" s="3">
        <f>IF(AND(Z289&gt;0,Z289&lt;=Summary!G$9),12.5 + 12.5 * (Z289 - Summary!G$9) / (Summary!G$7 - Summary!G$9),0)</f>
        <v>0</v>
      </c>
      <c r="BH289" s="3">
        <f>IF(AND(AA289&gt;0,AA289&lt;=Summary!H$9),12.5 + 12.5 * (AA289 - Summary!H$9) / (Summary!H$7 - Summary!H$9),0)</f>
        <v>0</v>
      </c>
      <c r="BI289" s="3">
        <f>IF(AND(AB289&gt;0,AB289&lt;=Summary!I$9),12.5 + 12.5 * (AB289 - Summary!I$9) / (Summary!I$7 - Summary!I$9),0)</f>
        <v>0</v>
      </c>
      <c r="BJ289" s="3">
        <f>IF(AND(AC289&gt;0,AC289&lt;=Summary!J$9),12.5 + 12.5 * (AC289 - Summary!J$9) / (Summary!J$7 - Summary!J$9),0)</f>
        <v>0</v>
      </c>
      <c r="BK289" s="3">
        <f>IF(AND(AD289&gt;0,AD289&lt;=Summary!K$9),12.5 + 12.5 * (AD289 - Summary!K$9) / (Summary!K$7 - Summary!K$9),0)</f>
        <v>0</v>
      </c>
      <c r="BL289" s="3"/>
      <c r="BM289" s="3">
        <f>IF(AND(U289&gt;0,U289&gt;Summary!B$9),12.5 - 12.5 * (U289 - Summary!B$9) / (Summary!B$3 - Summary!B$9),0)</f>
        <v>0</v>
      </c>
      <c r="BN289" s="3">
        <f>IF(AND(V289&gt;0,V289&gt;Summary!C$9),12.5 - 12.5 * (V289 - Summary!C$9) / (Summary!C$3 - Summary!C$9),0)</f>
        <v>0</v>
      </c>
      <c r="BO289" s="3">
        <f>IF(AND(W289&gt;0,W289&gt;Summary!D$9),12.5 - 12.5 * (W289 - Summary!D$9) / (Summary!D$3 - Summary!D$9),0)</f>
        <v>0</v>
      </c>
      <c r="BP289" s="3">
        <f>IF(AND(X289&gt;0,X289&gt;Summary!E$9),12.5 - 12.5 * (X289 - Summary!E$9) / (Summary!E$3 - Summary!E$9),0)</f>
        <v>0</v>
      </c>
      <c r="BQ289" s="3">
        <f>IF(AND(Y289&gt;0,Y289&gt;Summary!F$9),12.5 - 12.5 * (Y289 - Summary!F$9) / (Summary!F$3 - Summary!F$9),0)</f>
        <v>0</v>
      </c>
      <c r="BR289" s="3">
        <f>IF(AND(Z289&gt;0,Z289&gt;Summary!G$9),12.5 - 12.5 * (Z289 - Summary!G$9) / (Summary!G$3 - Summary!G$9),0)</f>
        <v>0</v>
      </c>
      <c r="BS289" s="3">
        <f>IF(AND(AA289&gt;0,AA289&gt;Summary!H$9),12.5 - 12.5 * (AA289 - Summary!H$9) / (Summary!H$3 - Summary!H$9),0)</f>
        <v>0</v>
      </c>
      <c r="BT289" s="3">
        <f>IF(AND(AB289&gt;0,AB289&gt;Summary!I$9),12.5 - 12.5 * (AB289 - Summary!I$9) / (Summary!I$3 - Summary!I$9),0)</f>
        <v>0</v>
      </c>
      <c r="BU289" s="3">
        <f>IF(AND(AC289&gt;0,AC289&gt;Summary!J$9),12.5 - 12.5 * (AC289 - Summary!J$9) / (Summary!J$3 - Summary!J$9),0)</f>
        <v>0</v>
      </c>
      <c r="BV289" s="3">
        <f>IF(AND(AD289&gt;0,AD289&gt;Summary!K$9),12.5 - 12.5 * (AD289 - Summary!K$9) / (Summary!K$3 - Summary!K$9),0)</f>
        <v>0</v>
      </c>
      <c r="BW289" s="3"/>
      <c r="BZ289">
        <v>90274</v>
      </c>
      <c r="CI289" s="3">
        <f t="shared" si="186"/>
        <v>0</v>
      </c>
      <c r="CJ289" s="3">
        <f t="shared" si="187"/>
        <v>0</v>
      </c>
      <c r="CK289" s="3">
        <f t="shared" si="188"/>
        <v>0</v>
      </c>
      <c r="CL289" s="3">
        <f t="shared" si="189"/>
        <v>0</v>
      </c>
      <c r="CM289" s="3">
        <f t="shared" si="190"/>
        <v>0</v>
      </c>
      <c r="CN289" s="3">
        <f t="shared" si="191"/>
        <v>0</v>
      </c>
      <c r="CO289" s="3">
        <f t="shared" si="192"/>
        <v>0</v>
      </c>
      <c r="CP289" s="3">
        <f t="shared" si="193"/>
        <v>0</v>
      </c>
      <c r="CQ289" s="3">
        <f t="shared" si="194"/>
        <v>0</v>
      </c>
      <c r="CR289" s="3">
        <f t="shared" si="195"/>
        <v>0</v>
      </c>
      <c r="CT289" s="3">
        <f t="shared" si="196"/>
        <v>0</v>
      </c>
      <c r="CU289" s="3">
        <f t="shared" si="197"/>
        <v>0</v>
      </c>
      <c r="CV289" s="3">
        <f t="shared" si="198"/>
        <v>0</v>
      </c>
      <c r="CW289" s="5">
        <f t="shared" si="199"/>
        <v>50</v>
      </c>
      <c r="CX289" s="3">
        <f t="shared" si="200"/>
        <v>50</v>
      </c>
      <c r="CZ289" s="3">
        <f t="shared" si="201"/>
        <v>50</v>
      </c>
      <c r="DA289">
        <f t="shared" si="202"/>
        <v>285</v>
      </c>
    </row>
    <row r="290" spans="1:105" x14ac:dyDescent="0.2">
      <c r="A290">
        <v>286</v>
      </c>
      <c r="B290" t="s">
        <v>615</v>
      </c>
      <c r="C290" t="s">
        <v>616</v>
      </c>
      <c r="D290" t="s">
        <v>76</v>
      </c>
      <c r="E290">
        <v>0</v>
      </c>
      <c r="F290" s="1" t="s">
        <v>593</v>
      </c>
      <c r="G290">
        <v>50</v>
      </c>
      <c r="H290">
        <v>99327</v>
      </c>
      <c r="K290">
        <v>99327</v>
      </c>
      <c r="U290" s="5">
        <f>IF(J290&lt;=Summary!B$3,J290,0)</f>
        <v>0</v>
      </c>
      <c r="V290" s="5">
        <f>IF(K290&lt;=Summary!C$3,K290,0)</f>
        <v>0</v>
      </c>
      <c r="W290" s="5">
        <f>IF(L290&lt;=Summary!D$3,L290,0)</f>
        <v>0</v>
      </c>
      <c r="X290" s="5">
        <f>IF(M290&lt;=Summary!E$3,M290,0)</f>
        <v>0</v>
      </c>
      <c r="Y290" s="5">
        <f>IF(N290&lt;=Summary!F$3,N290,0)</f>
        <v>0</v>
      </c>
      <c r="Z290" s="5">
        <f>IF(O290&lt;=Summary!G$3,O290,0)</f>
        <v>0</v>
      </c>
      <c r="AA290" s="5">
        <f>IF(P290&lt;=Summary!H$3,P290,0)</f>
        <v>0</v>
      </c>
      <c r="AB290" s="5">
        <f>IF(Q290&lt;=Summary!I$3,Q290,0)</f>
        <v>0</v>
      </c>
      <c r="AC290" s="5">
        <f>IF(R290&lt;=Summary!J$3,R290,0)</f>
        <v>0</v>
      </c>
      <c r="AD290" s="5">
        <f>IF(S290&lt;=Summary!K$3,S290,0)</f>
        <v>0</v>
      </c>
      <c r="AE290" s="3"/>
      <c r="AF290" s="5">
        <f t="shared" si="176"/>
        <v>0</v>
      </c>
      <c r="AG290" s="5">
        <f t="shared" si="177"/>
        <v>263</v>
      </c>
      <c r="AH290" s="5">
        <f t="shared" si="178"/>
        <v>0</v>
      </c>
      <c r="AI290" s="5">
        <f t="shared" si="179"/>
        <v>0</v>
      </c>
      <c r="AJ290" s="5">
        <f t="shared" si="180"/>
        <v>0</v>
      </c>
      <c r="AK290" s="5">
        <f t="shared" si="181"/>
        <v>0</v>
      </c>
      <c r="AL290" s="5">
        <f t="shared" si="182"/>
        <v>0</v>
      </c>
      <c r="AM290" s="5">
        <f t="shared" si="183"/>
        <v>0</v>
      </c>
      <c r="AN290" s="5">
        <f t="shared" si="184"/>
        <v>0</v>
      </c>
      <c r="AO290" s="5">
        <f t="shared" si="185"/>
        <v>0</v>
      </c>
      <c r="AP290" s="3"/>
      <c r="AQ290" s="3">
        <f>IF(AND(AF290&lt;=Summary!B$6,AF290&gt;0),25*(Summary!B$6+1-AF290)/Summary!B$6,0)</f>
        <v>0</v>
      </c>
      <c r="AR290" s="3">
        <f>IF(AND(AG290&lt;=Summary!C$6,AG290&gt;0),25*(Summary!C$6+1-AG290)/Summary!C$6,0)</f>
        <v>0</v>
      </c>
      <c r="AS290" s="3">
        <f>IF(AND(AH290&lt;=Summary!D$6,AH290&gt;0),25*(Summary!D$6+1-AH290)/Summary!D$6,0)</f>
        <v>0</v>
      </c>
      <c r="AT290" s="3">
        <f>IF(AND(AI290&lt;=Summary!E$6,AI290&gt;0),25*(Summary!E$6+1-AI290)/Summary!E$6,0)</f>
        <v>0</v>
      </c>
      <c r="AU290" s="3">
        <f>IF(AND(AJ290&lt;=Summary!F$6,AJ290&gt;0),25*(Summary!F$6+1-AJ290)/Summary!F$6,0)</f>
        <v>0</v>
      </c>
      <c r="AV290" s="3">
        <f>IF(AND(AK290&lt;=Summary!G$6,AK290&gt;0),25*(Summary!G$6+1-AK290)/Summary!G$6,0)</f>
        <v>0</v>
      </c>
      <c r="AW290" s="3">
        <f>IF(AND(AL290&lt;=Summary!H$6,AL290&gt;0),25*(Summary!H$6+1-AL290)/Summary!H$6,0)</f>
        <v>0</v>
      </c>
      <c r="AX290" s="3">
        <f>IF(AND(AM290&lt;=Summary!I$6,AM290&gt;0),25*(Summary!I$6+1-AM290)/Summary!I$6,0)</f>
        <v>0</v>
      </c>
      <c r="AY290" s="3">
        <f>IF(AND(AN290&lt;=Summary!J$6,AN290&gt;0),25*(Summary!J$6+1-AN290)/Summary!J$6,0)</f>
        <v>0</v>
      </c>
      <c r="AZ290" s="3">
        <f>IF(AND(AO290&lt;=Summary!K$6,AO290&gt;0),25*(Summary!K$6+1-AO290)/Summary!K$6,0)</f>
        <v>0</v>
      </c>
      <c r="BA290" s="3"/>
      <c r="BB290" s="3">
        <f>IF(AND(U290&gt;0,U290&lt;=Summary!B$9),12.5 + 12.5 * (U290 - Summary!B$9) / (Summary!B$7 - Summary!B$9),0)</f>
        <v>0</v>
      </c>
      <c r="BC290" s="3">
        <f>IF(AND(V290&gt;0,V290&lt;=Summary!C$9),12.5 + 12.5 * (V290 - Summary!C$9) / (Summary!C$7 - Summary!C$9),0)</f>
        <v>0</v>
      </c>
      <c r="BD290" s="3">
        <f>IF(AND(W290&gt;0,W290&lt;=Summary!D$9),12.5 + 12.5 * (W290 - Summary!D$9) / (Summary!D$7 - Summary!D$9),0)</f>
        <v>0</v>
      </c>
      <c r="BE290" s="3">
        <f>IF(AND(X290&gt;0,X290&lt;=Summary!E$9),12.5 + 12.5 * (X290 - Summary!E$9) / (Summary!E$7 - Summary!E$9),0)</f>
        <v>0</v>
      </c>
      <c r="BF290" s="3">
        <f>IF(AND(Y290&gt;0,Y290&lt;=Summary!F$9),12.5 + 12.5 * (Y290 - Summary!F$9) / (Summary!F$7 - Summary!F$9),0)</f>
        <v>0</v>
      </c>
      <c r="BG290" s="3">
        <f>IF(AND(Z290&gt;0,Z290&lt;=Summary!G$9),12.5 + 12.5 * (Z290 - Summary!G$9) / (Summary!G$7 - Summary!G$9),0)</f>
        <v>0</v>
      </c>
      <c r="BH290" s="3">
        <f>IF(AND(AA290&gt;0,AA290&lt;=Summary!H$9),12.5 + 12.5 * (AA290 - Summary!H$9) / (Summary!H$7 - Summary!H$9),0)</f>
        <v>0</v>
      </c>
      <c r="BI290" s="3">
        <f>IF(AND(AB290&gt;0,AB290&lt;=Summary!I$9),12.5 + 12.5 * (AB290 - Summary!I$9) / (Summary!I$7 - Summary!I$9),0)</f>
        <v>0</v>
      </c>
      <c r="BJ290" s="3">
        <f>IF(AND(AC290&gt;0,AC290&lt;=Summary!J$9),12.5 + 12.5 * (AC290 - Summary!J$9) / (Summary!J$7 - Summary!J$9),0)</f>
        <v>0</v>
      </c>
      <c r="BK290" s="3">
        <f>IF(AND(AD290&gt;0,AD290&lt;=Summary!K$9),12.5 + 12.5 * (AD290 - Summary!K$9) / (Summary!K$7 - Summary!K$9),0)</f>
        <v>0</v>
      </c>
      <c r="BL290" s="3"/>
      <c r="BM290" s="3">
        <f>IF(AND(U290&gt;0,U290&gt;Summary!B$9),12.5 - 12.5 * (U290 - Summary!B$9) / (Summary!B$3 - Summary!B$9),0)</f>
        <v>0</v>
      </c>
      <c r="BN290" s="3">
        <f>IF(AND(V290&gt;0,V290&gt;Summary!C$9),12.5 - 12.5 * (V290 - Summary!C$9) / (Summary!C$3 - Summary!C$9),0)</f>
        <v>0</v>
      </c>
      <c r="BO290" s="3">
        <f>IF(AND(W290&gt;0,W290&gt;Summary!D$9),12.5 - 12.5 * (W290 - Summary!D$9) / (Summary!D$3 - Summary!D$9),0)</f>
        <v>0</v>
      </c>
      <c r="BP290" s="3">
        <f>IF(AND(X290&gt;0,X290&gt;Summary!E$9),12.5 - 12.5 * (X290 - Summary!E$9) / (Summary!E$3 - Summary!E$9),0)</f>
        <v>0</v>
      </c>
      <c r="BQ290" s="3">
        <f>IF(AND(Y290&gt;0,Y290&gt;Summary!F$9),12.5 - 12.5 * (Y290 - Summary!F$9) / (Summary!F$3 - Summary!F$9),0)</f>
        <v>0</v>
      </c>
      <c r="BR290" s="3">
        <f>IF(AND(Z290&gt;0,Z290&gt;Summary!G$9),12.5 - 12.5 * (Z290 - Summary!G$9) / (Summary!G$3 - Summary!G$9),0)</f>
        <v>0</v>
      </c>
      <c r="BS290" s="3">
        <f>IF(AND(AA290&gt;0,AA290&gt;Summary!H$9),12.5 - 12.5 * (AA290 - Summary!H$9) / (Summary!H$3 - Summary!H$9),0)</f>
        <v>0</v>
      </c>
      <c r="BT290" s="3">
        <f>IF(AND(AB290&gt;0,AB290&gt;Summary!I$9),12.5 - 12.5 * (AB290 - Summary!I$9) / (Summary!I$3 - Summary!I$9),0)</f>
        <v>0</v>
      </c>
      <c r="BU290" s="3">
        <f>IF(AND(AC290&gt;0,AC290&gt;Summary!J$9),12.5 - 12.5 * (AC290 - Summary!J$9) / (Summary!J$3 - Summary!J$9),0)</f>
        <v>0</v>
      </c>
      <c r="BV290" s="3">
        <f>IF(AND(AD290&gt;0,AD290&gt;Summary!K$9),12.5 - 12.5 * (AD290 - Summary!K$9) / (Summary!K$3 - Summary!K$9),0)</f>
        <v>0</v>
      </c>
      <c r="BW290" s="3"/>
      <c r="BZ290">
        <v>99327</v>
      </c>
      <c r="CI290" s="3">
        <f t="shared" si="186"/>
        <v>0</v>
      </c>
      <c r="CJ290" s="3">
        <f t="shared" si="187"/>
        <v>0</v>
      </c>
      <c r="CK290" s="3">
        <f t="shared" si="188"/>
        <v>0</v>
      </c>
      <c r="CL290" s="3">
        <f t="shared" si="189"/>
        <v>0</v>
      </c>
      <c r="CM290" s="3">
        <f t="shared" si="190"/>
        <v>0</v>
      </c>
      <c r="CN290" s="3">
        <f t="shared" si="191"/>
        <v>0</v>
      </c>
      <c r="CO290" s="3">
        <f t="shared" si="192"/>
        <v>0</v>
      </c>
      <c r="CP290" s="3">
        <f t="shared" si="193"/>
        <v>0</v>
      </c>
      <c r="CQ290" s="3">
        <f t="shared" si="194"/>
        <v>0</v>
      </c>
      <c r="CR290" s="3">
        <f t="shared" si="195"/>
        <v>0</v>
      </c>
      <c r="CT290" s="3">
        <f t="shared" si="196"/>
        <v>0</v>
      </c>
      <c r="CU290" s="3">
        <f t="shared" si="197"/>
        <v>0</v>
      </c>
      <c r="CV290" s="3">
        <f t="shared" si="198"/>
        <v>0</v>
      </c>
      <c r="CW290" s="5">
        <f t="shared" si="199"/>
        <v>50</v>
      </c>
      <c r="CX290" s="3">
        <f t="shared" si="200"/>
        <v>50</v>
      </c>
      <c r="CZ290" s="3">
        <f t="shared" si="201"/>
        <v>50</v>
      </c>
      <c r="DA290">
        <f t="shared" si="202"/>
        <v>286</v>
      </c>
    </row>
    <row r="291" spans="1:105" x14ac:dyDescent="0.2">
      <c r="A291">
        <v>287</v>
      </c>
      <c r="B291" t="s">
        <v>617</v>
      </c>
      <c r="C291" t="s">
        <v>618</v>
      </c>
      <c r="D291" t="s">
        <v>61</v>
      </c>
      <c r="E291">
        <v>0</v>
      </c>
      <c r="F291" s="1" t="s">
        <v>602</v>
      </c>
      <c r="G291">
        <v>50</v>
      </c>
      <c r="H291">
        <v>121922</v>
      </c>
      <c r="J291">
        <v>121922</v>
      </c>
      <c r="U291" s="5">
        <f>IF(J291&lt;=Summary!B$3,J291,0)</f>
        <v>0</v>
      </c>
      <c r="V291" s="5">
        <f>IF(K291&lt;=Summary!C$3,K291,0)</f>
        <v>0</v>
      </c>
      <c r="W291" s="5">
        <f>IF(L291&lt;=Summary!D$3,L291,0)</f>
        <v>0</v>
      </c>
      <c r="X291" s="5">
        <f>IF(M291&lt;=Summary!E$3,M291,0)</f>
        <v>0</v>
      </c>
      <c r="Y291" s="5">
        <f>IF(N291&lt;=Summary!F$3,N291,0)</f>
        <v>0</v>
      </c>
      <c r="Z291" s="5">
        <f>IF(O291&lt;=Summary!G$3,O291,0)</f>
        <v>0</v>
      </c>
      <c r="AA291" s="5">
        <f>IF(P291&lt;=Summary!H$3,P291,0)</f>
        <v>0</v>
      </c>
      <c r="AB291" s="5">
        <f>IF(Q291&lt;=Summary!I$3,Q291,0)</f>
        <v>0</v>
      </c>
      <c r="AC291" s="5">
        <f>IF(R291&lt;=Summary!J$3,R291,0)</f>
        <v>0</v>
      </c>
      <c r="AD291" s="5">
        <f>IF(S291&lt;=Summary!K$3,S291,0)</f>
        <v>0</v>
      </c>
      <c r="AE291" s="3"/>
      <c r="AF291" s="5">
        <f t="shared" si="176"/>
        <v>247</v>
      </c>
      <c r="AG291" s="5">
        <f t="shared" si="177"/>
        <v>0</v>
      </c>
      <c r="AH291" s="5">
        <f t="shared" si="178"/>
        <v>0</v>
      </c>
      <c r="AI291" s="5">
        <f t="shared" si="179"/>
        <v>0</v>
      </c>
      <c r="AJ291" s="5">
        <f t="shared" si="180"/>
        <v>0</v>
      </c>
      <c r="AK291" s="5">
        <f t="shared" si="181"/>
        <v>0</v>
      </c>
      <c r="AL291" s="5">
        <f t="shared" si="182"/>
        <v>0</v>
      </c>
      <c r="AM291" s="5">
        <f t="shared" si="183"/>
        <v>0</v>
      </c>
      <c r="AN291" s="5">
        <f t="shared" si="184"/>
        <v>0</v>
      </c>
      <c r="AO291" s="5">
        <f t="shared" si="185"/>
        <v>0</v>
      </c>
      <c r="AP291" s="3"/>
      <c r="AQ291" s="3">
        <f>IF(AND(AF291&lt;=Summary!B$6,AF291&gt;0),25*(Summary!B$6+1-AF291)/Summary!B$6,0)</f>
        <v>0</v>
      </c>
      <c r="AR291" s="3">
        <f>IF(AND(AG291&lt;=Summary!C$6,AG291&gt;0),25*(Summary!C$6+1-AG291)/Summary!C$6,0)</f>
        <v>0</v>
      </c>
      <c r="AS291" s="3">
        <f>IF(AND(AH291&lt;=Summary!D$6,AH291&gt;0),25*(Summary!D$6+1-AH291)/Summary!D$6,0)</f>
        <v>0</v>
      </c>
      <c r="AT291" s="3">
        <f>IF(AND(AI291&lt;=Summary!E$6,AI291&gt;0),25*(Summary!E$6+1-AI291)/Summary!E$6,0)</f>
        <v>0</v>
      </c>
      <c r="AU291" s="3">
        <f>IF(AND(AJ291&lt;=Summary!F$6,AJ291&gt;0),25*(Summary!F$6+1-AJ291)/Summary!F$6,0)</f>
        <v>0</v>
      </c>
      <c r="AV291" s="3">
        <f>IF(AND(AK291&lt;=Summary!G$6,AK291&gt;0),25*(Summary!G$6+1-AK291)/Summary!G$6,0)</f>
        <v>0</v>
      </c>
      <c r="AW291" s="3">
        <f>IF(AND(AL291&lt;=Summary!H$6,AL291&gt;0),25*(Summary!H$6+1-AL291)/Summary!H$6,0)</f>
        <v>0</v>
      </c>
      <c r="AX291" s="3">
        <f>IF(AND(AM291&lt;=Summary!I$6,AM291&gt;0),25*(Summary!I$6+1-AM291)/Summary!I$6,0)</f>
        <v>0</v>
      </c>
      <c r="AY291" s="3">
        <f>IF(AND(AN291&lt;=Summary!J$6,AN291&gt;0),25*(Summary!J$6+1-AN291)/Summary!J$6,0)</f>
        <v>0</v>
      </c>
      <c r="AZ291" s="3">
        <f>IF(AND(AO291&lt;=Summary!K$6,AO291&gt;0),25*(Summary!K$6+1-AO291)/Summary!K$6,0)</f>
        <v>0</v>
      </c>
      <c r="BA291" s="3"/>
      <c r="BB291" s="3">
        <f>IF(AND(U291&gt;0,U291&lt;=Summary!B$9),12.5 + 12.5 * (U291 - Summary!B$9) / (Summary!B$7 - Summary!B$9),0)</f>
        <v>0</v>
      </c>
      <c r="BC291" s="3">
        <f>IF(AND(V291&gt;0,V291&lt;=Summary!C$9),12.5 + 12.5 * (V291 - Summary!C$9) / (Summary!C$7 - Summary!C$9),0)</f>
        <v>0</v>
      </c>
      <c r="BD291" s="3">
        <f>IF(AND(W291&gt;0,W291&lt;=Summary!D$9),12.5 + 12.5 * (W291 - Summary!D$9) / (Summary!D$7 - Summary!D$9),0)</f>
        <v>0</v>
      </c>
      <c r="BE291" s="3">
        <f>IF(AND(X291&gt;0,X291&lt;=Summary!E$9),12.5 + 12.5 * (X291 - Summary!E$9) / (Summary!E$7 - Summary!E$9),0)</f>
        <v>0</v>
      </c>
      <c r="BF291" s="3">
        <f>IF(AND(Y291&gt;0,Y291&lt;=Summary!F$9),12.5 + 12.5 * (Y291 - Summary!F$9) / (Summary!F$7 - Summary!F$9),0)</f>
        <v>0</v>
      </c>
      <c r="BG291" s="3">
        <f>IF(AND(Z291&gt;0,Z291&lt;=Summary!G$9),12.5 + 12.5 * (Z291 - Summary!G$9) / (Summary!G$7 - Summary!G$9),0)</f>
        <v>0</v>
      </c>
      <c r="BH291" s="3">
        <f>IF(AND(AA291&gt;0,AA291&lt;=Summary!H$9),12.5 + 12.5 * (AA291 - Summary!H$9) / (Summary!H$7 - Summary!H$9),0)</f>
        <v>0</v>
      </c>
      <c r="BI291" s="3">
        <f>IF(AND(AB291&gt;0,AB291&lt;=Summary!I$9),12.5 + 12.5 * (AB291 - Summary!I$9) / (Summary!I$7 - Summary!I$9),0)</f>
        <v>0</v>
      </c>
      <c r="BJ291" s="3">
        <f>IF(AND(AC291&gt;0,AC291&lt;=Summary!J$9),12.5 + 12.5 * (AC291 - Summary!J$9) / (Summary!J$7 - Summary!J$9),0)</f>
        <v>0</v>
      </c>
      <c r="BK291" s="3">
        <f>IF(AND(AD291&gt;0,AD291&lt;=Summary!K$9),12.5 + 12.5 * (AD291 - Summary!K$9) / (Summary!K$7 - Summary!K$9),0)</f>
        <v>0</v>
      </c>
      <c r="BL291" s="3"/>
      <c r="BM291" s="3">
        <f>IF(AND(U291&gt;0,U291&gt;Summary!B$9),12.5 - 12.5 * (U291 - Summary!B$9) / (Summary!B$3 - Summary!B$9),0)</f>
        <v>0</v>
      </c>
      <c r="BN291" s="3">
        <f>IF(AND(V291&gt;0,V291&gt;Summary!C$9),12.5 - 12.5 * (V291 - Summary!C$9) / (Summary!C$3 - Summary!C$9),0)</f>
        <v>0</v>
      </c>
      <c r="BO291" s="3">
        <f>IF(AND(W291&gt;0,W291&gt;Summary!D$9),12.5 - 12.5 * (W291 - Summary!D$9) / (Summary!D$3 - Summary!D$9),0)</f>
        <v>0</v>
      </c>
      <c r="BP291" s="3">
        <f>IF(AND(X291&gt;0,X291&gt;Summary!E$9),12.5 - 12.5 * (X291 - Summary!E$9) / (Summary!E$3 - Summary!E$9),0)</f>
        <v>0</v>
      </c>
      <c r="BQ291" s="3">
        <f>IF(AND(Y291&gt;0,Y291&gt;Summary!F$9),12.5 - 12.5 * (Y291 - Summary!F$9) / (Summary!F$3 - Summary!F$9),0)</f>
        <v>0</v>
      </c>
      <c r="BR291" s="3">
        <f>IF(AND(Z291&gt;0,Z291&gt;Summary!G$9),12.5 - 12.5 * (Z291 - Summary!G$9) / (Summary!G$3 - Summary!G$9),0)</f>
        <v>0</v>
      </c>
      <c r="BS291" s="3">
        <f>IF(AND(AA291&gt;0,AA291&gt;Summary!H$9),12.5 - 12.5 * (AA291 - Summary!H$9) / (Summary!H$3 - Summary!H$9),0)</f>
        <v>0</v>
      </c>
      <c r="BT291" s="3">
        <f>IF(AND(AB291&gt;0,AB291&gt;Summary!I$9),12.5 - 12.5 * (AB291 - Summary!I$9) / (Summary!I$3 - Summary!I$9),0)</f>
        <v>0</v>
      </c>
      <c r="BU291" s="3">
        <f>IF(AND(AC291&gt;0,AC291&gt;Summary!J$9),12.5 - 12.5 * (AC291 - Summary!J$9) / (Summary!J$3 - Summary!J$9),0)</f>
        <v>0</v>
      </c>
      <c r="BV291" s="3">
        <f>IF(AND(AD291&gt;0,AD291&gt;Summary!K$9),12.5 - 12.5 * (AD291 - Summary!K$9) / (Summary!K$3 - Summary!K$9),0)</f>
        <v>0</v>
      </c>
      <c r="BW291" s="3"/>
      <c r="CD291">
        <v>121922</v>
      </c>
      <c r="CI291" s="3">
        <f t="shared" si="186"/>
        <v>0</v>
      </c>
      <c r="CJ291" s="3">
        <f t="shared" si="187"/>
        <v>0</v>
      </c>
      <c r="CK291" s="3">
        <f t="shared" si="188"/>
        <v>0</v>
      </c>
      <c r="CL291" s="3">
        <f t="shared" si="189"/>
        <v>0</v>
      </c>
      <c r="CM291" s="3">
        <f t="shared" si="190"/>
        <v>0</v>
      </c>
      <c r="CN291" s="3">
        <f t="shared" si="191"/>
        <v>0</v>
      </c>
      <c r="CO291" s="3">
        <f t="shared" si="192"/>
        <v>0</v>
      </c>
      <c r="CP291" s="3">
        <f t="shared" si="193"/>
        <v>0</v>
      </c>
      <c r="CQ291" s="3">
        <f t="shared" si="194"/>
        <v>0</v>
      </c>
      <c r="CR291" s="3">
        <f t="shared" si="195"/>
        <v>0</v>
      </c>
      <c r="CT291" s="3">
        <f t="shared" si="196"/>
        <v>0</v>
      </c>
      <c r="CU291" s="3">
        <f t="shared" si="197"/>
        <v>0</v>
      </c>
      <c r="CV291" s="3">
        <f t="shared" si="198"/>
        <v>0</v>
      </c>
      <c r="CW291" s="5">
        <f t="shared" si="199"/>
        <v>50</v>
      </c>
      <c r="CX291" s="3">
        <f t="shared" si="200"/>
        <v>50</v>
      </c>
      <c r="CZ291" s="3">
        <f t="shared" si="201"/>
        <v>50</v>
      </c>
      <c r="DA291">
        <f t="shared" si="202"/>
        <v>287</v>
      </c>
    </row>
    <row r="292" spans="1:105" x14ac:dyDescent="0.2">
      <c r="A292">
        <v>288</v>
      </c>
      <c r="B292" t="s">
        <v>619</v>
      </c>
      <c r="C292" t="s">
        <v>620</v>
      </c>
      <c r="D292" t="s">
        <v>54</v>
      </c>
      <c r="E292">
        <v>0</v>
      </c>
      <c r="F292" s="1" t="s">
        <v>614</v>
      </c>
      <c r="G292">
        <v>50</v>
      </c>
      <c r="H292">
        <v>152607</v>
      </c>
      <c r="M292">
        <v>152607</v>
      </c>
      <c r="U292" s="5">
        <f>IF(J292&lt;=Summary!B$3,J292,0)</f>
        <v>0</v>
      </c>
      <c r="V292" s="5">
        <f>IF(K292&lt;=Summary!C$3,K292,0)</f>
        <v>0</v>
      </c>
      <c r="W292" s="5">
        <f>IF(L292&lt;=Summary!D$3,L292,0)</f>
        <v>0</v>
      </c>
      <c r="X292" s="5">
        <f>IF(M292&lt;=Summary!E$3,M292,0)</f>
        <v>0</v>
      </c>
      <c r="Y292" s="5">
        <f>IF(N292&lt;=Summary!F$3,N292,0)</f>
        <v>0</v>
      </c>
      <c r="Z292" s="5">
        <f>IF(O292&lt;=Summary!G$3,O292,0)</f>
        <v>0</v>
      </c>
      <c r="AA292" s="5">
        <f>IF(P292&lt;=Summary!H$3,P292,0)</f>
        <v>0</v>
      </c>
      <c r="AB292" s="5">
        <f>IF(Q292&lt;=Summary!I$3,Q292,0)</f>
        <v>0</v>
      </c>
      <c r="AC292" s="5">
        <f>IF(R292&lt;=Summary!J$3,R292,0)</f>
        <v>0</v>
      </c>
      <c r="AD292" s="5">
        <f>IF(S292&lt;=Summary!K$3,S292,0)</f>
        <v>0</v>
      </c>
      <c r="AE292" s="3"/>
      <c r="AF292" s="5">
        <f t="shared" si="176"/>
        <v>0</v>
      </c>
      <c r="AG292" s="5">
        <f t="shared" si="177"/>
        <v>0</v>
      </c>
      <c r="AH292" s="5">
        <f t="shared" si="178"/>
        <v>0</v>
      </c>
      <c r="AI292" s="5">
        <f t="shared" si="179"/>
        <v>207</v>
      </c>
      <c r="AJ292" s="5">
        <f t="shared" si="180"/>
        <v>0</v>
      </c>
      <c r="AK292" s="5">
        <f t="shared" si="181"/>
        <v>0</v>
      </c>
      <c r="AL292" s="5">
        <f t="shared" si="182"/>
        <v>0</v>
      </c>
      <c r="AM292" s="5">
        <f t="shared" si="183"/>
        <v>0</v>
      </c>
      <c r="AN292" s="5">
        <f t="shared" si="184"/>
        <v>0</v>
      </c>
      <c r="AO292" s="5">
        <f t="shared" si="185"/>
        <v>0</v>
      </c>
      <c r="AP292" s="3"/>
      <c r="AQ292" s="3">
        <f>IF(AND(AF292&lt;=Summary!B$6,AF292&gt;0),25*(Summary!B$6+1-AF292)/Summary!B$6,0)</f>
        <v>0</v>
      </c>
      <c r="AR292" s="3">
        <f>IF(AND(AG292&lt;=Summary!C$6,AG292&gt;0),25*(Summary!C$6+1-AG292)/Summary!C$6,0)</f>
        <v>0</v>
      </c>
      <c r="AS292" s="3">
        <f>IF(AND(AH292&lt;=Summary!D$6,AH292&gt;0),25*(Summary!D$6+1-AH292)/Summary!D$6,0)</f>
        <v>0</v>
      </c>
      <c r="AT292" s="3">
        <f>IF(AND(AI292&lt;=Summary!E$6,AI292&gt;0),25*(Summary!E$6+1-AI292)/Summary!E$6,0)</f>
        <v>0</v>
      </c>
      <c r="AU292" s="3">
        <f>IF(AND(AJ292&lt;=Summary!F$6,AJ292&gt;0),25*(Summary!F$6+1-AJ292)/Summary!F$6,0)</f>
        <v>0</v>
      </c>
      <c r="AV292" s="3">
        <f>IF(AND(AK292&lt;=Summary!G$6,AK292&gt;0),25*(Summary!G$6+1-AK292)/Summary!G$6,0)</f>
        <v>0</v>
      </c>
      <c r="AW292" s="3">
        <f>IF(AND(AL292&lt;=Summary!H$6,AL292&gt;0),25*(Summary!H$6+1-AL292)/Summary!H$6,0)</f>
        <v>0</v>
      </c>
      <c r="AX292" s="3">
        <f>IF(AND(AM292&lt;=Summary!I$6,AM292&gt;0),25*(Summary!I$6+1-AM292)/Summary!I$6,0)</f>
        <v>0</v>
      </c>
      <c r="AY292" s="3">
        <f>IF(AND(AN292&lt;=Summary!J$6,AN292&gt;0),25*(Summary!J$6+1-AN292)/Summary!J$6,0)</f>
        <v>0</v>
      </c>
      <c r="AZ292" s="3">
        <f>IF(AND(AO292&lt;=Summary!K$6,AO292&gt;0),25*(Summary!K$6+1-AO292)/Summary!K$6,0)</f>
        <v>0</v>
      </c>
      <c r="BA292" s="3"/>
      <c r="BB292" s="3">
        <f>IF(AND(U292&gt;0,U292&lt;=Summary!B$9),12.5 + 12.5 * (U292 - Summary!B$9) / (Summary!B$7 - Summary!B$9),0)</f>
        <v>0</v>
      </c>
      <c r="BC292" s="3">
        <f>IF(AND(V292&gt;0,V292&lt;=Summary!C$9),12.5 + 12.5 * (V292 - Summary!C$9) / (Summary!C$7 - Summary!C$9),0)</f>
        <v>0</v>
      </c>
      <c r="BD292" s="3">
        <f>IF(AND(W292&gt;0,W292&lt;=Summary!D$9),12.5 + 12.5 * (W292 - Summary!D$9) / (Summary!D$7 - Summary!D$9),0)</f>
        <v>0</v>
      </c>
      <c r="BE292" s="3">
        <f>IF(AND(X292&gt;0,X292&lt;=Summary!E$9),12.5 + 12.5 * (X292 - Summary!E$9) / (Summary!E$7 - Summary!E$9),0)</f>
        <v>0</v>
      </c>
      <c r="BF292" s="3">
        <f>IF(AND(Y292&gt;0,Y292&lt;=Summary!F$9),12.5 + 12.5 * (Y292 - Summary!F$9) / (Summary!F$7 - Summary!F$9),0)</f>
        <v>0</v>
      </c>
      <c r="BG292" s="3">
        <f>IF(AND(Z292&gt;0,Z292&lt;=Summary!G$9),12.5 + 12.5 * (Z292 - Summary!G$9) / (Summary!G$7 - Summary!G$9),0)</f>
        <v>0</v>
      </c>
      <c r="BH292" s="3">
        <f>IF(AND(AA292&gt;0,AA292&lt;=Summary!H$9),12.5 + 12.5 * (AA292 - Summary!H$9) / (Summary!H$7 - Summary!H$9),0)</f>
        <v>0</v>
      </c>
      <c r="BI292" s="3">
        <f>IF(AND(AB292&gt;0,AB292&lt;=Summary!I$9),12.5 + 12.5 * (AB292 - Summary!I$9) / (Summary!I$7 - Summary!I$9),0)</f>
        <v>0</v>
      </c>
      <c r="BJ292" s="3">
        <f>IF(AND(AC292&gt;0,AC292&lt;=Summary!J$9),12.5 + 12.5 * (AC292 - Summary!J$9) / (Summary!J$7 - Summary!J$9),0)</f>
        <v>0</v>
      </c>
      <c r="BK292" s="3">
        <f>IF(AND(AD292&gt;0,AD292&lt;=Summary!K$9),12.5 + 12.5 * (AD292 - Summary!K$9) / (Summary!K$7 - Summary!K$9),0)</f>
        <v>0</v>
      </c>
      <c r="BL292" s="3"/>
      <c r="BM292" s="3">
        <f>IF(AND(U292&gt;0,U292&gt;Summary!B$9),12.5 - 12.5 * (U292 - Summary!B$9) / (Summary!B$3 - Summary!B$9),0)</f>
        <v>0</v>
      </c>
      <c r="BN292" s="3">
        <f>IF(AND(V292&gt;0,V292&gt;Summary!C$9),12.5 - 12.5 * (V292 - Summary!C$9) / (Summary!C$3 - Summary!C$9),0)</f>
        <v>0</v>
      </c>
      <c r="BO292" s="3">
        <f>IF(AND(W292&gt;0,W292&gt;Summary!D$9),12.5 - 12.5 * (W292 - Summary!D$9) / (Summary!D$3 - Summary!D$9),0)</f>
        <v>0</v>
      </c>
      <c r="BP292" s="3">
        <f>IF(AND(X292&gt;0,X292&gt;Summary!E$9),12.5 - 12.5 * (X292 - Summary!E$9) / (Summary!E$3 - Summary!E$9),0)</f>
        <v>0</v>
      </c>
      <c r="BQ292" s="3">
        <f>IF(AND(Y292&gt;0,Y292&gt;Summary!F$9),12.5 - 12.5 * (Y292 - Summary!F$9) / (Summary!F$3 - Summary!F$9),0)</f>
        <v>0</v>
      </c>
      <c r="BR292" s="3">
        <f>IF(AND(Z292&gt;0,Z292&gt;Summary!G$9),12.5 - 12.5 * (Z292 - Summary!G$9) / (Summary!G$3 - Summary!G$9),0)</f>
        <v>0</v>
      </c>
      <c r="BS292" s="3">
        <f>IF(AND(AA292&gt;0,AA292&gt;Summary!H$9),12.5 - 12.5 * (AA292 - Summary!H$9) / (Summary!H$3 - Summary!H$9),0)</f>
        <v>0</v>
      </c>
      <c r="BT292" s="3">
        <f>IF(AND(AB292&gt;0,AB292&gt;Summary!I$9),12.5 - 12.5 * (AB292 - Summary!I$9) / (Summary!I$3 - Summary!I$9),0)</f>
        <v>0</v>
      </c>
      <c r="BU292" s="3">
        <f>IF(AND(AC292&gt;0,AC292&gt;Summary!J$9),12.5 - 12.5 * (AC292 - Summary!J$9) / (Summary!J$3 - Summary!J$9),0)</f>
        <v>0</v>
      </c>
      <c r="BV292" s="3">
        <f>IF(AND(AD292&gt;0,AD292&gt;Summary!K$9),12.5 - 12.5 * (AD292 - Summary!K$9) / (Summary!K$3 - Summary!K$9),0)</f>
        <v>0</v>
      </c>
      <c r="BW292" s="3"/>
      <c r="CA292">
        <v>152607</v>
      </c>
      <c r="CI292" s="3">
        <f t="shared" si="186"/>
        <v>0</v>
      </c>
      <c r="CJ292" s="3">
        <f t="shared" si="187"/>
        <v>0</v>
      </c>
      <c r="CK292" s="3">
        <f t="shared" si="188"/>
        <v>0</v>
      </c>
      <c r="CL292" s="3">
        <f t="shared" si="189"/>
        <v>0</v>
      </c>
      <c r="CM292" s="3">
        <f t="shared" si="190"/>
        <v>0</v>
      </c>
      <c r="CN292" s="3">
        <f t="shared" si="191"/>
        <v>0</v>
      </c>
      <c r="CO292" s="3">
        <f t="shared" si="192"/>
        <v>0</v>
      </c>
      <c r="CP292" s="3">
        <f t="shared" si="193"/>
        <v>0</v>
      </c>
      <c r="CQ292" s="3">
        <f t="shared" si="194"/>
        <v>0</v>
      </c>
      <c r="CR292" s="3">
        <f t="shared" si="195"/>
        <v>0</v>
      </c>
      <c r="CT292" s="3">
        <f t="shared" si="196"/>
        <v>0</v>
      </c>
      <c r="CU292" s="3">
        <f t="shared" si="197"/>
        <v>0</v>
      </c>
      <c r="CV292" s="3">
        <f t="shared" si="198"/>
        <v>0</v>
      </c>
      <c r="CW292" s="5">
        <f t="shared" si="199"/>
        <v>50</v>
      </c>
      <c r="CX292" s="3">
        <f t="shared" si="200"/>
        <v>50</v>
      </c>
      <c r="CZ292" s="3">
        <f t="shared" si="201"/>
        <v>50</v>
      </c>
      <c r="DA292">
        <f t="shared" si="202"/>
        <v>288</v>
      </c>
    </row>
    <row r="293" spans="1:105" x14ac:dyDescent="0.2">
      <c r="A293">
        <v>289</v>
      </c>
      <c r="B293" t="s">
        <v>621</v>
      </c>
      <c r="C293" t="s">
        <v>622</v>
      </c>
      <c r="D293" t="s">
        <v>118</v>
      </c>
      <c r="E293">
        <v>0</v>
      </c>
      <c r="F293" s="1" t="s">
        <v>623</v>
      </c>
      <c r="G293">
        <v>50</v>
      </c>
      <c r="H293">
        <v>162668</v>
      </c>
      <c r="L293">
        <v>162668</v>
      </c>
      <c r="U293" s="5">
        <f>IF(J293&lt;=Summary!B$3,J293,0)</f>
        <v>0</v>
      </c>
      <c r="V293" s="5">
        <f>IF(K293&lt;=Summary!C$3,K293,0)</f>
        <v>0</v>
      </c>
      <c r="W293" s="5">
        <f>IF(L293&lt;=Summary!D$3,L293,0)</f>
        <v>0</v>
      </c>
      <c r="X293" s="5">
        <f>IF(M293&lt;=Summary!E$3,M293,0)</f>
        <v>0</v>
      </c>
      <c r="Y293" s="5">
        <f>IF(N293&lt;=Summary!F$3,N293,0)</f>
        <v>0</v>
      </c>
      <c r="Z293" s="5">
        <f>IF(O293&lt;=Summary!G$3,O293,0)</f>
        <v>0</v>
      </c>
      <c r="AA293" s="5">
        <f>IF(P293&lt;=Summary!H$3,P293,0)</f>
        <v>0</v>
      </c>
      <c r="AB293" s="5">
        <f>IF(Q293&lt;=Summary!I$3,Q293,0)</f>
        <v>0</v>
      </c>
      <c r="AC293" s="5">
        <f>IF(R293&lt;=Summary!J$3,R293,0)</f>
        <v>0</v>
      </c>
      <c r="AD293" s="5">
        <f>IF(S293&lt;=Summary!K$3,S293,0)</f>
        <v>0</v>
      </c>
      <c r="AE293" s="3"/>
      <c r="AF293" s="5">
        <f t="shared" si="176"/>
        <v>0</v>
      </c>
      <c r="AG293" s="5">
        <f t="shared" si="177"/>
        <v>0</v>
      </c>
      <c r="AH293" s="5">
        <f t="shared" si="178"/>
        <v>203</v>
      </c>
      <c r="AI293" s="5">
        <f t="shared" si="179"/>
        <v>0</v>
      </c>
      <c r="AJ293" s="5">
        <f t="shared" si="180"/>
        <v>0</v>
      </c>
      <c r="AK293" s="5">
        <f t="shared" si="181"/>
        <v>0</v>
      </c>
      <c r="AL293" s="5">
        <f t="shared" si="182"/>
        <v>0</v>
      </c>
      <c r="AM293" s="5">
        <f t="shared" si="183"/>
        <v>0</v>
      </c>
      <c r="AN293" s="5">
        <f t="shared" si="184"/>
        <v>0</v>
      </c>
      <c r="AO293" s="5">
        <f t="shared" si="185"/>
        <v>0</v>
      </c>
      <c r="AP293" s="3"/>
      <c r="AQ293" s="3">
        <f>IF(AND(AF293&lt;=Summary!B$6,AF293&gt;0),25*(Summary!B$6+1-AF293)/Summary!B$6,0)</f>
        <v>0</v>
      </c>
      <c r="AR293" s="3">
        <f>IF(AND(AG293&lt;=Summary!C$6,AG293&gt;0),25*(Summary!C$6+1-AG293)/Summary!C$6,0)</f>
        <v>0</v>
      </c>
      <c r="AS293" s="3">
        <f>IF(AND(AH293&lt;=Summary!D$6,AH293&gt;0),25*(Summary!D$6+1-AH293)/Summary!D$6,0)</f>
        <v>0</v>
      </c>
      <c r="AT293" s="3">
        <f>IF(AND(AI293&lt;=Summary!E$6,AI293&gt;0),25*(Summary!E$6+1-AI293)/Summary!E$6,0)</f>
        <v>0</v>
      </c>
      <c r="AU293" s="3">
        <f>IF(AND(AJ293&lt;=Summary!F$6,AJ293&gt;0),25*(Summary!F$6+1-AJ293)/Summary!F$6,0)</f>
        <v>0</v>
      </c>
      <c r="AV293" s="3">
        <f>IF(AND(AK293&lt;=Summary!G$6,AK293&gt;0),25*(Summary!G$6+1-AK293)/Summary!G$6,0)</f>
        <v>0</v>
      </c>
      <c r="AW293" s="3">
        <f>IF(AND(AL293&lt;=Summary!H$6,AL293&gt;0),25*(Summary!H$6+1-AL293)/Summary!H$6,0)</f>
        <v>0</v>
      </c>
      <c r="AX293" s="3">
        <f>IF(AND(AM293&lt;=Summary!I$6,AM293&gt;0),25*(Summary!I$6+1-AM293)/Summary!I$6,0)</f>
        <v>0</v>
      </c>
      <c r="AY293" s="3">
        <f>IF(AND(AN293&lt;=Summary!J$6,AN293&gt;0),25*(Summary!J$6+1-AN293)/Summary!J$6,0)</f>
        <v>0</v>
      </c>
      <c r="AZ293" s="3">
        <f>IF(AND(AO293&lt;=Summary!K$6,AO293&gt;0),25*(Summary!K$6+1-AO293)/Summary!K$6,0)</f>
        <v>0</v>
      </c>
      <c r="BA293" s="3"/>
      <c r="BB293" s="3">
        <f>IF(AND(U293&gt;0,U293&lt;=Summary!B$9),12.5 + 12.5 * (U293 - Summary!B$9) / (Summary!B$7 - Summary!B$9),0)</f>
        <v>0</v>
      </c>
      <c r="BC293" s="3">
        <f>IF(AND(V293&gt;0,V293&lt;=Summary!C$9),12.5 + 12.5 * (V293 - Summary!C$9) / (Summary!C$7 - Summary!C$9),0)</f>
        <v>0</v>
      </c>
      <c r="BD293" s="3">
        <f>IF(AND(W293&gt;0,W293&lt;=Summary!D$9),12.5 + 12.5 * (W293 - Summary!D$9) / (Summary!D$7 - Summary!D$9),0)</f>
        <v>0</v>
      </c>
      <c r="BE293" s="3">
        <f>IF(AND(X293&gt;0,X293&lt;=Summary!E$9),12.5 + 12.5 * (X293 - Summary!E$9) / (Summary!E$7 - Summary!E$9),0)</f>
        <v>0</v>
      </c>
      <c r="BF293" s="3">
        <f>IF(AND(Y293&gt;0,Y293&lt;=Summary!F$9),12.5 + 12.5 * (Y293 - Summary!F$9) / (Summary!F$7 - Summary!F$9),0)</f>
        <v>0</v>
      </c>
      <c r="BG293" s="3">
        <f>IF(AND(Z293&gt;0,Z293&lt;=Summary!G$9),12.5 + 12.5 * (Z293 - Summary!G$9) / (Summary!G$7 - Summary!G$9),0)</f>
        <v>0</v>
      </c>
      <c r="BH293" s="3">
        <f>IF(AND(AA293&gt;0,AA293&lt;=Summary!H$9),12.5 + 12.5 * (AA293 - Summary!H$9) / (Summary!H$7 - Summary!H$9),0)</f>
        <v>0</v>
      </c>
      <c r="BI293" s="3">
        <f>IF(AND(AB293&gt;0,AB293&lt;=Summary!I$9),12.5 + 12.5 * (AB293 - Summary!I$9) / (Summary!I$7 - Summary!I$9),0)</f>
        <v>0</v>
      </c>
      <c r="BJ293" s="3">
        <f>IF(AND(AC293&gt;0,AC293&lt;=Summary!J$9),12.5 + 12.5 * (AC293 - Summary!J$9) / (Summary!J$7 - Summary!J$9),0)</f>
        <v>0</v>
      </c>
      <c r="BK293" s="3">
        <f>IF(AND(AD293&gt;0,AD293&lt;=Summary!K$9),12.5 + 12.5 * (AD293 - Summary!K$9) / (Summary!K$7 - Summary!K$9),0)</f>
        <v>0</v>
      </c>
      <c r="BL293" s="3"/>
      <c r="BM293" s="3">
        <f>IF(AND(U293&gt;0,U293&gt;Summary!B$9),12.5 - 12.5 * (U293 - Summary!B$9) / (Summary!B$3 - Summary!B$9),0)</f>
        <v>0</v>
      </c>
      <c r="BN293" s="3">
        <f>IF(AND(V293&gt;0,V293&gt;Summary!C$9),12.5 - 12.5 * (V293 - Summary!C$9) / (Summary!C$3 - Summary!C$9),0)</f>
        <v>0</v>
      </c>
      <c r="BO293" s="3">
        <f>IF(AND(W293&gt;0,W293&gt;Summary!D$9),12.5 - 12.5 * (W293 - Summary!D$9) / (Summary!D$3 - Summary!D$9),0)</f>
        <v>0</v>
      </c>
      <c r="BP293" s="3">
        <f>IF(AND(X293&gt;0,X293&gt;Summary!E$9),12.5 - 12.5 * (X293 - Summary!E$9) / (Summary!E$3 - Summary!E$9),0)</f>
        <v>0</v>
      </c>
      <c r="BQ293" s="3">
        <f>IF(AND(Y293&gt;0,Y293&gt;Summary!F$9),12.5 - 12.5 * (Y293 - Summary!F$9) / (Summary!F$3 - Summary!F$9),0)</f>
        <v>0</v>
      </c>
      <c r="BR293" s="3">
        <f>IF(AND(Z293&gt;0,Z293&gt;Summary!G$9),12.5 - 12.5 * (Z293 - Summary!G$9) / (Summary!G$3 - Summary!G$9),0)</f>
        <v>0</v>
      </c>
      <c r="BS293" s="3">
        <f>IF(AND(AA293&gt;0,AA293&gt;Summary!H$9),12.5 - 12.5 * (AA293 - Summary!H$9) / (Summary!H$3 - Summary!H$9),0)</f>
        <v>0</v>
      </c>
      <c r="BT293" s="3">
        <f>IF(AND(AB293&gt;0,AB293&gt;Summary!I$9),12.5 - 12.5 * (AB293 - Summary!I$9) / (Summary!I$3 - Summary!I$9),0)</f>
        <v>0</v>
      </c>
      <c r="BU293" s="3">
        <f>IF(AND(AC293&gt;0,AC293&gt;Summary!J$9),12.5 - 12.5 * (AC293 - Summary!J$9) / (Summary!J$3 - Summary!J$9),0)</f>
        <v>0</v>
      </c>
      <c r="BV293" s="3">
        <f>IF(AND(AD293&gt;0,AD293&gt;Summary!K$9),12.5 - 12.5 * (AD293 - Summary!K$9) / (Summary!K$3 - Summary!K$9),0)</f>
        <v>0</v>
      </c>
      <c r="BW293" s="3"/>
      <c r="CE293">
        <v>162668</v>
      </c>
      <c r="CI293" s="3">
        <f t="shared" si="186"/>
        <v>0</v>
      </c>
      <c r="CJ293" s="3">
        <f t="shared" si="187"/>
        <v>0</v>
      </c>
      <c r="CK293" s="3">
        <f t="shared" si="188"/>
        <v>0</v>
      </c>
      <c r="CL293" s="3">
        <f t="shared" si="189"/>
        <v>0</v>
      </c>
      <c r="CM293" s="3">
        <f t="shared" si="190"/>
        <v>0</v>
      </c>
      <c r="CN293" s="3">
        <f t="shared" si="191"/>
        <v>0</v>
      </c>
      <c r="CO293" s="3">
        <f t="shared" si="192"/>
        <v>0</v>
      </c>
      <c r="CP293" s="3">
        <f t="shared" si="193"/>
        <v>0</v>
      </c>
      <c r="CQ293" s="3">
        <f t="shared" si="194"/>
        <v>0</v>
      </c>
      <c r="CR293" s="3">
        <f t="shared" si="195"/>
        <v>0</v>
      </c>
      <c r="CT293" s="3">
        <f t="shared" si="196"/>
        <v>0</v>
      </c>
      <c r="CU293" s="3">
        <f t="shared" si="197"/>
        <v>0</v>
      </c>
      <c r="CV293" s="3">
        <f t="shared" si="198"/>
        <v>0</v>
      </c>
      <c r="CW293" s="5">
        <f t="shared" si="199"/>
        <v>50</v>
      </c>
      <c r="CX293" s="3">
        <f t="shared" si="200"/>
        <v>50</v>
      </c>
      <c r="CZ293" s="3">
        <f t="shared" si="201"/>
        <v>50</v>
      </c>
      <c r="DA293">
        <f t="shared" si="202"/>
        <v>289</v>
      </c>
    </row>
    <row r="294" spans="1:105" x14ac:dyDescent="0.2">
      <c r="A294">
        <v>290</v>
      </c>
      <c r="B294" t="s">
        <v>624</v>
      </c>
      <c r="C294" t="s">
        <v>625</v>
      </c>
      <c r="D294" t="s">
        <v>187</v>
      </c>
      <c r="E294">
        <v>0</v>
      </c>
      <c r="F294" s="1" t="s">
        <v>602</v>
      </c>
      <c r="G294">
        <v>50</v>
      </c>
      <c r="H294">
        <v>222899</v>
      </c>
      <c r="R294">
        <v>222899</v>
      </c>
      <c r="U294" s="5">
        <f>IF(J294&lt;=Summary!B$3,J294,0)</f>
        <v>0</v>
      </c>
      <c r="V294" s="5">
        <f>IF(K294&lt;=Summary!C$3,K294,0)</f>
        <v>0</v>
      </c>
      <c r="W294" s="5">
        <f>IF(L294&lt;=Summary!D$3,L294,0)</f>
        <v>0</v>
      </c>
      <c r="X294" s="5">
        <f>IF(M294&lt;=Summary!E$3,M294,0)</f>
        <v>0</v>
      </c>
      <c r="Y294" s="5">
        <f>IF(N294&lt;=Summary!F$3,N294,0)</f>
        <v>0</v>
      </c>
      <c r="Z294" s="5">
        <f>IF(O294&lt;=Summary!G$3,O294,0)</f>
        <v>0</v>
      </c>
      <c r="AA294" s="5">
        <f>IF(P294&lt;=Summary!H$3,P294,0)</f>
        <v>0</v>
      </c>
      <c r="AB294" s="5">
        <f>IF(Q294&lt;=Summary!I$3,Q294,0)</f>
        <v>0</v>
      </c>
      <c r="AC294" s="5">
        <f>IF(R294&lt;=Summary!J$3,R294,0)</f>
        <v>0</v>
      </c>
      <c r="AD294" s="5">
        <f>IF(S294&lt;=Summary!K$3,S294,0)</f>
        <v>0</v>
      </c>
      <c r="AE294" s="3"/>
      <c r="AF294" s="5">
        <f t="shared" si="176"/>
        <v>0</v>
      </c>
      <c r="AG294" s="5">
        <f t="shared" si="177"/>
        <v>0</v>
      </c>
      <c r="AH294" s="5">
        <f t="shared" si="178"/>
        <v>0</v>
      </c>
      <c r="AI294" s="5">
        <f t="shared" si="179"/>
        <v>0</v>
      </c>
      <c r="AJ294" s="5">
        <f t="shared" si="180"/>
        <v>0</v>
      </c>
      <c r="AK294" s="5">
        <f t="shared" si="181"/>
        <v>0</v>
      </c>
      <c r="AL294" s="5">
        <f t="shared" si="182"/>
        <v>0</v>
      </c>
      <c r="AM294" s="5">
        <f t="shared" si="183"/>
        <v>0</v>
      </c>
      <c r="AN294" s="5">
        <f t="shared" si="184"/>
        <v>168</v>
      </c>
      <c r="AO294" s="5">
        <f t="shared" si="185"/>
        <v>0</v>
      </c>
      <c r="AP294" s="3"/>
      <c r="AQ294" s="3">
        <f>IF(AND(AF294&lt;=Summary!B$6,AF294&gt;0),25*(Summary!B$6+1-AF294)/Summary!B$6,0)</f>
        <v>0</v>
      </c>
      <c r="AR294" s="3">
        <f>IF(AND(AG294&lt;=Summary!C$6,AG294&gt;0),25*(Summary!C$6+1-AG294)/Summary!C$6,0)</f>
        <v>0</v>
      </c>
      <c r="AS294" s="3">
        <f>IF(AND(AH294&lt;=Summary!D$6,AH294&gt;0),25*(Summary!D$6+1-AH294)/Summary!D$6,0)</f>
        <v>0</v>
      </c>
      <c r="AT294" s="3">
        <f>IF(AND(AI294&lt;=Summary!E$6,AI294&gt;0),25*(Summary!E$6+1-AI294)/Summary!E$6,0)</f>
        <v>0</v>
      </c>
      <c r="AU294" s="3">
        <f>IF(AND(AJ294&lt;=Summary!F$6,AJ294&gt;0),25*(Summary!F$6+1-AJ294)/Summary!F$6,0)</f>
        <v>0</v>
      </c>
      <c r="AV294" s="3">
        <f>IF(AND(AK294&lt;=Summary!G$6,AK294&gt;0),25*(Summary!G$6+1-AK294)/Summary!G$6,0)</f>
        <v>0</v>
      </c>
      <c r="AW294" s="3">
        <f>IF(AND(AL294&lt;=Summary!H$6,AL294&gt;0),25*(Summary!H$6+1-AL294)/Summary!H$6,0)</f>
        <v>0</v>
      </c>
      <c r="AX294" s="3">
        <f>IF(AND(AM294&lt;=Summary!I$6,AM294&gt;0),25*(Summary!I$6+1-AM294)/Summary!I$6,0)</f>
        <v>0</v>
      </c>
      <c r="AY294" s="3">
        <f>IF(AND(AN294&lt;=Summary!J$6,AN294&gt;0),25*(Summary!J$6+1-AN294)/Summary!J$6,0)</f>
        <v>0</v>
      </c>
      <c r="AZ294" s="3">
        <f>IF(AND(AO294&lt;=Summary!K$6,AO294&gt;0),25*(Summary!K$6+1-AO294)/Summary!K$6,0)</f>
        <v>0</v>
      </c>
      <c r="BA294" s="3"/>
      <c r="BB294" s="3">
        <f>IF(AND(U294&gt;0,U294&lt;=Summary!B$9),12.5 + 12.5 * (U294 - Summary!B$9) / (Summary!B$7 - Summary!B$9),0)</f>
        <v>0</v>
      </c>
      <c r="BC294" s="3">
        <f>IF(AND(V294&gt;0,V294&lt;=Summary!C$9),12.5 + 12.5 * (V294 - Summary!C$9) / (Summary!C$7 - Summary!C$9),0)</f>
        <v>0</v>
      </c>
      <c r="BD294" s="3">
        <f>IF(AND(W294&gt;0,W294&lt;=Summary!D$9),12.5 + 12.5 * (W294 - Summary!D$9) / (Summary!D$7 - Summary!D$9),0)</f>
        <v>0</v>
      </c>
      <c r="BE294" s="3">
        <f>IF(AND(X294&gt;0,X294&lt;=Summary!E$9),12.5 + 12.5 * (X294 - Summary!E$9) / (Summary!E$7 - Summary!E$9),0)</f>
        <v>0</v>
      </c>
      <c r="BF294" s="3">
        <f>IF(AND(Y294&gt;0,Y294&lt;=Summary!F$9),12.5 + 12.5 * (Y294 - Summary!F$9) / (Summary!F$7 - Summary!F$9),0)</f>
        <v>0</v>
      </c>
      <c r="BG294" s="3">
        <f>IF(AND(Z294&gt;0,Z294&lt;=Summary!G$9),12.5 + 12.5 * (Z294 - Summary!G$9) / (Summary!G$7 - Summary!G$9),0)</f>
        <v>0</v>
      </c>
      <c r="BH294" s="3">
        <f>IF(AND(AA294&gt;0,AA294&lt;=Summary!H$9),12.5 + 12.5 * (AA294 - Summary!H$9) / (Summary!H$7 - Summary!H$9),0)</f>
        <v>0</v>
      </c>
      <c r="BI294" s="3">
        <f>IF(AND(AB294&gt;0,AB294&lt;=Summary!I$9),12.5 + 12.5 * (AB294 - Summary!I$9) / (Summary!I$7 - Summary!I$9),0)</f>
        <v>0</v>
      </c>
      <c r="BJ294" s="3">
        <f>IF(AND(AC294&gt;0,AC294&lt;=Summary!J$9),12.5 + 12.5 * (AC294 - Summary!J$9) / (Summary!J$7 - Summary!J$9),0)</f>
        <v>0</v>
      </c>
      <c r="BK294" s="3">
        <f>IF(AND(AD294&gt;0,AD294&lt;=Summary!K$9),12.5 + 12.5 * (AD294 - Summary!K$9) / (Summary!K$7 - Summary!K$9),0)</f>
        <v>0</v>
      </c>
      <c r="BL294" s="3"/>
      <c r="BM294" s="3">
        <f>IF(AND(U294&gt;0,U294&gt;Summary!B$9),12.5 - 12.5 * (U294 - Summary!B$9) / (Summary!B$3 - Summary!B$9),0)</f>
        <v>0</v>
      </c>
      <c r="BN294" s="3">
        <f>IF(AND(V294&gt;0,V294&gt;Summary!C$9),12.5 - 12.5 * (V294 - Summary!C$9) / (Summary!C$3 - Summary!C$9),0)</f>
        <v>0</v>
      </c>
      <c r="BO294" s="3">
        <f>IF(AND(W294&gt;0,W294&gt;Summary!D$9),12.5 - 12.5 * (W294 - Summary!D$9) / (Summary!D$3 - Summary!D$9),0)</f>
        <v>0</v>
      </c>
      <c r="BP294" s="3">
        <f>IF(AND(X294&gt;0,X294&gt;Summary!E$9),12.5 - 12.5 * (X294 - Summary!E$9) / (Summary!E$3 - Summary!E$9),0)</f>
        <v>0</v>
      </c>
      <c r="BQ294" s="3">
        <f>IF(AND(Y294&gt;0,Y294&gt;Summary!F$9),12.5 - 12.5 * (Y294 - Summary!F$9) / (Summary!F$3 - Summary!F$9),0)</f>
        <v>0</v>
      </c>
      <c r="BR294" s="3">
        <f>IF(AND(Z294&gt;0,Z294&gt;Summary!G$9),12.5 - 12.5 * (Z294 - Summary!G$9) / (Summary!G$3 - Summary!G$9),0)</f>
        <v>0</v>
      </c>
      <c r="BS294" s="3">
        <f>IF(AND(AA294&gt;0,AA294&gt;Summary!H$9),12.5 - 12.5 * (AA294 - Summary!H$9) / (Summary!H$3 - Summary!H$9),0)</f>
        <v>0</v>
      </c>
      <c r="BT294" s="3">
        <f>IF(AND(AB294&gt;0,AB294&gt;Summary!I$9),12.5 - 12.5 * (AB294 - Summary!I$9) / (Summary!I$3 - Summary!I$9),0)</f>
        <v>0</v>
      </c>
      <c r="BU294" s="3">
        <f>IF(AND(AC294&gt;0,AC294&gt;Summary!J$9),12.5 - 12.5 * (AC294 - Summary!J$9) / (Summary!J$3 - Summary!J$9),0)</f>
        <v>0</v>
      </c>
      <c r="BV294" s="3">
        <f>IF(AND(AD294&gt;0,AD294&gt;Summary!K$9),12.5 - 12.5 * (AD294 - Summary!K$9) / (Summary!K$3 - Summary!K$9),0)</f>
        <v>0</v>
      </c>
      <c r="BW294" s="3"/>
      <c r="CF294">
        <v>222899</v>
      </c>
      <c r="CI294" s="3">
        <f t="shared" si="186"/>
        <v>0</v>
      </c>
      <c r="CJ294" s="3">
        <f t="shared" si="187"/>
        <v>0</v>
      </c>
      <c r="CK294" s="3">
        <f t="shared" si="188"/>
        <v>0</v>
      </c>
      <c r="CL294" s="3">
        <f t="shared" si="189"/>
        <v>0</v>
      </c>
      <c r="CM294" s="3">
        <f t="shared" si="190"/>
        <v>0</v>
      </c>
      <c r="CN294" s="3">
        <f t="shared" si="191"/>
        <v>0</v>
      </c>
      <c r="CO294" s="3">
        <f t="shared" si="192"/>
        <v>0</v>
      </c>
      <c r="CP294" s="3">
        <f t="shared" si="193"/>
        <v>0</v>
      </c>
      <c r="CQ294" s="3">
        <f t="shared" si="194"/>
        <v>0</v>
      </c>
      <c r="CR294" s="3">
        <f t="shared" si="195"/>
        <v>0</v>
      </c>
      <c r="CT294" s="3">
        <f t="shared" si="196"/>
        <v>0</v>
      </c>
      <c r="CU294" s="3">
        <f t="shared" si="197"/>
        <v>0</v>
      </c>
      <c r="CV294" s="3">
        <f t="shared" si="198"/>
        <v>0</v>
      </c>
      <c r="CW294" s="5">
        <f t="shared" si="199"/>
        <v>50</v>
      </c>
      <c r="CX294" s="3">
        <f t="shared" si="200"/>
        <v>50</v>
      </c>
      <c r="CZ294" s="3">
        <f t="shared" si="201"/>
        <v>50</v>
      </c>
      <c r="DA294">
        <f t="shared" si="202"/>
        <v>290</v>
      </c>
    </row>
  </sheetData>
  <mergeCells count="7">
    <mergeCell ref="AQ1:BA1"/>
    <mergeCell ref="AF1:AP1"/>
    <mergeCell ref="U1:AE1"/>
    <mergeCell ref="CI1:CS1"/>
    <mergeCell ref="CZ3:DA3"/>
    <mergeCell ref="BB1:BL1"/>
    <mergeCell ref="BM1:BW1"/>
  </mergeCells>
  <conditionalFormatting sqref="CI5:CR294 U5:BW294">
    <cfRule type="cellIs" dxfId="2" priority="3" operator="equal">
      <formula>0</formula>
    </cfRule>
  </conditionalFormatting>
  <conditionalFormatting sqref="CI5:CR294">
    <cfRule type="expression" dxfId="1" priority="1">
      <formula>AND(CI5&gt;0,CI5=$CU5)</formula>
    </cfRule>
    <cfRule type="expression" dxfId="0" priority="2">
      <formula>AND(CI5&gt;0,CI5=$CT5)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Data</vt:lpstr>
    </vt:vector>
  </TitlesOfParts>
  <Company>breakWalls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 Mohanty</dc:creator>
  <cp:lastModifiedBy>Deb Mohanty</cp:lastModifiedBy>
  <dcterms:created xsi:type="dcterms:W3CDTF">2015-03-17T03:07:03Z</dcterms:created>
  <dcterms:modified xsi:type="dcterms:W3CDTF">2015-03-18T03:31:09Z</dcterms:modified>
</cp:coreProperties>
</file>