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9320" windowHeight="7875" firstSheet="3" activeTab="8"/>
  </bookViews>
  <sheets>
    <sheet name="Marathon" sheetId="2" r:id="rId1"/>
    <sheet name="With Starts" sheetId="5" r:id="rId2"/>
    <sheet name="Current System" sheetId="7" r:id="rId3"/>
    <sheet name="Best Times" sheetId="8" r:id="rId4"/>
    <sheet name="Best Times + 30 minutes" sheetId="9" r:id="rId5"/>
    <sheet name="3xbest" sheetId="11" r:id="rId6"/>
    <sheet name="4xbest" sheetId="10" r:id="rId7"/>
    <sheet name="5xbest" sheetId="12" r:id="rId8"/>
    <sheet name="6xbest" sheetId="14" r:id="rId9"/>
    <sheet name="Sheet4" sheetId="13" r:id="rId10"/>
  </sheets>
  <calcPr calcId="125725"/>
</workbook>
</file>

<file path=xl/calcChain.xml><?xml version="1.0" encoding="utf-8"?>
<calcChain xmlns="http://schemas.openxmlformats.org/spreadsheetml/2006/main">
  <c r="S260" i="14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N260"/>
  <c r="M260"/>
  <c r="L260"/>
  <c r="K260"/>
  <c r="J260"/>
  <c r="I260"/>
  <c r="H260"/>
  <c r="G260"/>
  <c r="F260"/>
  <c r="E260"/>
  <c r="O260" s="1"/>
  <c r="P260" s="1"/>
  <c r="Q260" s="1"/>
  <c r="N259"/>
  <c r="M259"/>
  <c r="L259"/>
  <c r="K259"/>
  <c r="J259"/>
  <c r="I259"/>
  <c r="H259"/>
  <c r="G259"/>
  <c r="F259"/>
  <c r="E259"/>
  <c r="O259" s="1"/>
  <c r="P259" s="1"/>
  <c r="Q259" s="1"/>
  <c r="N258"/>
  <c r="M258"/>
  <c r="L258"/>
  <c r="K258"/>
  <c r="J258"/>
  <c r="I258"/>
  <c r="H258"/>
  <c r="G258"/>
  <c r="F258"/>
  <c r="E258"/>
  <c r="O258" s="1"/>
  <c r="P258" s="1"/>
  <c r="Q258" s="1"/>
  <c r="N257"/>
  <c r="M257"/>
  <c r="L257"/>
  <c r="K257"/>
  <c r="J257"/>
  <c r="I257"/>
  <c r="H257"/>
  <c r="G257"/>
  <c r="F257"/>
  <c r="E257"/>
  <c r="O257" s="1"/>
  <c r="P257" s="1"/>
  <c r="Q257" s="1"/>
  <c r="N256"/>
  <c r="M256"/>
  <c r="L256"/>
  <c r="K256"/>
  <c r="J256"/>
  <c r="I256"/>
  <c r="H256"/>
  <c r="G256"/>
  <c r="F256"/>
  <c r="E256"/>
  <c r="O256" s="1"/>
  <c r="P256" s="1"/>
  <c r="Q256" s="1"/>
  <c r="N246"/>
  <c r="M246"/>
  <c r="L246"/>
  <c r="K246"/>
  <c r="J246"/>
  <c r="I246"/>
  <c r="H246"/>
  <c r="G246"/>
  <c r="F246"/>
  <c r="E246"/>
  <c r="O246" s="1"/>
  <c r="P246" s="1"/>
  <c r="Q246" s="1"/>
  <c r="N255"/>
  <c r="M255"/>
  <c r="L255"/>
  <c r="K255"/>
  <c r="J255"/>
  <c r="I255"/>
  <c r="H255"/>
  <c r="G255"/>
  <c r="F255"/>
  <c r="E255"/>
  <c r="O255" s="1"/>
  <c r="P255" s="1"/>
  <c r="Q255" s="1"/>
  <c r="N254"/>
  <c r="M254"/>
  <c r="L254"/>
  <c r="K254"/>
  <c r="J254"/>
  <c r="I254"/>
  <c r="H254"/>
  <c r="G254"/>
  <c r="F254"/>
  <c r="E254"/>
  <c r="O254" s="1"/>
  <c r="P254" s="1"/>
  <c r="Q254" s="1"/>
  <c r="N253"/>
  <c r="M253"/>
  <c r="L253"/>
  <c r="K253"/>
  <c r="J253"/>
  <c r="I253"/>
  <c r="H253"/>
  <c r="G253"/>
  <c r="F253"/>
  <c r="E253"/>
  <c r="O253" s="1"/>
  <c r="P253" s="1"/>
  <c r="Q253" s="1"/>
  <c r="N252"/>
  <c r="M252"/>
  <c r="L252"/>
  <c r="K252"/>
  <c r="J252"/>
  <c r="I252"/>
  <c r="H252"/>
  <c r="G252"/>
  <c r="F252"/>
  <c r="E252"/>
  <c r="O252" s="1"/>
  <c r="P252" s="1"/>
  <c r="Q252" s="1"/>
  <c r="N251"/>
  <c r="M251"/>
  <c r="L251"/>
  <c r="K251"/>
  <c r="J251"/>
  <c r="I251"/>
  <c r="H251"/>
  <c r="G251"/>
  <c r="F251"/>
  <c r="E251"/>
  <c r="O251" s="1"/>
  <c r="P251" s="1"/>
  <c r="Q251" s="1"/>
  <c r="N250"/>
  <c r="M250"/>
  <c r="L250"/>
  <c r="K250"/>
  <c r="J250"/>
  <c r="I250"/>
  <c r="H250"/>
  <c r="G250"/>
  <c r="F250"/>
  <c r="E250"/>
  <c r="O250" s="1"/>
  <c r="P250" s="1"/>
  <c r="Q250" s="1"/>
  <c r="N249"/>
  <c r="M249"/>
  <c r="L249"/>
  <c r="K249"/>
  <c r="J249"/>
  <c r="I249"/>
  <c r="H249"/>
  <c r="G249"/>
  <c r="F249"/>
  <c r="E249"/>
  <c r="O249" s="1"/>
  <c r="P249" s="1"/>
  <c r="Q249" s="1"/>
  <c r="N248"/>
  <c r="M248"/>
  <c r="L248"/>
  <c r="K248"/>
  <c r="J248"/>
  <c r="I248"/>
  <c r="H248"/>
  <c r="G248"/>
  <c r="F248"/>
  <c r="E248"/>
  <c r="O248" s="1"/>
  <c r="P248" s="1"/>
  <c r="Q248" s="1"/>
  <c r="N247"/>
  <c r="M247"/>
  <c r="L247"/>
  <c r="K247"/>
  <c r="J247"/>
  <c r="I247"/>
  <c r="H247"/>
  <c r="G247"/>
  <c r="F247"/>
  <c r="E247"/>
  <c r="O247" s="1"/>
  <c r="P247" s="1"/>
  <c r="Q247" s="1"/>
  <c r="N243"/>
  <c r="M243"/>
  <c r="L243"/>
  <c r="K243"/>
  <c r="J243"/>
  <c r="I243"/>
  <c r="H243"/>
  <c r="G243"/>
  <c r="F243"/>
  <c r="E243"/>
  <c r="O243" s="1"/>
  <c r="P243" s="1"/>
  <c r="Q243" s="1"/>
  <c r="N244"/>
  <c r="M244"/>
  <c r="L244"/>
  <c r="K244"/>
  <c r="J244"/>
  <c r="I244"/>
  <c r="H244"/>
  <c r="G244"/>
  <c r="F244"/>
  <c r="E244"/>
  <c r="O244" s="1"/>
  <c r="P244" s="1"/>
  <c r="Q244" s="1"/>
  <c r="N245"/>
  <c r="M245"/>
  <c r="L245"/>
  <c r="K245"/>
  <c r="J245"/>
  <c r="I245"/>
  <c r="H245"/>
  <c r="G245"/>
  <c r="F245"/>
  <c r="E245"/>
  <c r="O245" s="1"/>
  <c r="P245" s="1"/>
  <c r="Q245" s="1"/>
  <c r="N242"/>
  <c r="M242"/>
  <c r="L242"/>
  <c r="K242"/>
  <c r="J242"/>
  <c r="I242"/>
  <c r="H242"/>
  <c r="G242"/>
  <c r="F242"/>
  <c r="E242"/>
  <c r="O242" s="1"/>
  <c r="P242" s="1"/>
  <c r="Q242" s="1"/>
  <c r="N241"/>
  <c r="M241"/>
  <c r="L241"/>
  <c r="K241"/>
  <c r="J241"/>
  <c r="I241"/>
  <c r="H241"/>
  <c r="G241"/>
  <c r="F241"/>
  <c r="E241"/>
  <c r="O241" s="1"/>
  <c r="P241" s="1"/>
  <c r="Q241" s="1"/>
  <c r="N240"/>
  <c r="M240"/>
  <c r="L240"/>
  <c r="K240"/>
  <c r="J240"/>
  <c r="I240"/>
  <c r="H240"/>
  <c r="G240"/>
  <c r="F240"/>
  <c r="E240"/>
  <c r="O240" s="1"/>
  <c r="P240" s="1"/>
  <c r="Q240" s="1"/>
  <c r="N239"/>
  <c r="M239"/>
  <c r="L239"/>
  <c r="K239"/>
  <c r="J239"/>
  <c r="I239"/>
  <c r="H239"/>
  <c r="G239"/>
  <c r="F239"/>
  <c r="E239"/>
  <c r="O239" s="1"/>
  <c r="P239" s="1"/>
  <c r="Q239" s="1"/>
  <c r="N238"/>
  <c r="M238"/>
  <c r="L238"/>
  <c r="K238"/>
  <c r="J238"/>
  <c r="I238"/>
  <c r="H238"/>
  <c r="G238"/>
  <c r="F238"/>
  <c r="E238"/>
  <c r="O238" s="1"/>
  <c r="P238" s="1"/>
  <c r="Q238" s="1"/>
  <c r="N237"/>
  <c r="M237"/>
  <c r="L237"/>
  <c r="K237"/>
  <c r="J237"/>
  <c r="I237"/>
  <c r="H237"/>
  <c r="G237"/>
  <c r="F237"/>
  <c r="E237"/>
  <c r="O237" s="1"/>
  <c r="P237" s="1"/>
  <c r="Q237" s="1"/>
  <c r="N236"/>
  <c r="M236"/>
  <c r="L236"/>
  <c r="K236"/>
  <c r="J236"/>
  <c r="I236"/>
  <c r="H236"/>
  <c r="G236"/>
  <c r="F236"/>
  <c r="E236"/>
  <c r="O236" s="1"/>
  <c r="P236" s="1"/>
  <c r="Q236" s="1"/>
  <c r="N235"/>
  <c r="M235"/>
  <c r="L235"/>
  <c r="K235"/>
  <c r="J235"/>
  <c r="I235"/>
  <c r="H235"/>
  <c r="G235"/>
  <c r="F235"/>
  <c r="E235"/>
  <c r="O235" s="1"/>
  <c r="P235" s="1"/>
  <c r="Q235" s="1"/>
  <c r="N234"/>
  <c r="M234"/>
  <c r="L234"/>
  <c r="K234"/>
  <c r="J234"/>
  <c r="I234"/>
  <c r="H234"/>
  <c r="G234"/>
  <c r="F234"/>
  <c r="E234"/>
  <c r="O234" s="1"/>
  <c r="P234" s="1"/>
  <c r="Q234" s="1"/>
  <c r="N233"/>
  <c r="M233"/>
  <c r="L233"/>
  <c r="K233"/>
  <c r="J233"/>
  <c r="I233"/>
  <c r="H233"/>
  <c r="G233"/>
  <c r="F233"/>
  <c r="E233"/>
  <c r="O233" s="1"/>
  <c r="P233" s="1"/>
  <c r="Q233" s="1"/>
  <c r="N232"/>
  <c r="M232"/>
  <c r="L232"/>
  <c r="K232"/>
  <c r="J232"/>
  <c r="I232"/>
  <c r="H232"/>
  <c r="G232"/>
  <c r="F232"/>
  <c r="E232"/>
  <c r="O232" s="1"/>
  <c r="P232" s="1"/>
  <c r="Q232" s="1"/>
  <c r="N231"/>
  <c r="M231"/>
  <c r="L231"/>
  <c r="K231"/>
  <c r="J231"/>
  <c r="I231"/>
  <c r="H231"/>
  <c r="G231"/>
  <c r="F231"/>
  <c r="E231"/>
  <c r="O231" s="1"/>
  <c r="P231" s="1"/>
  <c r="Q231" s="1"/>
  <c r="N230"/>
  <c r="M230"/>
  <c r="L230"/>
  <c r="K230"/>
  <c r="J230"/>
  <c r="I230"/>
  <c r="H230"/>
  <c r="G230"/>
  <c r="F230"/>
  <c r="E230"/>
  <c r="O230" s="1"/>
  <c r="P230" s="1"/>
  <c r="Q230" s="1"/>
  <c r="N229"/>
  <c r="M229"/>
  <c r="L229"/>
  <c r="K229"/>
  <c r="J229"/>
  <c r="I229"/>
  <c r="H229"/>
  <c r="G229"/>
  <c r="F229"/>
  <c r="E229"/>
  <c r="O229" s="1"/>
  <c r="P229" s="1"/>
  <c r="Q229" s="1"/>
  <c r="N227"/>
  <c r="M227"/>
  <c r="L227"/>
  <c r="K227"/>
  <c r="J227"/>
  <c r="I227"/>
  <c r="H227"/>
  <c r="G227"/>
  <c r="F227"/>
  <c r="E227"/>
  <c r="O227" s="1"/>
  <c r="P227" s="1"/>
  <c r="Q227" s="1"/>
  <c r="N226"/>
  <c r="M226"/>
  <c r="L226"/>
  <c r="K226"/>
  <c r="J226"/>
  <c r="I226"/>
  <c r="H226"/>
  <c r="G226"/>
  <c r="F226"/>
  <c r="E226"/>
  <c r="O226" s="1"/>
  <c r="P226" s="1"/>
  <c r="Q226" s="1"/>
  <c r="N228"/>
  <c r="M228"/>
  <c r="L228"/>
  <c r="K228"/>
  <c r="J228"/>
  <c r="I228"/>
  <c r="H228"/>
  <c r="G228"/>
  <c r="F228"/>
  <c r="E228"/>
  <c r="O228" s="1"/>
  <c r="P228" s="1"/>
  <c r="Q228" s="1"/>
  <c r="N222"/>
  <c r="M222"/>
  <c r="L222"/>
  <c r="K222"/>
  <c r="J222"/>
  <c r="I222"/>
  <c r="H222"/>
  <c r="G222"/>
  <c r="F222"/>
  <c r="E222"/>
  <c r="O222" s="1"/>
  <c r="P222" s="1"/>
  <c r="Q222" s="1"/>
  <c r="N225"/>
  <c r="M225"/>
  <c r="L225"/>
  <c r="K225"/>
  <c r="J225"/>
  <c r="I225"/>
  <c r="H225"/>
  <c r="G225"/>
  <c r="F225"/>
  <c r="E225"/>
  <c r="O225" s="1"/>
  <c r="P225" s="1"/>
  <c r="Q225" s="1"/>
  <c r="N224"/>
  <c r="M224"/>
  <c r="L224"/>
  <c r="K224"/>
  <c r="J224"/>
  <c r="I224"/>
  <c r="H224"/>
  <c r="G224"/>
  <c r="F224"/>
  <c r="E224"/>
  <c r="O224" s="1"/>
  <c r="P224" s="1"/>
  <c r="Q224" s="1"/>
  <c r="N223"/>
  <c r="M223"/>
  <c r="L223"/>
  <c r="K223"/>
  <c r="J223"/>
  <c r="I223"/>
  <c r="H223"/>
  <c r="G223"/>
  <c r="F223"/>
  <c r="E223"/>
  <c r="O223" s="1"/>
  <c r="P223" s="1"/>
  <c r="Q223" s="1"/>
  <c r="N220"/>
  <c r="M220"/>
  <c r="L220"/>
  <c r="K220"/>
  <c r="J220"/>
  <c r="I220"/>
  <c r="H220"/>
  <c r="G220"/>
  <c r="F220"/>
  <c r="E220"/>
  <c r="O220" s="1"/>
  <c r="P220" s="1"/>
  <c r="Q220" s="1"/>
  <c r="N221"/>
  <c r="M221"/>
  <c r="L221"/>
  <c r="K221"/>
  <c r="J221"/>
  <c r="I221"/>
  <c r="H221"/>
  <c r="G221"/>
  <c r="F221"/>
  <c r="E221"/>
  <c r="O221" s="1"/>
  <c r="P221" s="1"/>
  <c r="Q221" s="1"/>
  <c r="N219"/>
  <c r="M219"/>
  <c r="L219"/>
  <c r="K219"/>
  <c r="J219"/>
  <c r="I219"/>
  <c r="H219"/>
  <c r="G219"/>
  <c r="F219"/>
  <c r="E219"/>
  <c r="O219" s="1"/>
  <c r="P219" s="1"/>
  <c r="Q219" s="1"/>
  <c r="N214"/>
  <c r="M214"/>
  <c r="L214"/>
  <c r="K214"/>
  <c r="J214"/>
  <c r="I214"/>
  <c r="H214"/>
  <c r="G214"/>
  <c r="F214"/>
  <c r="E214"/>
  <c r="O214" s="1"/>
  <c r="P214" s="1"/>
  <c r="Q214" s="1"/>
  <c r="N218"/>
  <c r="M218"/>
  <c r="L218"/>
  <c r="K218"/>
  <c r="J218"/>
  <c r="I218"/>
  <c r="H218"/>
  <c r="G218"/>
  <c r="F218"/>
  <c r="E218"/>
  <c r="O218" s="1"/>
  <c r="P218" s="1"/>
  <c r="Q218" s="1"/>
  <c r="N217"/>
  <c r="M217"/>
  <c r="L217"/>
  <c r="K217"/>
  <c r="J217"/>
  <c r="I217"/>
  <c r="H217"/>
  <c r="G217"/>
  <c r="F217"/>
  <c r="E217"/>
  <c r="O217" s="1"/>
  <c r="P217" s="1"/>
  <c r="Q217" s="1"/>
  <c r="N216"/>
  <c r="M216"/>
  <c r="L216"/>
  <c r="K216"/>
  <c r="J216"/>
  <c r="I216"/>
  <c r="H216"/>
  <c r="G216"/>
  <c r="F216"/>
  <c r="E216"/>
  <c r="O216" s="1"/>
  <c r="P216" s="1"/>
  <c r="Q216" s="1"/>
  <c r="N215"/>
  <c r="M215"/>
  <c r="L215"/>
  <c r="K215"/>
  <c r="J215"/>
  <c r="I215"/>
  <c r="H215"/>
  <c r="G215"/>
  <c r="F215"/>
  <c r="E215"/>
  <c r="O215" s="1"/>
  <c r="P215" s="1"/>
  <c r="Q215" s="1"/>
  <c r="N212"/>
  <c r="M212"/>
  <c r="L212"/>
  <c r="K212"/>
  <c r="J212"/>
  <c r="I212"/>
  <c r="H212"/>
  <c r="G212"/>
  <c r="F212"/>
  <c r="E212"/>
  <c r="O212" s="1"/>
  <c r="P212" s="1"/>
  <c r="Q212" s="1"/>
  <c r="N213"/>
  <c r="M213"/>
  <c r="L213"/>
  <c r="K213"/>
  <c r="J213"/>
  <c r="I213"/>
  <c r="H213"/>
  <c r="G213"/>
  <c r="F213"/>
  <c r="E213"/>
  <c r="O213" s="1"/>
  <c r="P213" s="1"/>
  <c r="Q213" s="1"/>
  <c r="N210"/>
  <c r="M210"/>
  <c r="L210"/>
  <c r="K210"/>
  <c r="J210"/>
  <c r="I210"/>
  <c r="H210"/>
  <c r="G210"/>
  <c r="F210"/>
  <c r="E210"/>
  <c r="O210" s="1"/>
  <c r="P210" s="1"/>
  <c r="Q210" s="1"/>
  <c r="N211"/>
  <c r="M211"/>
  <c r="L211"/>
  <c r="K211"/>
  <c r="J211"/>
  <c r="I211"/>
  <c r="H211"/>
  <c r="G211"/>
  <c r="F211"/>
  <c r="E211"/>
  <c r="O211" s="1"/>
  <c r="P211" s="1"/>
  <c r="Q211" s="1"/>
  <c r="N205"/>
  <c r="M205"/>
  <c r="L205"/>
  <c r="K205"/>
  <c r="J205"/>
  <c r="I205"/>
  <c r="H205"/>
  <c r="G205"/>
  <c r="F205"/>
  <c r="E205"/>
  <c r="O205" s="1"/>
  <c r="P205" s="1"/>
  <c r="Q205" s="1"/>
  <c r="N209"/>
  <c r="M209"/>
  <c r="L209"/>
  <c r="K209"/>
  <c r="J209"/>
  <c r="I209"/>
  <c r="H209"/>
  <c r="G209"/>
  <c r="F209"/>
  <c r="E209"/>
  <c r="O209" s="1"/>
  <c r="P209" s="1"/>
  <c r="Q209" s="1"/>
  <c r="N208"/>
  <c r="M208"/>
  <c r="L208"/>
  <c r="K208"/>
  <c r="J208"/>
  <c r="I208"/>
  <c r="H208"/>
  <c r="G208"/>
  <c r="F208"/>
  <c r="E208"/>
  <c r="O208" s="1"/>
  <c r="P208" s="1"/>
  <c r="Q208" s="1"/>
  <c r="N206"/>
  <c r="M206"/>
  <c r="L206"/>
  <c r="K206"/>
  <c r="J206"/>
  <c r="I206"/>
  <c r="H206"/>
  <c r="G206"/>
  <c r="F206"/>
  <c r="E206"/>
  <c r="O206" s="1"/>
  <c r="P206" s="1"/>
  <c r="Q206" s="1"/>
  <c r="N207"/>
  <c r="M207"/>
  <c r="L207"/>
  <c r="K207"/>
  <c r="J207"/>
  <c r="I207"/>
  <c r="H207"/>
  <c r="G207"/>
  <c r="F207"/>
  <c r="E207"/>
  <c r="O207" s="1"/>
  <c r="P207" s="1"/>
  <c r="Q207" s="1"/>
  <c r="N204"/>
  <c r="M204"/>
  <c r="L204"/>
  <c r="K204"/>
  <c r="J204"/>
  <c r="I204"/>
  <c r="H204"/>
  <c r="G204"/>
  <c r="F204"/>
  <c r="E204"/>
  <c r="O204" s="1"/>
  <c r="P204" s="1"/>
  <c r="Q204" s="1"/>
  <c r="N203"/>
  <c r="M203"/>
  <c r="L203"/>
  <c r="K203"/>
  <c r="J203"/>
  <c r="I203"/>
  <c r="H203"/>
  <c r="G203"/>
  <c r="F203"/>
  <c r="E203"/>
  <c r="O203" s="1"/>
  <c r="P203" s="1"/>
  <c r="Q203" s="1"/>
  <c r="N201"/>
  <c r="M201"/>
  <c r="L201"/>
  <c r="K201"/>
  <c r="J201"/>
  <c r="I201"/>
  <c r="H201"/>
  <c r="G201"/>
  <c r="F201"/>
  <c r="E201"/>
  <c r="O201" s="1"/>
  <c r="P201" s="1"/>
  <c r="Q201" s="1"/>
  <c r="N202"/>
  <c r="M202"/>
  <c r="L202"/>
  <c r="K202"/>
  <c r="J202"/>
  <c r="I202"/>
  <c r="H202"/>
  <c r="G202"/>
  <c r="F202"/>
  <c r="E202"/>
  <c r="O202" s="1"/>
  <c r="P202" s="1"/>
  <c r="Q202" s="1"/>
  <c r="N199"/>
  <c r="M199"/>
  <c r="L199"/>
  <c r="K199"/>
  <c r="J199"/>
  <c r="I199"/>
  <c r="H199"/>
  <c r="G199"/>
  <c r="F199"/>
  <c r="E199"/>
  <c r="O199" s="1"/>
  <c r="P199" s="1"/>
  <c r="Q199" s="1"/>
  <c r="N200"/>
  <c r="M200"/>
  <c r="L200"/>
  <c r="K200"/>
  <c r="J200"/>
  <c r="I200"/>
  <c r="H200"/>
  <c r="G200"/>
  <c r="F200"/>
  <c r="E200"/>
  <c r="O200" s="1"/>
  <c r="P200" s="1"/>
  <c r="Q200" s="1"/>
  <c r="N198"/>
  <c r="M198"/>
  <c r="L198"/>
  <c r="K198"/>
  <c r="J198"/>
  <c r="I198"/>
  <c r="H198"/>
  <c r="G198"/>
  <c r="F198"/>
  <c r="E198"/>
  <c r="O198" s="1"/>
  <c r="P198" s="1"/>
  <c r="Q198" s="1"/>
  <c r="N197"/>
  <c r="M197"/>
  <c r="L197"/>
  <c r="K197"/>
  <c r="J197"/>
  <c r="I197"/>
  <c r="H197"/>
  <c r="G197"/>
  <c r="F197"/>
  <c r="E197"/>
  <c r="O197" s="1"/>
  <c r="P197" s="1"/>
  <c r="Q197" s="1"/>
  <c r="N196"/>
  <c r="M196"/>
  <c r="L196"/>
  <c r="K196"/>
  <c r="J196"/>
  <c r="I196"/>
  <c r="H196"/>
  <c r="G196"/>
  <c r="F196"/>
  <c r="E196"/>
  <c r="O196" s="1"/>
  <c r="P196" s="1"/>
  <c r="Q196" s="1"/>
  <c r="N194"/>
  <c r="M194"/>
  <c r="L194"/>
  <c r="K194"/>
  <c r="J194"/>
  <c r="I194"/>
  <c r="H194"/>
  <c r="G194"/>
  <c r="F194"/>
  <c r="E194"/>
  <c r="O194" s="1"/>
  <c r="P194" s="1"/>
  <c r="Q194" s="1"/>
  <c r="N193"/>
  <c r="M193"/>
  <c r="L193"/>
  <c r="K193"/>
  <c r="J193"/>
  <c r="I193"/>
  <c r="H193"/>
  <c r="G193"/>
  <c r="F193"/>
  <c r="E193"/>
  <c r="O193" s="1"/>
  <c r="P193" s="1"/>
  <c r="Q193" s="1"/>
  <c r="N191"/>
  <c r="M191"/>
  <c r="L191"/>
  <c r="K191"/>
  <c r="J191"/>
  <c r="I191"/>
  <c r="H191"/>
  <c r="G191"/>
  <c r="F191"/>
  <c r="E191"/>
  <c r="O191" s="1"/>
  <c r="P191" s="1"/>
  <c r="Q191" s="1"/>
  <c r="N195"/>
  <c r="M195"/>
  <c r="L195"/>
  <c r="K195"/>
  <c r="J195"/>
  <c r="I195"/>
  <c r="H195"/>
  <c r="G195"/>
  <c r="F195"/>
  <c r="E195"/>
  <c r="O195" s="1"/>
  <c r="P195" s="1"/>
  <c r="Q195" s="1"/>
  <c r="N192"/>
  <c r="M192"/>
  <c r="L192"/>
  <c r="K192"/>
  <c r="J192"/>
  <c r="I192"/>
  <c r="H192"/>
  <c r="G192"/>
  <c r="F192"/>
  <c r="E192"/>
  <c r="O192" s="1"/>
  <c r="P192" s="1"/>
  <c r="Q192" s="1"/>
  <c r="N190"/>
  <c r="M190"/>
  <c r="L190"/>
  <c r="K190"/>
  <c r="J190"/>
  <c r="I190"/>
  <c r="H190"/>
  <c r="G190"/>
  <c r="F190"/>
  <c r="E190"/>
  <c r="O190" s="1"/>
  <c r="P190" s="1"/>
  <c r="Q190" s="1"/>
  <c r="N189"/>
  <c r="M189"/>
  <c r="L189"/>
  <c r="K189"/>
  <c r="J189"/>
  <c r="I189"/>
  <c r="H189"/>
  <c r="G189"/>
  <c r="F189"/>
  <c r="E189"/>
  <c r="O189" s="1"/>
  <c r="P189" s="1"/>
  <c r="Q189" s="1"/>
  <c r="N188"/>
  <c r="M188"/>
  <c r="L188"/>
  <c r="K188"/>
  <c r="J188"/>
  <c r="I188"/>
  <c r="H188"/>
  <c r="G188"/>
  <c r="F188"/>
  <c r="E188"/>
  <c r="O188" s="1"/>
  <c r="P188" s="1"/>
  <c r="Q188" s="1"/>
  <c r="N187"/>
  <c r="M187"/>
  <c r="L187"/>
  <c r="K187"/>
  <c r="J187"/>
  <c r="I187"/>
  <c r="H187"/>
  <c r="G187"/>
  <c r="F187"/>
  <c r="E187"/>
  <c r="O187" s="1"/>
  <c r="P187" s="1"/>
  <c r="Q187" s="1"/>
  <c r="N184"/>
  <c r="M184"/>
  <c r="L184"/>
  <c r="K184"/>
  <c r="J184"/>
  <c r="I184"/>
  <c r="H184"/>
  <c r="G184"/>
  <c r="F184"/>
  <c r="E184"/>
  <c r="O184" s="1"/>
  <c r="P184" s="1"/>
  <c r="Q184" s="1"/>
  <c r="N186"/>
  <c r="M186"/>
  <c r="L186"/>
  <c r="K186"/>
  <c r="J186"/>
  <c r="I186"/>
  <c r="H186"/>
  <c r="G186"/>
  <c r="F186"/>
  <c r="E186"/>
  <c r="O186" s="1"/>
  <c r="P186" s="1"/>
  <c r="Q186" s="1"/>
  <c r="N185"/>
  <c r="M185"/>
  <c r="L185"/>
  <c r="K185"/>
  <c r="J185"/>
  <c r="I185"/>
  <c r="H185"/>
  <c r="G185"/>
  <c r="F185"/>
  <c r="E185"/>
  <c r="O185" s="1"/>
  <c r="P185" s="1"/>
  <c r="Q185" s="1"/>
  <c r="N183"/>
  <c r="M183"/>
  <c r="L183"/>
  <c r="K183"/>
  <c r="J183"/>
  <c r="I183"/>
  <c r="H183"/>
  <c r="G183"/>
  <c r="F183"/>
  <c r="E183"/>
  <c r="O183" s="1"/>
  <c r="P183" s="1"/>
  <c r="Q183" s="1"/>
  <c r="N182"/>
  <c r="M182"/>
  <c r="L182"/>
  <c r="K182"/>
  <c r="J182"/>
  <c r="I182"/>
  <c r="H182"/>
  <c r="G182"/>
  <c r="F182"/>
  <c r="E182"/>
  <c r="O182" s="1"/>
  <c r="P182" s="1"/>
  <c r="Q182" s="1"/>
  <c r="N181"/>
  <c r="M181"/>
  <c r="L181"/>
  <c r="K181"/>
  <c r="J181"/>
  <c r="I181"/>
  <c r="H181"/>
  <c r="G181"/>
  <c r="F181"/>
  <c r="E181"/>
  <c r="O181" s="1"/>
  <c r="P181" s="1"/>
  <c r="Q181" s="1"/>
  <c r="N180"/>
  <c r="M180"/>
  <c r="L180"/>
  <c r="K180"/>
  <c r="J180"/>
  <c r="I180"/>
  <c r="H180"/>
  <c r="G180"/>
  <c r="F180"/>
  <c r="E180"/>
  <c r="O180" s="1"/>
  <c r="P180" s="1"/>
  <c r="Q180" s="1"/>
  <c r="N179"/>
  <c r="M179"/>
  <c r="L179"/>
  <c r="K179"/>
  <c r="J179"/>
  <c r="I179"/>
  <c r="H179"/>
  <c r="G179"/>
  <c r="F179"/>
  <c r="E179"/>
  <c r="O179" s="1"/>
  <c r="P179" s="1"/>
  <c r="Q179" s="1"/>
  <c r="N178"/>
  <c r="M178"/>
  <c r="L178"/>
  <c r="K178"/>
  <c r="J178"/>
  <c r="I178"/>
  <c r="H178"/>
  <c r="G178"/>
  <c r="F178"/>
  <c r="E178"/>
  <c r="O178" s="1"/>
  <c r="P178" s="1"/>
  <c r="Q178" s="1"/>
  <c r="N177"/>
  <c r="M177"/>
  <c r="L177"/>
  <c r="K177"/>
  <c r="J177"/>
  <c r="I177"/>
  <c r="H177"/>
  <c r="G177"/>
  <c r="F177"/>
  <c r="E177"/>
  <c r="O177" s="1"/>
  <c r="P177" s="1"/>
  <c r="Q177" s="1"/>
  <c r="N176"/>
  <c r="M176"/>
  <c r="L176"/>
  <c r="K176"/>
  <c r="J176"/>
  <c r="I176"/>
  <c r="H176"/>
  <c r="G176"/>
  <c r="F176"/>
  <c r="E176"/>
  <c r="O176" s="1"/>
  <c r="P176" s="1"/>
  <c r="Q176" s="1"/>
  <c r="N169"/>
  <c r="M169"/>
  <c r="L169"/>
  <c r="K169"/>
  <c r="J169"/>
  <c r="I169"/>
  <c r="H169"/>
  <c r="G169"/>
  <c r="F169"/>
  <c r="E169"/>
  <c r="O169" s="1"/>
  <c r="P169" s="1"/>
  <c r="Q169" s="1"/>
  <c r="N175"/>
  <c r="M175"/>
  <c r="L175"/>
  <c r="K175"/>
  <c r="J175"/>
  <c r="I175"/>
  <c r="H175"/>
  <c r="G175"/>
  <c r="F175"/>
  <c r="E175"/>
  <c r="O175" s="1"/>
  <c r="P175" s="1"/>
  <c r="Q175" s="1"/>
  <c r="N174"/>
  <c r="M174"/>
  <c r="L174"/>
  <c r="K174"/>
  <c r="J174"/>
  <c r="I174"/>
  <c r="H174"/>
  <c r="G174"/>
  <c r="F174"/>
  <c r="E174"/>
  <c r="O174" s="1"/>
  <c r="P174" s="1"/>
  <c r="Q174" s="1"/>
  <c r="N173"/>
  <c r="M173"/>
  <c r="L173"/>
  <c r="K173"/>
  <c r="J173"/>
  <c r="I173"/>
  <c r="H173"/>
  <c r="G173"/>
  <c r="F173"/>
  <c r="E173"/>
  <c r="O173" s="1"/>
  <c r="P173" s="1"/>
  <c r="Q173" s="1"/>
  <c r="N170"/>
  <c r="M170"/>
  <c r="L170"/>
  <c r="K170"/>
  <c r="J170"/>
  <c r="I170"/>
  <c r="H170"/>
  <c r="G170"/>
  <c r="F170"/>
  <c r="E170"/>
  <c r="O170" s="1"/>
  <c r="P170" s="1"/>
  <c r="Q170" s="1"/>
  <c r="N168"/>
  <c r="M168"/>
  <c r="L168"/>
  <c r="K168"/>
  <c r="J168"/>
  <c r="I168"/>
  <c r="H168"/>
  <c r="G168"/>
  <c r="F168"/>
  <c r="E168"/>
  <c r="O168" s="1"/>
  <c r="P168" s="1"/>
  <c r="Q168" s="1"/>
  <c r="N171"/>
  <c r="M171"/>
  <c r="L171"/>
  <c r="K171"/>
  <c r="J171"/>
  <c r="I171"/>
  <c r="H171"/>
  <c r="G171"/>
  <c r="F171"/>
  <c r="E171"/>
  <c r="O171" s="1"/>
  <c r="P171" s="1"/>
  <c r="Q171" s="1"/>
  <c r="N167"/>
  <c r="M167"/>
  <c r="L167"/>
  <c r="K167"/>
  <c r="J167"/>
  <c r="I167"/>
  <c r="H167"/>
  <c r="G167"/>
  <c r="F167"/>
  <c r="E167"/>
  <c r="O167" s="1"/>
  <c r="P167" s="1"/>
  <c r="Q167" s="1"/>
  <c r="N172"/>
  <c r="M172"/>
  <c r="L172"/>
  <c r="K172"/>
  <c r="J172"/>
  <c r="I172"/>
  <c r="H172"/>
  <c r="G172"/>
  <c r="F172"/>
  <c r="E172"/>
  <c r="O172" s="1"/>
  <c r="P172" s="1"/>
  <c r="Q172" s="1"/>
  <c r="N166"/>
  <c r="M166"/>
  <c r="L166"/>
  <c r="K166"/>
  <c r="J166"/>
  <c r="I166"/>
  <c r="H166"/>
  <c r="G166"/>
  <c r="F166"/>
  <c r="E166"/>
  <c r="O166" s="1"/>
  <c r="P166" s="1"/>
  <c r="Q166" s="1"/>
  <c r="N162"/>
  <c r="M162"/>
  <c r="L162"/>
  <c r="K162"/>
  <c r="J162"/>
  <c r="I162"/>
  <c r="H162"/>
  <c r="G162"/>
  <c r="F162"/>
  <c r="E162"/>
  <c r="O162" s="1"/>
  <c r="P162" s="1"/>
  <c r="Q162" s="1"/>
  <c r="N165"/>
  <c r="M165"/>
  <c r="L165"/>
  <c r="K165"/>
  <c r="J165"/>
  <c r="I165"/>
  <c r="H165"/>
  <c r="G165"/>
  <c r="F165"/>
  <c r="E165"/>
  <c r="O165" s="1"/>
  <c r="P165" s="1"/>
  <c r="Q165" s="1"/>
  <c r="N163"/>
  <c r="M163"/>
  <c r="L163"/>
  <c r="K163"/>
  <c r="J163"/>
  <c r="I163"/>
  <c r="H163"/>
  <c r="G163"/>
  <c r="F163"/>
  <c r="E163"/>
  <c r="O163" s="1"/>
  <c r="P163" s="1"/>
  <c r="Q163" s="1"/>
  <c r="N164"/>
  <c r="M164"/>
  <c r="L164"/>
  <c r="K164"/>
  <c r="J164"/>
  <c r="I164"/>
  <c r="H164"/>
  <c r="G164"/>
  <c r="F164"/>
  <c r="E164"/>
  <c r="O164" s="1"/>
  <c r="P164" s="1"/>
  <c r="Q164" s="1"/>
  <c r="N154"/>
  <c r="M154"/>
  <c r="L154"/>
  <c r="K154"/>
  <c r="J154"/>
  <c r="I154"/>
  <c r="H154"/>
  <c r="G154"/>
  <c r="F154"/>
  <c r="E154"/>
  <c r="O154" s="1"/>
  <c r="P154" s="1"/>
  <c r="Q154" s="1"/>
  <c r="N151"/>
  <c r="M151"/>
  <c r="L151"/>
  <c r="K151"/>
  <c r="J151"/>
  <c r="I151"/>
  <c r="H151"/>
  <c r="G151"/>
  <c r="F151"/>
  <c r="E151"/>
  <c r="O151" s="1"/>
  <c r="P151" s="1"/>
  <c r="Q151" s="1"/>
  <c r="N140"/>
  <c r="M140"/>
  <c r="L140"/>
  <c r="K140"/>
  <c r="J140"/>
  <c r="I140"/>
  <c r="H140"/>
  <c r="G140"/>
  <c r="F140"/>
  <c r="E140"/>
  <c r="O140" s="1"/>
  <c r="P140" s="1"/>
  <c r="Q140" s="1"/>
  <c r="N161"/>
  <c r="M161"/>
  <c r="L161"/>
  <c r="K161"/>
  <c r="J161"/>
  <c r="I161"/>
  <c r="H161"/>
  <c r="G161"/>
  <c r="F161"/>
  <c r="E161"/>
  <c r="O161" s="1"/>
  <c r="P161" s="1"/>
  <c r="Q161" s="1"/>
  <c r="N160"/>
  <c r="M160"/>
  <c r="L160"/>
  <c r="K160"/>
  <c r="J160"/>
  <c r="I160"/>
  <c r="H160"/>
  <c r="G160"/>
  <c r="F160"/>
  <c r="E160"/>
  <c r="O160" s="1"/>
  <c r="P160" s="1"/>
  <c r="Q160" s="1"/>
  <c r="N159"/>
  <c r="M159"/>
  <c r="L159"/>
  <c r="K159"/>
  <c r="J159"/>
  <c r="I159"/>
  <c r="H159"/>
  <c r="G159"/>
  <c r="F159"/>
  <c r="E159"/>
  <c r="O159" s="1"/>
  <c r="P159" s="1"/>
  <c r="Q159" s="1"/>
  <c r="N157"/>
  <c r="M157"/>
  <c r="L157"/>
  <c r="K157"/>
  <c r="J157"/>
  <c r="I157"/>
  <c r="H157"/>
  <c r="G157"/>
  <c r="F157"/>
  <c r="E157"/>
  <c r="O157" s="1"/>
  <c r="P157" s="1"/>
  <c r="Q157" s="1"/>
  <c r="N158"/>
  <c r="M158"/>
  <c r="L158"/>
  <c r="K158"/>
  <c r="J158"/>
  <c r="I158"/>
  <c r="H158"/>
  <c r="G158"/>
  <c r="F158"/>
  <c r="E158"/>
  <c r="O158" s="1"/>
  <c r="P158" s="1"/>
  <c r="Q158" s="1"/>
  <c r="N147"/>
  <c r="M147"/>
  <c r="L147"/>
  <c r="K147"/>
  <c r="J147"/>
  <c r="I147"/>
  <c r="H147"/>
  <c r="G147"/>
  <c r="F147"/>
  <c r="E147"/>
  <c r="O147" s="1"/>
  <c r="P147" s="1"/>
  <c r="Q147" s="1"/>
  <c r="N153"/>
  <c r="M153"/>
  <c r="L153"/>
  <c r="K153"/>
  <c r="J153"/>
  <c r="I153"/>
  <c r="H153"/>
  <c r="G153"/>
  <c r="F153"/>
  <c r="E153"/>
  <c r="O153" s="1"/>
  <c r="P153" s="1"/>
  <c r="Q153" s="1"/>
  <c r="N155"/>
  <c r="M155"/>
  <c r="L155"/>
  <c r="K155"/>
  <c r="J155"/>
  <c r="I155"/>
  <c r="H155"/>
  <c r="G155"/>
  <c r="F155"/>
  <c r="E155"/>
  <c r="O155" s="1"/>
  <c r="P155" s="1"/>
  <c r="Q155" s="1"/>
  <c r="N145"/>
  <c r="M145"/>
  <c r="L145"/>
  <c r="K145"/>
  <c r="J145"/>
  <c r="I145"/>
  <c r="H145"/>
  <c r="G145"/>
  <c r="F145"/>
  <c r="E145"/>
  <c r="O145" s="1"/>
  <c r="P145" s="1"/>
  <c r="Q145" s="1"/>
  <c r="N149"/>
  <c r="M149"/>
  <c r="L149"/>
  <c r="K149"/>
  <c r="J149"/>
  <c r="I149"/>
  <c r="H149"/>
  <c r="G149"/>
  <c r="F149"/>
  <c r="E149"/>
  <c r="O149" s="1"/>
  <c r="P149" s="1"/>
  <c r="Q149" s="1"/>
  <c r="N152"/>
  <c r="M152"/>
  <c r="L152"/>
  <c r="K152"/>
  <c r="J152"/>
  <c r="I152"/>
  <c r="H152"/>
  <c r="G152"/>
  <c r="F152"/>
  <c r="E152"/>
  <c r="O152" s="1"/>
  <c r="P152" s="1"/>
  <c r="Q152" s="1"/>
  <c r="N156"/>
  <c r="M156"/>
  <c r="L156"/>
  <c r="K156"/>
  <c r="J156"/>
  <c r="I156"/>
  <c r="H156"/>
  <c r="G156"/>
  <c r="F156"/>
  <c r="E156"/>
  <c r="O156" s="1"/>
  <c r="P156" s="1"/>
  <c r="Q156" s="1"/>
  <c r="N143"/>
  <c r="M143"/>
  <c r="L143"/>
  <c r="K143"/>
  <c r="J143"/>
  <c r="I143"/>
  <c r="H143"/>
  <c r="G143"/>
  <c r="F143"/>
  <c r="E143"/>
  <c r="O143" s="1"/>
  <c r="P143" s="1"/>
  <c r="Q143" s="1"/>
  <c r="N148"/>
  <c r="M148"/>
  <c r="L148"/>
  <c r="K148"/>
  <c r="J148"/>
  <c r="I148"/>
  <c r="H148"/>
  <c r="G148"/>
  <c r="F148"/>
  <c r="E148"/>
  <c r="O148" s="1"/>
  <c r="P148" s="1"/>
  <c r="Q148" s="1"/>
  <c r="N134"/>
  <c r="M134"/>
  <c r="L134"/>
  <c r="K134"/>
  <c r="J134"/>
  <c r="I134"/>
  <c r="H134"/>
  <c r="G134"/>
  <c r="F134"/>
  <c r="E134"/>
  <c r="O134" s="1"/>
  <c r="P134" s="1"/>
  <c r="Q134" s="1"/>
  <c r="N146"/>
  <c r="M146"/>
  <c r="L146"/>
  <c r="K146"/>
  <c r="J146"/>
  <c r="I146"/>
  <c r="H146"/>
  <c r="G146"/>
  <c r="F146"/>
  <c r="E146"/>
  <c r="O146" s="1"/>
  <c r="P146" s="1"/>
  <c r="Q146" s="1"/>
  <c r="N141"/>
  <c r="M141"/>
  <c r="L141"/>
  <c r="K141"/>
  <c r="J141"/>
  <c r="I141"/>
  <c r="H141"/>
  <c r="G141"/>
  <c r="F141"/>
  <c r="E141"/>
  <c r="O141" s="1"/>
  <c r="P141" s="1"/>
  <c r="Q141" s="1"/>
  <c r="N132"/>
  <c r="M132"/>
  <c r="L132"/>
  <c r="K132"/>
  <c r="J132"/>
  <c r="I132"/>
  <c r="H132"/>
  <c r="G132"/>
  <c r="F132"/>
  <c r="E132"/>
  <c r="O132" s="1"/>
  <c r="P132" s="1"/>
  <c r="Q132" s="1"/>
  <c r="N137"/>
  <c r="M137"/>
  <c r="L137"/>
  <c r="K137"/>
  <c r="J137"/>
  <c r="I137"/>
  <c r="H137"/>
  <c r="G137"/>
  <c r="F137"/>
  <c r="E137"/>
  <c r="O137" s="1"/>
  <c r="P137" s="1"/>
  <c r="Q137" s="1"/>
  <c r="N144"/>
  <c r="M144"/>
  <c r="L144"/>
  <c r="K144"/>
  <c r="J144"/>
  <c r="I144"/>
  <c r="H144"/>
  <c r="G144"/>
  <c r="F144"/>
  <c r="E144"/>
  <c r="O144" s="1"/>
  <c r="P144" s="1"/>
  <c r="Q144" s="1"/>
  <c r="N142"/>
  <c r="M142"/>
  <c r="L142"/>
  <c r="K142"/>
  <c r="J142"/>
  <c r="I142"/>
  <c r="H142"/>
  <c r="G142"/>
  <c r="F142"/>
  <c r="E142"/>
  <c r="O142" s="1"/>
  <c r="P142" s="1"/>
  <c r="Q142" s="1"/>
  <c r="N123"/>
  <c r="M123"/>
  <c r="L123"/>
  <c r="K123"/>
  <c r="J123"/>
  <c r="I123"/>
  <c r="H123"/>
  <c r="G123"/>
  <c r="F123"/>
  <c r="E123"/>
  <c r="O123" s="1"/>
  <c r="P123" s="1"/>
  <c r="Q123" s="1"/>
  <c r="N135"/>
  <c r="M135"/>
  <c r="L135"/>
  <c r="K135"/>
  <c r="J135"/>
  <c r="I135"/>
  <c r="H135"/>
  <c r="G135"/>
  <c r="F135"/>
  <c r="E135"/>
  <c r="O135" s="1"/>
  <c r="P135" s="1"/>
  <c r="Q135" s="1"/>
  <c r="N150"/>
  <c r="M150"/>
  <c r="L150"/>
  <c r="K150"/>
  <c r="J150"/>
  <c r="I150"/>
  <c r="H150"/>
  <c r="G150"/>
  <c r="F150"/>
  <c r="E150"/>
  <c r="O150" s="1"/>
  <c r="P150" s="1"/>
  <c r="Q150" s="1"/>
  <c r="N121"/>
  <c r="M121"/>
  <c r="L121"/>
  <c r="K121"/>
  <c r="J121"/>
  <c r="I121"/>
  <c r="H121"/>
  <c r="G121"/>
  <c r="F121"/>
  <c r="E121"/>
  <c r="O121" s="1"/>
  <c r="P121" s="1"/>
  <c r="Q121" s="1"/>
  <c r="N129"/>
  <c r="M129"/>
  <c r="L129"/>
  <c r="K129"/>
  <c r="J129"/>
  <c r="I129"/>
  <c r="H129"/>
  <c r="G129"/>
  <c r="F129"/>
  <c r="E129"/>
  <c r="O129" s="1"/>
  <c r="P129" s="1"/>
  <c r="Q129" s="1"/>
  <c r="N131"/>
  <c r="M131"/>
  <c r="L131"/>
  <c r="K131"/>
  <c r="J131"/>
  <c r="I131"/>
  <c r="H131"/>
  <c r="G131"/>
  <c r="F131"/>
  <c r="E131"/>
  <c r="O131" s="1"/>
  <c r="P131" s="1"/>
  <c r="Q131" s="1"/>
  <c r="N133"/>
  <c r="M133"/>
  <c r="L133"/>
  <c r="K133"/>
  <c r="J133"/>
  <c r="I133"/>
  <c r="H133"/>
  <c r="G133"/>
  <c r="F133"/>
  <c r="E133"/>
  <c r="O133" s="1"/>
  <c r="P133" s="1"/>
  <c r="Q133" s="1"/>
  <c r="N138"/>
  <c r="M138"/>
  <c r="L138"/>
  <c r="K138"/>
  <c r="J138"/>
  <c r="I138"/>
  <c r="H138"/>
  <c r="G138"/>
  <c r="F138"/>
  <c r="E138"/>
  <c r="O138" s="1"/>
  <c r="P138" s="1"/>
  <c r="Q138" s="1"/>
  <c r="N128"/>
  <c r="M128"/>
  <c r="L128"/>
  <c r="K128"/>
  <c r="J128"/>
  <c r="I128"/>
  <c r="H128"/>
  <c r="G128"/>
  <c r="F128"/>
  <c r="E128"/>
  <c r="O128" s="1"/>
  <c r="P128" s="1"/>
  <c r="Q128" s="1"/>
  <c r="N139"/>
  <c r="M139"/>
  <c r="L139"/>
  <c r="K139"/>
  <c r="J139"/>
  <c r="I139"/>
  <c r="H139"/>
  <c r="G139"/>
  <c r="F139"/>
  <c r="E139"/>
  <c r="O139" s="1"/>
  <c r="P139" s="1"/>
  <c r="Q139" s="1"/>
  <c r="N117"/>
  <c r="M117"/>
  <c r="L117"/>
  <c r="K117"/>
  <c r="J117"/>
  <c r="I117"/>
  <c r="H117"/>
  <c r="G117"/>
  <c r="F117"/>
  <c r="E117"/>
  <c r="O117" s="1"/>
  <c r="P117" s="1"/>
  <c r="Q117" s="1"/>
  <c r="N120"/>
  <c r="M120"/>
  <c r="L120"/>
  <c r="K120"/>
  <c r="J120"/>
  <c r="I120"/>
  <c r="H120"/>
  <c r="G120"/>
  <c r="F120"/>
  <c r="E120"/>
  <c r="O120" s="1"/>
  <c r="P120" s="1"/>
  <c r="Q120" s="1"/>
  <c r="N136"/>
  <c r="M136"/>
  <c r="L136"/>
  <c r="K136"/>
  <c r="J136"/>
  <c r="I136"/>
  <c r="H136"/>
  <c r="G136"/>
  <c r="F136"/>
  <c r="E136"/>
  <c r="O136" s="1"/>
  <c r="P136" s="1"/>
  <c r="Q136" s="1"/>
  <c r="N130"/>
  <c r="M130"/>
  <c r="L130"/>
  <c r="K130"/>
  <c r="J130"/>
  <c r="I130"/>
  <c r="H130"/>
  <c r="G130"/>
  <c r="F130"/>
  <c r="E130"/>
  <c r="O130" s="1"/>
  <c r="P130" s="1"/>
  <c r="Q130" s="1"/>
  <c r="N118"/>
  <c r="M118"/>
  <c r="L118"/>
  <c r="K118"/>
  <c r="J118"/>
  <c r="I118"/>
  <c r="H118"/>
  <c r="G118"/>
  <c r="F118"/>
  <c r="E118"/>
  <c r="O118" s="1"/>
  <c r="P118" s="1"/>
  <c r="Q118" s="1"/>
  <c r="N122"/>
  <c r="M122"/>
  <c r="L122"/>
  <c r="K122"/>
  <c r="J122"/>
  <c r="I122"/>
  <c r="H122"/>
  <c r="G122"/>
  <c r="F122"/>
  <c r="E122"/>
  <c r="O122" s="1"/>
  <c r="P122" s="1"/>
  <c r="Q122" s="1"/>
  <c r="N125"/>
  <c r="M125"/>
  <c r="L125"/>
  <c r="K125"/>
  <c r="J125"/>
  <c r="I125"/>
  <c r="H125"/>
  <c r="G125"/>
  <c r="F125"/>
  <c r="E125"/>
  <c r="O125" s="1"/>
  <c r="P125" s="1"/>
  <c r="Q125" s="1"/>
  <c r="N108"/>
  <c r="M108"/>
  <c r="L108"/>
  <c r="K108"/>
  <c r="J108"/>
  <c r="I108"/>
  <c r="H108"/>
  <c r="G108"/>
  <c r="F108"/>
  <c r="E108"/>
  <c r="O108" s="1"/>
  <c r="P108" s="1"/>
  <c r="Q108" s="1"/>
  <c r="N127"/>
  <c r="M127"/>
  <c r="L127"/>
  <c r="K127"/>
  <c r="J127"/>
  <c r="I127"/>
  <c r="H127"/>
  <c r="G127"/>
  <c r="F127"/>
  <c r="E127"/>
  <c r="O127" s="1"/>
  <c r="P127" s="1"/>
  <c r="Q127" s="1"/>
  <c r="N115"/>
  <c r="M115"/>
  <c r="L115"/>
  <c r="K115"/>
  <c r="J115"/>
  <c r="I115"/>
  <c r="H115"/>
  <c r="G115"/>
  <c r="F115"/>
  <c r="E115"/>
  <c r="O115" s="1"/>
  <c r="P115" s="1"/>
  <c r="Q115" s="1"/>
  <c r="N119"/>
  <c r="M119"/>
  <c r="L119"/>
  <c r="K119"/>
  <c r="J119"/>
  <c r="I119"/>
  <c r="H119"/>
  <c r="G119"/>
  <c r="F119"/>
  <c r="E119"/>
  <c r="O119" s="1"/>
  <c r="P119" s="1"/>
  <c r="Q119" s="1"/>
  <c r="N124"/>
  <c r="M124"/>
  <c r="L124"/>
  <c r="K124"/>
  <c r="J124"/>
  <c r="I124"/>
  <c r="H124"/>
  <c r="G124"/>
  <c r="F124"/>
  <c r="E124"/>
  <c r="O124" s="1"/>
  <c r="P124" s="1"/>
  <c r="Q124" s="1"/>
  <c r="N111"/>
  <c r="M111"/>
  <c r="L111"/>
  <c r="K111"/>
  <c r="J111"/>
  <c r="I111"/>
  <c r="H111"/>
  <c r="G111"/>
  <c r="F111"/>
  <c r="E111"/>
  <c r="O111" s="1"/>
  <c r="P111" s="1"/>
  <c r="Q111" s="1"/>
  <c r="N113"/>
  <c r="M113"/>
  <c r="L113"/>
  <c r="K113"/>
  <c r="J113"/>
  <c r="I113"/>
  <c r="H113"/>
  <c r="G113"/>
  <c r="F113"/>
  <c r="E113"/>
  <c r="O113" s="1"/>
  <c r="P113" s="1"/>
  <c r="Q113" s="1"/>
  <c r="N107"/>
  <c r="M107"/>
  <c r="L107"/>
  <c r="K107"/>
  <c r="J107"/>
  <c r="I107"/>
  <c r="H107"/>
  <c r="G107"/>
  <c r="F107"/>
  <c r="E107"/>
  <c r="O107" s="1"/>
  <c r="P107" s="1"/>
  <c r="Q107" s="1"/>
  <c r="N126"/>
  <c r="M126"/>
  <c r="L126"/>
  <c r="K126"/>
  <c r="J126"/>
  <c r="I126"/>
  <c r="H126"/>
  <c r="G126"/>
  <c r="F126"/>
  <c r="E126"/>
  <c r="O126" s="1"/>
  <c r="P126" s="1"/>
  <c r="Q126" s="1"/>
  <c r="N95"/>
  <c r="M95"/>
  <c r="L95"/>
  <c r="K95"/>
  <c r="J95"/>
  <c r="I95"/>
  <c r="H95"/>
  <c r="G95"/>
  <c r="F95"/>
  <c r="E95"/>
  <c r="O95" s="1"/>
  <c r="P95" s="1"/>
  <c r="Q95" s="1"/>
  <c r="N93"/>
  <c r="M93"/>
  <c r="L93"/>
  <c r="K93"/>
  <c r="J93"/>
  <c r="I93"/>
  <c r="H93"/>
  <c r="G93"/>
  <c r="F93"/>
  <c r="E93"/>
  <c r="O93" s="1"/>
  <c r="P93" s="1"/>
  <c r="Q93" s="1"/>
  <c r="N114"/>
  <c r="M114"/>
  <c r="L114"/>
  <c r="K114"/>
  <c r="J114"/>
  <c r="I114"/>
  <c r="H114"/>
  <c r="G114"/>
  <c r="F114"/>
  <c r="E114"/>
  <c r="O114" s="1"/>
  <c r="P114" s="1"/>
  <c r="Q114" s="1"/>
  <c r="N116"/>
  <c r="M116"/>
  <c r="L116"/>
  <c r="K116"/>
  <c r="J116"/>
  <c r="I116"/>
  <c r="H116"/>
  <c r="G116"/>
  <c r="F116"/>
  <c r="E116"/>
  <c r="O116" s="1"/>
  <c r="P116" s="1"/>
  <c r="Q116" s="1"/>
  <c r="N104"/>
  <c r="M104"/>
  <c r="L104"/>
  <c r="K104"/>
  <c r="J104"/>
  <c r="I104"/>
  <c r="H104"/>
  <c r="G104"/>
  <c r="F104"/>
  <c r="E104"/>
  <c r="O104" s="1"/>
  <c r="P104" s="1"/>
  <c r="Q104" s="1"/>
  <c r="N87"/>
  <c r="M87"/>
  <c r="L87"/>
  <c r="K87"/>
  <c r="J87"/>
  <c r="I87"/>
  <c r="H87"/>
  <c r="G87"/>
  <c r="F87"/>
  <c r="E87"/>
  <c r="O87" s="1"/>
  <c r="P87" s="1"/>
  <c r="Q87" s="1"/>
  <c r="N103"/>
  <c r="M103"/>
  <c r="L103"/>
  <c r="K103"/>
  <c r="J103"/>
  <c r="I103"/>
  <c r="H103"/>
  <c r="G103"/>
  <c r="F103"/>
  <c r="E103"/>
  <c r="O103" s="1"/>
  <c r="P103" s="1"/>
  <c r="Q103" s="1"/>
  <c r="N112"/>
  <c r="M112"/>
  <c r="L112"/>
  <c r="K112"/>
  <c r="J112"/>
  <c r="I112"/>
  <c r="H112"/>
  <c r="G112"/>
  <c r="F112"/>
  <c r="E112"/>
  <c r="O112" s="1"/>
  <c r="P112" s="1"/>
  <c r="Q112" s="1"/>
  <c r="N99"/>
  <c r="M99"/>
  <c r="L99"/>
  <c r="K99"/>
  <c r="J99"/>
  <c r="I99"/>
  <c r="H99"/>
  <c r="G99"/>
  <c r="F99"/>
  <c r="E99"/>
  <c r="O99" s="1"/>
  <c r="P99" s="1"/>
  <c r="Q99" s="1"/>
  <c r="N109"/>
  <c r="M109"/>
  <c r="L109"/>
  <c r="K109"/>
  <c r="J109"/>
  <c r="I109"/>
  <c r="H109"/>
  <c r="G109"/>
  <c r="F109"/>
  <c r="E109"/>
  <c r="O109" s="1"/>
  <c r="P109" s="1"/>
  <c r="Q109" s="1"/>
  <c r="N100"/>
  <c r="M100"/>
  <c r="L100"/>
  <c r="K100"/>
  <c r="J100"/>
  <c r="I100"/>
  <c r="H100"/>
  <c r="G100"/>
  <c r="F100"/>
  <c r="E100"/>
  <c r="O100" s="1"/>
  <c r="P100" s="1"/>
  <c r="Q100" s="1"/>
  <c r="N84"/>
  <c r="M84"/>
  <c r="L84"/>
  <c r="K84"/>
  <c r="J84"/>
  <c r="I84"/>
  <c r="H84"/>
  <c r="G84"/>
  <c r="F84"/>
  <c r="E84"/>
  <c r="O84" s="1"/>
  <c r="P84" s="1"/>
  <c r="Q84" s="1"/>
  <c r="N94"/>
  <c r="M94"/>
  <c r="L94"/>
  <c r="K94"/>
  <c r="J94"/>
  <c r="I94"/>
  <c r="H94"/>
  <c r="G94"/>
  <c r="F94"/>
  <c r="E94"/>
  <c r="O94" s="1"/>
  <c r="P94" s="1"/>
  <c r="Q94" s="1"/>
  <c r="N82"/>
  <c r="M82"/>
  <c r="L82"/>
  <c r="K82"/>
  <c r="J82"/>
  <c r="I82"/>
  <c r="H82"/>
  <c r="G82"/>
  <c r="F82"/>
  <c r="E82"/>
  <c r="O82" s="1"/>
  <c r="P82" s="1"/>
  <c r="Q82" s="1"/>
  <c r="N97"/>
  <c r="M97"/>
  <c r="L97"/>
  <c r="K97"/>
  <c r="J97"/>
  <c r="I97"/>
  <c r="H97"/>
  <c r="G97"/>
  <c r="F97"/>
  <c r="E97"/>
  <c r="O97" s="1"/>
  <c r="P97" s="1"/>
  <c r="Q97" s="1"/>
  <c r="N101"/>
  <c r="M101"/>
  <c r="L101"/>
  <c r="K101"/>
  <c r="J101"/>
  <c r="I101"/>
  <c r="H101"/>
  <c r="G101"/>
  <c r="F101"/>
  <c r="E101"/>
  <c r="O101" s="1"/>
  <c r="P101" s="1"/>
  <c r="Q101" s="1"/>
  <c r="N102"/>
  <c r="M102"/>
  <c r="L102"/>
  <c r="K102"/>
  <c r="J102"/>
  <c r="I102"/>
  <c r="H102"/>
  <c r="G102"/>
  <c r="F102"/>
  <c r="E102"/>
  <c r="O102" s="1"/>
  <c r="P102" s="1"/>
  <c r="Q102" s="1"/>
  <c r="N88"/>
  <c r="M88"/>
  <c r="L88"/>
  <c r="K88"/>
  <c r="J88"/>
  <c r="I88"/>
  <c r="H88"/>
  <c r="G88"/>
  <c r="F88"/>
  <c r="E88"/>
  <c r="O88" s="1"/>
  <c r="P88" s="1"/>
  <c r="Q88" s="1"/>
  <c r="N110"/>
  <c r="M110"/>
  <c r="L110"/>
  <c r="K110"/>
  <c r="J110"/>
  <c r="I110"/>
  <c r="H110"/>
  <c r="G110"/>
  <c r="F110"/>
  <c r="E110"/>
  <c r="O110" s="1"/>
  <c r="P110" s="1"/>
  <c r="Q110" s="1"/>
  <c r="N83"/>
  <c r="M83"/>
  <c r="L83"/>
  <c r="K83"/>
  <c r="J83"/>
  <c r="I83"/>
  <c r="H83"/>
  <c r="G83"/>
  <c r="F83"/>
  <c r="E83"/>
  <c r="O83" s="1"/>
  <c r="P83" s="1"/>
  <c r="Q83" s="1"/>
  <c r="N106"/>
  <c r="M106"/>
  <c r="L106"/>
  <c r="K106"/>
  <c r="J106"/>
  <c r="I106"/>
  <c r="H106"/>
  <c r="G106"/>
  <c r="F106"/>
  <c r="E106"/>
  <c r="O106" s="1"/>
  <c r="P106" s="1"/>
  <c r="Q106" s="1"/>
  <c r="N91"/>
  <c r="M91"/>
  <c r="L91"/>
  <c r="K91"/>
  <c r="J91"/>
  <c r="I91"/>
  <c r="H91"/>
  <c r="G91"/>
  <c r="F91"/>
  <c r="E91"/>
  <c r="O91" s="1"/>
  <c r="P91" s="1"/>
  <c r="Q91" s="1"/>
  <c r="N89"/>
  <c r="M89"/>
  <c r="L89"/>
  <c r="K89"/>
  <c r="J89"/>
  <c r="I89"/>
  <c r="H89"/>
  <c r="G89"/>
  <c r="F89"/>
  <c r="E89"/>
  <c r="O89" s="1"/>
  <c r="P89" s="1"/>
  <c r="Q89" s="1"/>
  <c r="N98"/>
  <c r="M98"/>
  <c r="L98"/>
  <c r="K98"/>
  <c r="J98"/>
  <c r="I98"/>
  <c r="H98"/>
  <c r="G98"/>
  <c r="F98"/>
  <c r="E98"/>
  <c r="O98" s="1"/>
  <c r="P98" s="1"/>
  <c r="Q98" s="1"/>
  <c r="N73"/>
  <c r="M73"/>
  <c r="L73"/>
  <c r="K73"/>
  <c r="J73"/>
  <c r="I73"/>
  <c r="H73"/>
  <c r="G73"/>
  <c r="F73"/>
  <c r="E73"/>
  <c r="O73" s="1"/>
  <c r="P73" s="1"/>
  <c r="Q73" s="1"/>
  <c r="N92"/>
  <c r="M92"/>
  <c r="L92"/>
  <c r="K92"/>
  <c r="J92"/>
  <c r="I92"/>
  <c r="H92"/>
  <c r="G92"/>
  <c r="F92"/>
  <c r="E92"/>
  <c r="O92" s="1"/>
  <c r="P92" s="1"/>
  <c r="Q92" s="1"/>
  <c r="N81"/>
  <c r="M81"/>
  <c r="L81"/>
  <c r="K81"/>
  <c r="J81"/>
  <c r="I81"/>
  <c r="H81"/>
  <c r="G81"/>
  <c r="F81"/>
  <c r="E81"/>
  <c r="O81" s="1"/>
  <c r="P81" s="1"/>
  <c r="Q81" s="1"/>
  <c r="N80"/>
  <c r="M80"/>
  <c r="L80"/>
  <c r="K80"/>
  <c r="J80"/>
  <c r="I80"/>
  <c r="H80"/>
  <c r="G80"/>
  <c r="F80"/>
  <c r="E80"/>
  <c r="O80" s="1"/>
  <c r="P80" s="1"/>
  <c r="Q80" s="1"/>
  <c r="N105"/>
  <c r="M105"/>
  <c r="L105"/>
  <c r="K105"/>
  <c r="J105"/>
  <c r="I105"/>
  <c r="H105"/>
  <c r="G105"/>
  <c r="F105"/>
  <c r="E105"/>
  <c r="O105" s="1"/>
  <c r="P105" s="1"/>
  <c r="Q105" s="1"/>
  <c r="N96"/>
  <c r="M96"/>
  <c r="L96"/>
  <c r="K96"/>
  <c r="J96"/>
  <c r="I96"/>
  <c r="H96"/>
  <c r="G96"/>
  <c r="F96"/>
  <c r="E96"/>
  <c r="O96" s="1"/>
  <c r="P96" s="1"/>
  <c r="Q96" s="1"/>
  <c r="N75"/>
  <c r="M75"/>
  <c r="L75"/>
  <c r="K75"/>
  <c r="J75"/>
  <c r="I75"/>
  <c r="H75"/>
  <c r="G75"/>
  <c r="F75"/>
  <c r="E75"/>
  <c r="O75" s="1"/>
  <c r="P75" s="1"/>
  <c r="Q75" s="1"/>
  <c r="N69"/>
  <c r="M69"/>
  <c r="L69"/>
  <c r="K69"/>
  <c r="J69"/>
  <c r="I69"/>
  <c r="H69"/>
  <c r="G69"/>
  <c r="F69"/>
  <c r="E69"/>
  <c r="O69" s="1"/>
  <c r="P69" s="1"/>
  <c r="Q69" s="1"/>
  <c r="N85"/>
  <c r="M85"/>
  <c r="L85"/>
  <c r="K85"/>
  <c r="J85"/>
  <c r="I85"/>
  <c r="H85"/>
  <c r="G85"/>
  <c r="F85"/>
  <c r="E85"/>
  <c r="O85" s="1"/>
  <c r="P85" s="1"/>
  <c r="Q85" s="1"/>
  <c r="N66"/>
  <c r="M66"/>
  <c r="L66"/>
  <c r="K66"/>
  <c r="J66"/>
  <c r="I66"/>
  <c r="H66"/>
  <c r="G66"/>
  <c r="F66"/>
  <c r="E66"/>
  <c r="O66" s="1"/>
  <c r="P66" s="1"/>
  <c r="Q66" s="1"/>
  <c r="N68"/>
  <c r="M68"/>
  <c r="L68"/>
  <c r="K68"/>
  <c r="J68"/>
  <c r="I68"/>
  <c r="H68"/>
  <c r="G68"/>
  <c r="E68"/>
  <c r="O68" s="1"/>
  <c r="P68" s="1"/>
  <c r="Q68" s="1"/>
  <c r="N77"/>
  <c r="M77"/>
  <c r="L77"/>
  <c r="K77"/>
  <c r="J77"/>
  <c r="I77"/>
  <c r="H77"/>
  <c r="G77"/>
  <c r="F77"/>
  <c r="E77"/>
  <c r="O77" s="1"/>
  <c r="P77" s="1"/>
  <c r="Q77" s="1"/>
  <c r="N71"/>
  <c r="M71"/>
  <c r="L71"/>
  <c r="K71"/>
  <c r="J71"/>
  <c r="I71"/>
  <c r="H71"/>
  <c r="G71"/>
  <c r="F71"/>
  <c r="E71"/>
  <c r="O71" s="1"/>
  <c r="P71" s="1"/>
  <c r="Q71" s="1"/>
  <c r="N65"/>
  <c r="M65"/>
  <c r="L65"/>
  <c r="K65"/>
  <c r="J65"/>
  <c r="I65"/>
  <c r="H65"/>
  <c r="G65"/>
  <c r="F65"/>
  <c r="E65"/>
  <c r="O65" s="1"/>
  <c r="P65" s="1"/>
  <c r="Q65" s="1"/>
  <c r="N90"/>
  <c r="M90"/>
  <c r="L90"/>
  <c r="K90"/>
  <c r="J90"/>
  <c r="I90"/>
  <c r="H90"/>
  <c r="G90"/>
  <c r="F90"/>
  <c r="E90"/>
  <c r="O90" s="1"/>
  <c r="P90" s="1"/>
  <c r="Q90" s="1"/>
  <c r="N86"/>
  <c r="M86"/>
  <c r="L86"/>
  <c r="K86"/>
  <c r="J86"/>
  <c r="I86"/>
  <c r="H86"/>
  <c r="G86"/>
  <c r="F86"/>
  <c r="E86"/>
  <c r="O86" s="1"/>
  <c r="P86" s="1"/>
  <c r="Q86" s="1"/>
  <c r="N72"/>
  <c r="M72"/>
  <c r="L72"/>
  <c r="K72"/>
  <c r="J72"/>
  <c r="I72"/>
  <c r="H72"/>
  <c r="G72"/>
  <c r="F72"/>
  <c r="E72"/>
  <c r="O72" s="1"/>
  <c r="P72" s="1"/>
  <c r="Q72" s="1"/>
  <c r="N59"/>
  <c r="M59"/>
  <c r="L59"/>
  <c r="K59"/>
  <c r="J59"/>
  <c r="I59"/>
  <c r="H59"/>
  <c r="G59"/>
  <c r="F59"/>
  <c r="E59"/>
  <c r="O59" s="1"/>
  <c r="P59" s="1"/>
  <c r="Q59" s="1"/>
  <c r="N67"/>
  <c r="M67"/>
  <c r="L67"/>
  <c r="K67"/>
  <c r="J67"/>
  <c r="I67"/>
  <c r="H67"/>
  <c r="G67"/>
  <c r="F67"/>
  <c r="E67"/>
  <c r="O67" s="1"/>
  <c r="P67" s="1"/>
  <c r="Q67" s="1"/>
  <c r="N79"/>
  <c r="M79"/>
  <c r="L79"/>
  <c r="K79"/>
  <c r="J79"/>
  <c r="I79"/>
  <c r="H79"/>
  <c r="G79"/>
  <c r="F79"/>
  <c r="E79"/>
  <c r="O79" s="1"/>
  <c r="P79" s="1"/>
  <c r="Q79" s="1"/>
  <c r="N78"/>
  <c r="L78"/>
  <c r="K78"/>
  <c r="I78"/>
  <c r="H78"/>
  <c r="G78"/>
  <c r="F78"/>
  <c r="E78"/>
  <c r="O78" s="1"/>
  <c r="P78" s="1"/>
  <c r="Q78" s="1"/>
  <c r="N63"/>
  <c r="M63"/>
  <c r="L63"/>
  <c r="K63"/>
  <c r="J63"/>
  <c r="I63"/>
  <c r="H63"/>
  <c r="G63"/>
  <c r="F63"/>
  <c r="E63"/>
  <c r="O63" s="1"/>
  <c r="P63" s="1"/>
  <c r="Q63" s="1"/>
  <c r="N74"/>
  <c r="M74"/>
  <c r="L74"/>
  <c r="K74"/>
  <c r="J74"/>
  <c r="I74"/>
  <c r="H74"/>
  <c r="G74"/>
  <c r="F74"/>
  <c r="E74"/>
  <c r="O74" s="1"/>
  <c r="P74" s="1"/>
  <c r="Q74" s="1"/>
  <c r="N61"/>
  <c r="M61"/>
  <c r="L61"/>
  <c r="K61"/>
  <c r="J61"/>
  <c r="I61"/>
  <c r="H61"/>
  <c r="G61"/>
  <c r="F61"/>
  <c r="O61" s="1"/>
  <c r="P61" s="1"/>
  <c r="Q61" s="1"/>
  <c r="N76"/>
  <c r="M76"/>
  <c r="L76"/>
  <c r="K76"/>
  <c r="J76"/>
  <c r="I76"/>
  <c r="H76"/>
  <c r="G76"/>
  <c r="F76"/>
  <c r="E76"/>
  <c r="O76" s="1"/>
  <c r="P76" s="1"/>
  <c r="Q76" s="1"/>
  <c r="N64"/>
  <c r="M64"/>
  <c r="L64"/>
  <c r="K64"/>
  <c r="J64"/>
  <c r="I64"/>
  <c r="H64"/>
  <c r="G64"/>
  <c r="F64"/>
  <c r="E64"/>
  <c r="O64" s="1"/>
  <c r="P64" s="1"/>
  <c r="Q64" s="1"/>
  <c r="N55"/>
  <c r="M55"/>
  <c r="L55"/>
  <c r="K55"/>
  <c r="J55"/>
  <c r="I55"/>
  <c r="H55"/>
  <c r="G55"/>
  <c r="F55"/>
  <c r="E55"/>
  <c r="O55" s="1"/>
  <c r="P55" s="1"/>
  <c r="Q55" s="1"/>
  <c r="N70"/>
  <c r="M70"/>
  <c r="L70"/>
  <c r="K70"/>
  <c r="J70"/>
  <c r="I70"/>
  <c r="H70"/>
  <c r="G70"/>
  <c r="F70"/>
  <c r="E70"/>
  <c r="O70" s="1"/>
  <c r="P70" s="1"/>
  <c r="Q70" s="1"/>
  <c r="N50"/>
  <c r="M50"/>
  <c r="L50"/>
  <c r="K50"/>
  <c r="J50"/>
  <c r="I50"/>
  <c r="H50"/>
  <c r="G50"/>
  <c r="F50"/>
  <c r="E50"/>
  <c r="O50" s="1"/>
  <c r="P50" s="1"/>
  <c r="Q50" s="1"/>
  <c r="N54"/>
  <c r="M54"/>
  <c r="L54"/>
  <c r="K54"/>
  <c r="J54"/>
  <c r="I54"/>
  <c r="H54"/>
  <c r="G54"/>
  <c r="F54"/>
  <c r="E54"/>
  <c r="O54" s="1"/>
  <c r="P54" s="1"/>
  <c r="Q54" s="1"/>
  <c r="N58"/>
  <c r="M58"/>
  <c r="L58"/>
  <c r="K58"/>
  <c r="J58"/>
  <c r="I58"/>
  <c r="H58"/>
  <c r="G58"/>
  <c r="F58"/>
  <c r="E58"/>
  <c r="O58" s="1"/>
  <c r="P58" s="1"/>
  <c r="Q58" s="1"/>
  <c r="N62"/>
  <c r="M62"/>
  <c r="L62"/>
  <c r="K62"/>
  <c r="J62"/>
  <c r="I62"/>
  <c r="H62"/>
  <c r="G62"/>
  <c r="F62"/>
  <c r="E62"/>
  <c r="O62" s="1"/>
  <c r="P62" s="1"/>
  <c r="Q62" s="1"/>
  <c r="N57"/>
  <c r="M57"/>
  <c r="L57"/>
  <c r="K57"/>
  <c r="J57"/>
  <c r="I57"/>
  <c r="H57"/>
  <c r="G57"/>
  <c r="F57"/>
  <c r="E57"/>
  <c r="O57" s="1"/>
  <c r="P57" s="1"/>
  <c r="Q57" s="1"/>
  <c r="N47"/>
  <c r="M47"/>
  <c r="L47"/>
  <c r="K47"/>
  <c r="J47"/>
  <c r="I47"/>
  <c r="H47"/>
  <c r="G47"/>
  <c r="F47"/>
  <c r="E47"/>
  <c r="O47" s="1"/>
  <c r="P47" s="1"/>
  <c r="Q47" s="1"/>
  <c r="N56"/>
  <c r="M56"/>
  <c r="L56"/>
  <c r="K56"/>
  <c r="J56"/>
  <c r="I56"/>
  <c r="H56"/>
  <c r="G56"/>
  <c r="F56"/>
  <c r="E56"/>
  <c r="O56" s="1"/>
  <c r="P56" s="1"/>
  <c r="Q56" s="1"/>
  <c r="N53"/>
  <c r="M53"/>
  <c r="L53"/>
  <c r="K53"/>
  <c r="J53"/>
  <c r="I53"/>
  <c r="H53"/>
  <c r="G53"/>
  <c r="F53"/>
  <c r="E53"/>
  <c r="O53" s="1"/>
  <c r="P53" s="1"/>
  <c r="Q53" s="1"/>
  <c r="N45"/>
  <c r="M45"/>
  <c r="L45"/>
  <c r="K45"/>
  <c r="J45"/>
  <c r="I45"/>
  <c r="H45"/>
  <c r="G45"/>
  <c r="F45"/>
  <c r="E45"/>
  <c r="O45" s="1"/>
  <c r="P45" s="1"/>
  <c r="Q45" s="1"/>
  <c r="N52"/>
  <c r="M52"/>
  <c r="L52"/>
  <c r="K52"/>
  <c r="J52"/>
  <c r="I52"/>
  <c r="H52"/>
  <c r="G52"/>
  <c r="F52"/>
  <c r="E52"/>
  <c r="O52" s="1"/>
  <c r="P52" s="1"/>
  <c r="Q52" s="1"/>
  <c r="N60"/>
  <c r="M60"/>
  <c r="L60"/>
  <c r="K60"/>
  <c r="J60"/>
  <c r="I60"/>
  <c r="H60"/>
  <c r="G60"/>
  <c r="F60"/>
  <c r="E60"/>
  <c r="O60" s="1"/>
  <c r="P60" s="1"/>
  <c r="Q60" s="1"/>
  <c r="N40"/>
  <c r="M40"/>
  <c r="L40"/>
  <c r="K40"/>
  <c r="J40"/>
  <c r="I40"/>
  <c r="H40"/>
  <c r="G40"/>
  <c r="F40"/>
  <c r="E40"/>
  <c r="O40" s="1"/>
  <c r="P40" s="1"/>
  <c r="Q40" s="1"/>
  <c r="N49"/>
  <c r="M49"/>
  <c r="L49"/>
  <c r="K49"/>
  <c r="J49"/>
  <c r="I49"/>
  <c r="H49"/>
  <c r="G49"/>
  <c r="F49"/>
  <c r="E49"/>
  <c r="O49" s="1"/>
  <c r="P49" s="1"/>
  <c r="Q49" s="1"/>
  <c r="N42"/>
  <c r="M42"/>
  <c r="L42"/>
  <c r="K42"/>
  <c r="J42"/>
  <c r="I42"/>
  <c r="H42"/>
  <c r="G42"/>
  <c r="F42"/>
  <c r="E42"/>
  <c r="O42" s="1"/>
  <c r="P42" s="1"/>
  <c r="Q42" s="1"/>
  <c r="N41"/>
  <c r="M41"/>
  <c r="L41"/>
  <c r="K41"/>
  <c r="J41"/>
  <c r="I41"/>
  <c r="H41"/>
  <c r="G41"/>
  <c r="F41"/>
  <c r="E41"/>
  <c r="O41" s="1"/>
  <c r="P41" s="1"/>
  <c r="Q41" s="1"/>
  <c r="N39"/>
  <c r="M39"/>
  <c r="L39"/>
  <c r="K39"/>
  <c r="J39"/>
  <c r="I39"/>
  <c r="H39"/>
  <c r="G39"/>
  <c r="F39"/>
  <c r="E39"/>
  <c r="O39" s="1"/>
  <c r="P39" s="1"/>
  <c r="Q39" s="1"/>
  <c r="N46"/>
  <c r="M46"/>
  <c r="L46"/>
  <c r="K46"/>
  <c r="J46"/>
  <c r="I46"/>
  <c r="H46"/>
  <c r="G46"/>
  <c r="F46"/>
  <c r="E46"/>
  <c r="O46" s="1"/>
  <c r="P46" s="1"/>
  <c r="Q46" s="1"/>
  <c r="N32"/>
  <c r="M32"/>
  <c r="L32"/>
  <c r="K32"/>
  <c r="J32"/>
  <c r="I32"/>
  <c r="H32"/>
  <c r="G32"/>
  <c r="F32"/>
  <c r="E32"/>
  <c r="O32" s="1"/>
  <c r="P32" s="1"/>
  <c r="Q32" s="1"/>
  <c r="N44"/>
  <c r="M44"/>
  <c r="L44"/>
  <c r="K44"/>
  <c r="J44"/>
  <c r="I44"/>
  <c r="H44"/>
  <c r="G44"/>
  <c r="F44"/>
  <c r="E44"/>
  <c r="O44" s="1"/>
  <c r="P44" s="1"/>
  <c r="Q44" s="1"/>
  <c r="N38"/>
  <c r="M38"/>
  <c r="L38"/>
  <c r="K38"/>
  <c r="J38"/>
  <c r="I38"/>
  <c r="H38"/>
  <c r="G38"/>
  <c r="F38"/>
  <c r="E38"/>
  <c r="O38" s="1"/>
  <c r="P38" s="1"/>
  <c r="Q38" s="1"/>
  <c r="N51"/>
  <c r="M51"/>
  <c r="L51"/>
  <c r="K51"/>
  <c r="J51"/>
  <c r="I51"/>
  <c r="H51"/>
  <c r="G51"/>
  <c r="F51"/>
  <c r="E51"/>
  <c r="O51" s="1"/>
  <c r="P51" s="1"/>
  <c r="Q51" s="1"/>
  <c r="N43"/>
  <c r="M43"/>
  <c r="L43"/>
  <c r="K43"/>
  <c r="J43"/>
  <c r="I43"/>
  <c r="G43"/>
  <c r="F43"/>
  <c r="E43"/>
  <c r="O43" s="1"/>
  <c r="P43" s="1"/>
  <c r="Q43" s="1"/>
  <c r="N36"/>
  <c r="M36"/>
  <c r="L36"/>
  <c r="K36"/>
  <c r="J36"/>
  <c r="I36"/>
  <c r="H36"/>
  <c r="G36"/>
  <c r="F36"/>
  <c r="E36"/>
  <c r="O36" s="1"/>
  <c r="P36" s="1"/>
  <c r="Q36" s="1"/>
  <c r="N48"/>
  <c r="M48"/>
  <c r="L48"/>
  <c r="K48"/>
  <c r="J48"/>
  <c r="I48"/>
  <c r="H48"/>
  <c r="G48"/>
  <c r="F48"/>
  <c r="E48"/>
  <c r="O48" s="1"/>
  <c r="P48" s="1"/>
  <c r="Q48" s="1"/>
  <c r="N35"/>
  <c r="M35"/>
  <c r="L35"/>
  <c r="K35"/>
  <c r="J35"/>
  <c r="I35"/>
  <c r="H35"/>
  <c r="G35"/>
  <c r="F35"/>
  <c r="E35"/>
  <c r="O35" s="1"/>
  <c r="P35" s="1"/>
  <c r="Q35" s="1"/>
  <c r="N30"/>
  <c r="M30"/>
  <c r="L30"/>
  <c r="K30"/>
  <c r="J30"/>
  <c r="I30"/>
  <c r="H30"/>
  <c r="G30"/>
  <c r="F30"/>
  <c r="E30"/>
  <c r="O30" s="1"/>
  <c r="P30" s="1"/>
  <c r="Q30" s="1"/>
  <c r="N31"/>
  <c r="M31"/>
  <c r="L31"/>
  <c r="K31"/>
  <c r="J31"/>
  <c r="I31"/>
  <c r="H31"/>
  <c r="G31"/>
  <c r="F31"/>
  <c r="E31"/>
  <c r="O31" s="1"/>
  <c r="P31" s="1"/>
  <c r="Q31" s="1"/>
  <c r="N29"/>
  <c r="M29"/>
  <c r="L29"/>
  <c r="K29"/>
  <c r="J29"/>
  <c r="I29"/>
  <c r="H29"/>
  <c r="G29"/>
  <c r="F29"/>
  <c r="E29"/>
  <c r="O29" s="1"/>
  <c r="P29" s="1"/>
  <c r="Q29" s="1"/>
  <c r="N28"/>
  <c r="M28"/>
  <c r="L28"/>
  <c r="K28"/>
  <c r="J28"/>
  <c r="I28"/>
  <c r="H28"/>
  <c r="G28"/>
  <c r="F28"/>
  <c r="E28"/>
  <c r="O28" s="1"/>
  <c r="P28" s="1"/>
  <c r="Q28" s="1"/>
  <c r="N37"/>
  <c r="M37"/>
  <c r="L37"/>
  <c r="K37"/>
  <c r="J37"/>
  <c r="I37"/>
  <c r="H37"/>
  <c r="G37"/>
  <c r="F37"/>
  <c r="E37"/>
  <c r="O37" s="1"/>
  <c r="P37" s="1"/>
  <c r="Q37" s="1"/>
  <c r="N21"/>
  <c r="M21"/>
  <c r="L21"/>
  <c r="K21"/>
  <c r="J21"/>
  <c r="I21"/>
  <c r="H21"/>
  <c r="G21"/>
  <c r="F21"/>
  <c r="E21"/>
  <c r="O21" s="1"/>
  <c r="P21" s="1"/>
  <c r="Q21" s="1"/>
  <c r="N25"/>
  <c r="M25"/>
  <c r="L25"/>
  <c r="K25"/>
  <c r="J25"/>
  <c r="I25"/>
  <c r="H25"/>
  <c r="G25"/>
  <c r="F25"/>
  <c r="E25"/>
  <c r="O25" s="1"/>
  <c r="P25" s="1"/>
  <c r="Q25" s="1"/>
  <c r="N27"/>
  <c r="M27"/>
  <c r="L27"/>
  <c r="K27"/>
  <c r="J27"/>
  <c r="I27"/>
  <c r="H27"/>
  <c r="G27"/>
  <c r="F27"/>
  <c r="E27"/>
  <c r="O27" s="1"/>
  <c r="P27" s="1"/>
  <c r="Q27" s="1"/>
  <c r="N34"/>
  <c r="M34"/>
  <c r="L34"/>
  <c r="K34"/>
  <c r="J34"/>
  <c r="I34"/>
  <c r="H34"/>
  <c r="G34"/>
  <c r="F34"/>
  <c r="E34"/>
  <c r="O34" s="1"/>
  <c r="P34" s="1"/>
  <c r="Q34" s="1"/>
  <c r="N22"/>
  <c r="M22"/>
  <c r="L22"/>
  <c r="K22"/>
  <c r="J22"/>
  <c r="I22"/>
  <c r="H22"/>
  <c r="G22"/>
  <c r="F22"/>
  <c r="E22"/>
  <c r="O22" s="1"/>
  <c r="P22" s="1"/>
  <c r="Q22" s="1"/>
  <c r="N16"/>
  <c r="M16"/>
  <c r="L16"/>
  <c r="K16"/>
  <c r="J16"/>
  <c r="I16"/>
  <c r="H16"/>
  <c r="G16"/>
  <c r="F16"/>
  <c r="E16"/>
  <c r="O16" s="1"/>
  <c r="P16" s="1"/>
  <c r="Q16" s="1"/>
  <c r="N26"/>
  <c r="M26"/>
  <c r="L26"/>
  <c r="K26"/>
  <c r="J26"/>
  <c r="I26"/>
  <c r="H26"/>
  <c r="G26"/>
  <c r="F26"/>
  <c r="E26"/>
  <c r="O26" s="1"/>
  <c r="P26" s="1"/>
  <c r="Q26" s="1"/>
  <c r="N14"/>
  <c r="M14"/>
  <c r="L14"/>
  <c r="K14"/>
  <c r="J14"/>
  <c r="I14"/>
  <c r="H14"/>
  <c r="G14"/>
  <c r="F14"/>
  <c r="E14"/>
  <c r="O14" s="1"/>
  <c r="P14" s="1"/>
  <c r="Q14" s="1"/>
  <c r="N15"/>
  <c r="M15"/>
  <c r="L15"/>
  <c r="K15"/>
  <c r="J15"/>
  <c r="I15"/>
  <c r="H15"/>
  <c r="G15"/>
  <c r="F15"/>
  <c r="E15"/>
  <c r="O15" s="1"/>
  <c r="P15" s="1"/>
  <c r="Q15" s="1"/>
  <c r="N19"/>
  <c r="M19"/>
  <c r="L19"/>
  <c r="K19"/>
  <c r="J19"/>
  <c r="I19"/>
  <c r="H19"/>
  <c r="G19"/>
  <c r="F19"/>
  <c r="E19"/>
  <c r="O19" s="1"/>
  <c r="P19" s="1"/>
  <c r="Q19" s="1"/>
  <c r="N23"/>
  <c r="M23"/>
  <c r="L23"/>
  <c r="K23"/>
  <c r="J23"/>
  <c r="I23"/>
  <c r="H23"/>
  <c r="G23"/>
  <c r="F23"/>
  <c r="E23"/>
  <c r="O23" s="1"/>
  <c r="P23" s="1"/>
  <c r="Q23" s="1"/>
  <c r="N17"/>
  <c r="M17"/>
  <c r="L17"/>
  <c r="K17"/>
  <c r="J17"/>
  <c r="I17"/>
  <c r="H17"/>
  <c r="G17"/>
  <c r="F17"/>
  <c r="E17"/>
  <c r="O17" s="1"/>
  <c r="P17" s="1"/>
  <c r="Q17" s="1"/>
  <c r="N33"/>
  <c r="M33"/>
  <c r="L33"/>
  <c r="K33"/>
  <c r="J33"/>
  <c r="I33"/>
  <c r="H33"/>
  <c r="G33"/>
  <c r="F33"/>
  <c r="E33"/>
  <c r="O33" s="1"/>
  <c r="P33" s="1"/>
  <c r="Q33" s="1"/>
  <c r="N20"/>
  <c r="M20"/>
  <c r="L20"/>
  <c r="K20"/>
  <c r="J20"/>
  <c r="I20"/>
  <c r="H20"/>
  <c r="G20"/>
  <c r="F20"/>
  <c r="E20"/>
  <c r="O20" s="1"/>
  <c r="P20" s="1"/>
  <c r="Q20" s="1"/>
  <c r="N18"/>
  <c r="M18"/>
  <c r="L18"/>
  <c r="K18"/>
  <c r="J18"/>
  <c r="I18"/>
  <c r="H18"/>
  <c r="G18"/>
  <c r="F18"/>
  <c r="E18"/>
  <c r="O18" s="1"/>
  <c r="P18" s="1"/>
  <c r="Q18" s="1"/>
  <c r="N24"/>
  <c r="M24"/>
  <c r="L24"/>
  <c r="K24"/>
  <c r="J24"/>
  <c r="I24"/>
  <c r="H24"/>
  <c r="G24"/>
  <c r="F24"/>
  <c r="E24"/>
  <c r="O24" s="1"/>
  <c r="P24" s="1"/>
  <c r="Q24" s="1"/>
  <c r="N13"/>
  <c r="M13"/>
  <c r="L13"/>
  <c r="K13"/>
  <c r="J13"/>
  <c r="I13"/>
  <c r="H13"/>
  <c r="G13"/>
  <c r="F13"/>
  <c r="E13"/>
  <c r="O13" s="1"/>
  <c r="P13" s="1"/>
  <c r="Q13" s="1"/>
  <c r="N11"/>
  <c r="M11"/>
  <c r="L11"/>
  <c r="K11"/>
  <c r="J11"/>
  <c r="I11"/>
  <c r="H11"/>
  <c r="G11"/>
  <c r="F11"/>
  <c r="E11"/>
  <c r="O11" s="1"/>
  <c r="P11" s="1"/>
  <c r="Q11" s="1"/>
  <c r="N12"/>
  <c r="M12"/>
  <c r="L12"/>
  <c r="K12"/>
  <c r="J12"/>
  <c r="I12"/>
  <c r="H12"/>
  <c r="G12"/>
  <c r="F12"/>
  <c r="E12"/>
  <c r="O12" s="1"/>
  <c r="P12" s="1"/>
  <c r="Q12" s="1"/>
  <c r="N10"/>
  <c r="M10"/>
  <c r="L10"/>
  <c r="K10"/>
  <c r="J10"/>
  <c r="I10"/>
  <c r="H10"/>
  <c r="G10"/>
  <c r="F10"/>
  <c r="E10"/>
  <c r="O10" s="1"/>
  <c r="P10" s="1"/>
  <c r="Q10" s="1"/>
  <c r="N9"/>
  <c r="M9"/>
  <c r="L9"/>
  <c r="K9"/>
  <c r="J9"/>
  <c r="I9"/>
  <c r="H9"/>
  <c r="G9"/>
  <c r="F9"/>
  <c r="E9"/>
  <c r="O9" s="1"/>
  <c r="P9" s="1"/>
  <c r="Q9" s="1"/>
  <c r="N8"/>
  <c r="M8"/>
  <c r="L8"/>
  <c r="K8"/>
  <c r="J8"/>
  <c r="I8"/>
  <c r="H8"/>
  <c r="G8"/>
  <c r="F8"/>
  <c r="E8"/>
  <c r="O8" s="1"/>
  <c r="P8" s="1"/>
  <c r="Q8" s="1"/>
  <c r="N7"/>
  <c r="M7"/>
  <c r="L7"/>
  <c r="K7"/>
  <c r="J7"/>
  <c r="I7"/>
  <c r="H7"/>
  <c r="G7"/>
  <c r="F7"/>
  <c r="E7"/>
  <c r="O7" s="1"/>
  <c r="P7" s="1"/>
  <c r="Q7" s="1"/>
  <c r="N6"/>
  <c r="M6"/>
  <c r="L6"/>
  <c r="K6"/>
  <c r="J6"/>
  <c r="I6"/>
  <c r="H6"/>
  <c r="G6"/>
  <c r="F6"/>
  <c r="E6"/>
  <c r="O6" s="1"/>
  <c r="P6" s="1"/>
  <c r="Q6" s="1"/>
  <c r="N5"/>
  <c r="M5"/>
  <c r="L5"/>
  <c r="K5"/>
  <c r="J5"/>
  <c r="I5"/>
  <c r="H5"/>
  <c r="G5"/>
  <c r="F5"/>
  <c r="E5"/>
  <c r="O5" s="1"/>
  <c r="P5" s="1"/>
  <c r="Q5" s="1"/>
  <c r="N4"/>
  <c r="M4"/>
  <c r="L4"/>
  <c r="K4"/>
  <c r="J4"/>
  <c r="I4"/>
  <c r="H4"/>
  <c r="G4"/>
  <c r="F4"/>
  <c r="E4"/>
  <c r="O4" s="1"/>
  <c r="P4" s="1"/>
  <c r="Q4" s="1"/>
  <c r="N3"/>
  <c r="M3"/>
  <c r="L3"/>
  <c r="K3"/>
  <c r="J3"/>
  <c r="I3"/>
  <c r="H3"/>
  <c r="G3"/>
  <c r="F3"/>
  <c r="E3"/>
  <c r="O3" s="1"/>
  <c r="P3" s="1"/>
  <c r="Q3" s="1"/>
  <c r="N2"/>
  <c r="N262" s="1"/>
  <c r="M2"/>
  <c r="M262" s="1"/>
  <c r="L2"/>
  <c r="L262" s="1"/>
  <c r="K2"/>
  <c r="K262" s="1"/>
  <c r="J2"/>
  <c r="J262" s="1"/>
  <c r="I2"/>
  <c r="I262" s="1"/>
  <c r="H2"/>
  <c r="H262" s="1"/>
  <c r="G2"/>
  <c r="G262" s="1"/>
  <c r="F2"/>
  <c r="F262" s="1"/>
  <c r="E2"/>
  <c r="E266" s="1"/>
  <c r="Q8" i="8"/>
  <c r="P8"/>
  <c r="O8"/>
  <c r="N8"/>
  <c r="M8"/>
  <c r="L8"/>
  <c r="K8"/>
  <c r="J8"/>
  <c r="I8"/>
  <c r="H8"/>
  <c r="S260" i="12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F266" i="10"/>
  <c r="G266" s="1"/>
  <c r="E266"/>
  <c r="F266" i="11"/>
  <c r="G266" s="1"/>
  <c r="E266"/>
  <c r="G266" i="9"/>
  <c r="G266" i="7"/>
  <c r="F266" i="9"/>
  <c r="E266"/>
  <c r="N262"/>
  <c r="M262"/>
  <c r="L262"/>
  <c r="K262"/>
  <c r="J262"/>
  <c r="I262"/>
  <c r="H262"/>
  <c r="G262"/>
  <c r="F262"/>
  <c r="E262"/>
  <c r="N261"/>
  <c r="N263" s="1"/>
  <c r="M261"/>
  <c r="M263" s="1"/>
  <c r="L261"/>
  <c r="L263" s="1"/>
  <c r="K261"/>
  <c r="K263" s="1"/>
  <c r="J261"/>
  <c r="J263" s="1"/>
  <c r="I261"/>
  <c r="I263" s="1"/>
  <c r="H261"/>
  <c r="H263" s="1"/>
  <c r="G261"/>
  <c r="G263" s="1"/>
  <c r="F261"/>
  <c r="F263" s="1"/>
  <c r="E261"/>
  <c r="E263" s="1"/>
  <c r="N262" i="10"/>
  <c r="M262"/>
  <c r="L262"/>
  <c r="K262"/>
  <c r="J262"/>
  <c r="I262"/>
  <c r="H262"/>
  <c r="G262"/>
  <c r="F262"/>
  <c r="E262"/>
  <c r="N261"/>
  <c r="N263" s="1"/>
  <c r="M261"/>
  <c r="M263" s="1"/>
  <c r="L261"/>
  <c r="L263" s="1"/>
  <c r="K261"/>
  <c r="K263" s="1"/>
  <c r="J261"/>
  <c r="J263" s="1"/>
  <c r="I261"/>
  <c r="I263" s="1"/>
  <c r="H261"/>
  <c r="H263" s="1"/>
  <c r="G261"/>
  <c r="G263" s="1"/>
  <c r="F261"/>
  <c r="F263" s="1"/>
  <c r="E261"/>
  <c r="E263" s="1"/>
  <c r="N262" i="11"/>
  <c r="M262"/>
  <c r="L262"/>
  <c r="K262"/>
  <c r="J262"/>
  <c r="I262"/>
  <c r="H262"/>
  <c r="G262"/>
  <c r="F262"/>
  <c r="E262"/>
  <c r="N261"/>
  <c r="N263" s="1"/>
  <c r="M261"/>
  <c r="M263" s="1"/>
  <c r="L261"/>
  <c r="L263" s="1"/>
  <c r="K261"/>
  <c r="K263" s="1"/>
  <c r="J261"/>
  <c r="J263" s="1"/>
  <c r="I261"/>
  <c r="I263" s="1"/>
  <c r="H261"/>
  <c r="H263" s="1"/>
  <c r="G261"/>
  <c r="G263" s="1"/>
  <c r="F261"/>
  <c r="F263" s="1"/>
  <c r="E261"/>
  <c r="E263" s="1"/>
  <c r="N263" i="7"/>
  <c r="M263"/>
  <c r="L263"/>
  <c r="K263"/>
  <c r="J263"/>
  <c r="I263"/>
  <c r="H263"/>
  <c r="G263"/>
  <c r="F263"/>
  <c r="E263"/>
  <c r="N262"/>
  <c r="M262"/>
  <c r="L262"/>
  <c r="K262"/>
  <c r="J262"/>
  <c r="I262"/>
  <c r="H262"/>
  <c r="G262"/>
  <c r="F262"/>
  <c r="E262"/>
  <c r="N260" i="12"/>
  <c r="M260"/>
  <c r="L260"/>
  <c r="K260"/>
  <c r="J260"/>
  <c r="I260"/>
  <c r="H260"/>
  <c r="G260"/>
  <c r="F260"/>
  <c r="E260"/>
  <c r="N259"/>
  <c r="M259"/>
  <c r="L259"/>
  <c r="K259"/>
  <c r="J259"/>
  <c r="I259"/>
  <c r="H259"/>
  <c r="G259"/>
  <c r="F259"/>
  <c r="E259"/>
  <c r="N258"/>
  <c r="M258"/>
  <c r="L258"/>
  <c r="K258"/>
  <c r="J258"/>
  <c r="I258"/>
  <c r="H258"/>
  <c r="G258"/>
  <c r="F258"/>
  <c r="E258"/>
  <c r="N257"/>
  <c r="M257"/>
  <c r="L257"/>
  <c r="K257"/>
  <c r="J257"/>
  <c r="I257"/>
  <c r="H257"/>
  <c r="G257"/>
  <c r="F257"/>
  <c r="E257"/>
  <c r="N256"/>
  <c r="M256"/>
  <c r="L256"/>
  <c r="K256"/>
  <c r="J256"/>
  <c r="I256"/>
  <c r="H256"/>
  <c r="G256"/>
  <c r="F256"/>
  <c r="E256"/>
  <c r="N255"/>
  <c r="M255"/>
  <c r="L255"/>
  <c r="K255"/>
  <c r="J255"/>
  <c r="I255"/>
  <c r="H255"/>
  <c r="G255"/>
  <c r="F255"/>
  <c r="E255"/>
  <c r="N254"/>
  <c r="M254"/>
  <c r="L254"/>
  <c r="K254"/>
  <c r="J254"/>
  <c r="I254"/>
  <c r="H254"/>
  <c r="G254"/>
  <c r="F254"/>
  <c r="E254"/>
  <c r="N253"/>
  <c r="M253"/>
  <c r="L253"/>
  <c r="K253"/>
  <c r="J253"/>
  <c r="I253"/>
  <c r="H253"/>
  <c r="G253"/>
  <c r="F253"/>
  <c r="E253"/>
  <c r="N252"/>
  <c r="M252"/>
  <c r="L252"/>
  <c r="K252"/>
  <c r="J252"/>
  <c r="I252"/>
  <c r="H252"/>
  <c r="G252"/>
  <c r="F252"/>
  <c r="E252"/>
  <c r="N251"/>
  <c r="M251"/>
  <c r="L251"/>
  <c r="K251"/>
  <c r="J251"/>
  <c r="I251"/>
  <c r="H251"/>
  <c r="G251"/>
  <c r="F251"/>
  <c r="E251"/>
  <c r="N250"/>
  <c r="M250"/>
  <c r="L250"/>
  <c r="K250"/>
  <c r="J250"/>
  <c r="I250"/>
  <c r="H250"/>
  <c r="G250"/>
  <c r="F250"/>
  <c r="E250"/>
  <c r="N249"/>
  <c r="M249"/>
  <c r="L249"/>
  <c r="K249"/>
  <c r="J249"/>
  <c r="I249"/>
  <c r="H249"/>
  <c r="G249"/>
  <c r="F249"/>
  <c r="E249"/>
  <c r="N248"/>
  <c r="M248"/>
  <c r="L248"/>
  <c r="K248"/>
  <c r="J248"/>
  <c r="I248"/>
  <c r="H248"/>
  <c r="G248"/>
  <c r="F248"/>
  <c r="E248"/>
  <c r="N247"/>
  <c r="M247"/>
  <c r="L247"/>
  <c r="K247"/>
  <c r="J247"/>
  <c r="I247"/>
  <c r="H247"/>
  <c r="G247"/>
  <c r="F247"/>
  <c r="E247"/>
  <c r="N246"/>
  <c r="M246"/>
  <c r="L246"/>
  <c r="K246"/>
  <c r="J246"/>
  <c r="I246"/>
  <c r="H246"/>
  <c r="G246"/>
  <c r="F246"/>
  <c r="E246"/>
  <c r="N243"/>
  <c r="M243"/>
  <c r="L243"/>
  <c r="K243"/>
  <c r="J243"/>
  <c r="I243"/>
  <c r="H243"/>
  <c r="G243"/>
  <c r="F243"/>
  <c r="E243"/>
  <c r="N245"/>
  <c r="M245"/>
  <c r="L245"/>
  <c r="K245"/>
  <c r="J245"/>
  <c r="I245"/>
  <c r="H245"/>
  <c r="G245"/>
  <c r="F245"/>
  <c r="E245"/>
  <c r="N244"/>
  <c r="M244"/>
  <c r="L244"/>
  <c r="K244"/>
  <c r="J244"/>
  <c r="I244"/>
  <c r="H244"/>
  <c r="G244"/>
  <c r="F244"/>
  <c r="E244"/>
  <c r="N242"/>
  <c r="M242"/>
  <c r="L242"/>
  <c r="K242"/>
  <c r="J242"/>
  <c r="I242"/>
  <c r="H242"/>
  <c r="G242"/>
  <c r="F242"/>
  <c r="E242"/>
  <c r="N241"/>
  <c r="M241"/>
  <c r="L241"/>
  <c r="K241"/>
  <c r="J241"/>
  <c r="I241"/>
  <c r="H241"/>
  <c r="G241"/>
  <c r="F241"/>
  <c r="E241"/>
  <c r="N240"/>
  <c r="M240"/>
  <c r="L240"/>
  <c r="K240"/>
  <c r="J240"/>
  <c r="I240"/>
  <c r="H240"/>
  <c r="G240"/>
  <c r="F240"/>
  <c r="E240"/>
  <c r="N239"/>
  <c r="M239"/>
  <c r="L239"/>
  <c r="K239"/>
  <c r="J239"/>
  <c r="I239"/>
  <c r="H239"/>
  <c r="G239"/>
  <c r="F239"/>
  <c r="E239"/>
  <c r="N238"/>
  <c r="M238"/>
  <c r="L238"/>
  <c r="K238"/>
  <c r="J238"/>
  <c r="I238"/>
  <c r="H238"/>
  <c r="G238"/>
  <c r="F238"/>
  <c r="E238"/>
  <c r="N237"/>
  <c r="M237"/>
  <c r="L237"/>
  <c r="K237"/>
  <c r="J237"/>
  <c r="I237"/>
  <c r="H237"/>
  <c r="G237"/>
  <c r="F237"/>
  <c r="E237"/>
  <c r="N236"/>
  <c r="M236"/>
  <c r="L236"/>
  <c r="K236"/>
  <c r="J236"/>
  <c r="I236"/>
  <c r="H236"/>
  <c r="G236"/>
  <c r="F236"/>
  <c r="E236"/>
  <c r="N235"/>
  <c r="M235"/>
  <c r="L235"/>
  <c r="K235"/>
  <c r="J235"/>
  <c r="I235"/>
  <c r="H235"/>
  <c r="G235"/>
  <c r="F235"/>
  <c r="E235"/>
  <c r="N234"/>
  <c r="M234"/>
  <c r="L234"/>
  <c r="K234"/>
  <c r="J234"/>
  <c r="I234"/>
  <c r="H234"/>
  <c r="G234"/>
  <c r="F234"/>
  <c r="E234"/>
  <c r="N233"/>
  <c r="M233"/>
  <c r="L233"/>
  <c r="K233"/>
  <c r="J233"/>
  <c r="I233"/>
  <c r="H233"/>
  <c r="G233"/>
  <c r="F233"/>
  <c r="E233"/>
  <c r="N232"/>
  <c r="M232"/>
  <c r="L232"/>
  <c r="K232"/>
  <c r="J232"/>
  <c r="I232"/>
  <c r="H232"/>
  <c r="G232"/>
  <c r="F232"/>
  <c r="E232"/>
  <c r="N231"/>
  <c r="M231"/>
  <c r="L231"/>
  <c r="K231"/>
  <c r="J231"/>
  <c r="I231"/>
  <c r="H231"/>
  <c r="G231"/>
  <c r="F231"/>
  <c r="E231"/>
  <c r="N230"/>
  <c r="M230"/>
  <c r="L230"/>
  <c r="K230"/>
  <c r="J230"/>
  <c r="I230"/>
  <c r="H230"/>
  <c r="G230"/>
  <c r="F230"/>
  <c r="E230"/>
  <c r="N229"/>
  <c r="M229"/>
  <c r="L229"/>
  <c r="K229"/>
  <c r="J229"/>
  <c r="I229"/>
  <c r="H229"/>
  <c r="G229"/>
  <c r="F229"/>
  <c r="E229"/>
  <c r="N227"/>
  <c r="M227"/>
  <c r="L227"/>
  <c r="K227"/>
  <c r="J227"/>
  <c r="I227"/>
  <c r="H227"/>
  <c r="G227"/>
  <c r="F227"/>
  <c r="E227"/>
  <c r="N226"/>
  <c r="M226"/>
  <c r="L226"/>
  <c r="K226"/>
  <c r="J226"/>
  <c r="I226"/>
  <c r="H226"/>
  <c r="G226"/>
  <c r="F226"/>
  <c r="E226"/>
  <c r="N228"/>
  <c r="M228"/>
  <c r="L228"/>
  <c r="K228"/>
  <c r="J228"/>
  <c r="I228"/>
  <c r="H228"/>
  <c r="G228"/>
  <c r="F228"/>
  <c r="E228"/>
  <c r="N222"/>
  <c r="M222"/>
  <c r="L222"/>
  <c r="K222"/>
  <c r="J222"/>
  <c r="I222"/>
  <c r="H222"/>
  <c r="G222"/>
  <c r="F222"/>
  <c r="E222"/>
  <c r="N225"/>
  <c r="M225"/>
  <c r="L225"/>
  <c r="K225"/>
  <c r="J225"/>
  <c r="I225"/>
  <c r="H225"/>
  <c r="G225"/>
  <c r="F225"/>
  <c r="E225"/>
  <c r="N224"/>
  <c r="M224"/>
  <c r="L224"/>
  <c r="K224"/>
  <c r="J224"/>
  <c r="I224"/>
  <c r="H224"/>
  <c r="G224"/>
  <c r="F224"/>
  <c r="E224"/>
  <c r="N223"/>
  <c r="M223"/>
  <c r="L223"/>
  <c r="K223"/>
  <c r="J223"/>
  <c r="I223"/>
  <c r="H223"/>
  <c r="G223"/>
  <c r="F223"/>
  <c r="E223"/>
  <c r="N220"/>
  <c r="M220"/>
  <c r="L220"/>
  <c r="K220"/>
  <c r="J220"/>
  <c r="I220"/>
  <c r="H220"/>
  <c r="G220"/>
  <c r="F220"/>
  <c r="E220"/>
  <c r="N221"/>
  <c r="M221"/>
  <c r="L221"/>
  <c r="K221"/>
  <c r="J221"/>
  <c r="I221"/>
  <c r="H221"/>
  <c r="G221"/>
  <c r="F221"/>
  <c r="E221"/>
  <c r="N219"/>
  <c r="M219"/>
  <c r="L219"/>
  <c r="K219"/>
  <c r="J219"/>
  <c r="I219"/>
  <c r="H219"/>
  <c r="G219"/>
  <c r="F219"/>
  <c r="E219"/>
  <c r="N218"/>
  <c r="M218"/>
  <c r="L218"/>
  <c r="K218"/>
  <c r="J218"/>
  <c r="I218"/>
  <c r="H218"/>
  <c r="G218"/>
  <c r="F218"/>
  <c r="E218"/>
  <c r="N217"/>
  <c r="M217"/>
  <c r="L217"/>
  <c r="K217"/>
  <c r="J217"/>
  <c r="I217"/>
  <c r="H217"/>
  <c r="G217"/>
  <c r="F217"/>
  <c r="E217"/>
  <c r="N216"/>
  <c r="M216"/>
  <c r="L216"/>
  <c r="K216"/>
  <c r="J216"/>
  <c r="I216"/>
  <c r="H216"/>
  <c r="G216"/>
  <c r="F216"/>
  <c r="E216"/>
  <c r="N215"/>
  <c r="M215"/>
  <c r="L215"/>
  <c r="K215"/>
  <c r="J215"/>
  <c r="I215"/>
  <c r="H215"/>
  <c r="G215"/>
  <c r="F215"/>
  <c r="E215"/>
  <c r="N214"/>
  <c r="M214"/>
  <c r="L214"/>
  <c r="K214"/>
  <c r="J214"/>
  <c r="I214"/>
  <c r="H214"/>
  <c r="G214"/>
  <c r="F214"/>
  <c r="E214"/>
  <c r="N212"/>
  <c r="M212"/>
  <c r="L212"/>
  <c r="K212"/>
  <c r="J212"/>
  <c r="I212"/>
  <c r="H212"/>
  <c r="G212"/>
  <c r="F212"/>
  <c r="E212"/>
  <c r="N213"/>
  <c r="M213"/>
  <c r="L213"/>
  <c r="K213"/>
  <c r="J213"/>
  <c r="I213"/>
  <c r="H213"/>
  <c r="G213"/>
  <c r="F213"/>
  <c r="E213"/>
  <c r="N210"/>
  <c r="M210"/>
  <c r="L210"/>
  <c r="K210"/>
  <c r="J210"/>
  <c r="I210"/>
  <c r="H210"/>
  <c r="G210"/>
  <c r="F210"/>
  <c r="E210"/>
  <c r="N211"/>
  <c r="M211"/>
  <c r="L211"/>
  <c r="K211"/>
  <c r="J211"/>
  <c r="I211"/>
  <c r="H211"/>
  <c r="G211"/>
  <c r="F211"/>
  <c r="E211"/>
  <c r="N205"/>
  <c r="M205"/>
  <c r="L205"/>
  <c r="K205"/>
  <c r="J205"/>
  <c r="I205"/>
  <c r="H205"/>
  <c r="G205"/>
  <c r="F205"/>
  <c r="E205"/>
  <c r="N208"/>
  <c r="M208"/>
  <c r="L208"/>
  <c r="K208"/>
  <c r="J208"/>
  <c r="I208"/>
  <c r="H208"/>
  <c r="G208"/>
  <c r="F208"/>
  <c r="E208"/>
  <c r="N209"/>
  <c r="M209"/>
  <c r="L209"/>
  <c r="K209"/>
  <c r="J209"/>
  <c r="I209"/>
  <c r="H209"/>
  <c r="G209"/>
  <c r="F209"/>
  <c r="E209"/>
  <c r="N206"/>
  <c r="M206"/>
  <c r="L206"/>
  <c r="K206"/>
  <c r="J206"/>
  <c r="I206"/>
  <c r="H206"/>
  <c r="G206"/>
  <c r="F206"/>
  <c r="E206"/>
  <c r="N207"/>
  <c r="M207"/>
  <c r="L207"/>
  <c r="K207"/>
  <c r="J207"/>
  <c r="I207"/>
  <c r="H207"/>
  <c r="G207"/>
  <c r="F207"/>
  <c r="E207"/>
  <c r="N204"/>
  <c r="M204"/>
  <c r="L204"/>
  <c r="K204"/>
  <c r="J204"/>
  <c r="I204"/>
  <c r="H204"/>
  <c r="G204"/>
  <c r="F204"/>
  <c r="E204"/>
  <c r="N203"/>
  <c r="M203"/>
  <c r="L203"/>
  <c r="K203"/>
  <c r="J203"/>
  <c r="I203"/>
  <c r="H203"/>
  <c r="G203"/>
  <c r="F203"/>
  <c r="E203"/>
  <c r="N201"/>
  <c r="M201"/>
  <c r="L201"/>
  <c r="K201"/>
  <c r="J201"/>
  <c r="I201"/>
  <c r="H201"/>
  <c r="G201"/>
  <c r="F201"/>
  <c r="E201"/>
  <c r="N202"/>
  <c r="M202"/>
  <c r="L202"/>
  <c r="K202"/>
  <c r="J202"/>
  <c r="I202"/>
  <c r="H202"/>
  <c r="G202"/>
  <c r="F202"/>
  <c r="E202"/>
  <c r="N200"/>
  <c r="M200"/>
  <c r="L200"/>
  <c r="K200"/>
  <c r="J200"/>
  <c r="I200"/>
  <c r="H200"/>
  <c r="G200"/>
  <c r="F200"/>
  <c r="E200"/>
  <c r="N199"/>
  <c r="M199"/>
  <c r="L199"/>
  <c r="K199"/>
  <c r="J199"/>
  <c r="I199"/>
  <c r="H199"/>
  <c r="G199"/>
  <c r="F199"/>
  <c r="E199"/>
  <c r="N198"/>
  <c r="M198"/>
  <c r="L198"/>
  <c r="K198"/>
  <c r="J198"/>
  <c r="I198"/>
  <c r="H198"/>
  <c r="G198"/>
  <c r="F198"/>
  <c r="E198"/>
  <c r="N197"/>
  <c r="M197"/>
  <c r="L197"/>
  <c r="K197"/>
  <c r="J197"/>
  <c r="I197"/>
  <c r="H197"/>
  <c r="G197"/>
  <c r="F197"/>
  <c r="E197"/>
  <c r="N196"/>
  <c r="M196"/>
  <c r="L196"/>
  <c r="K196"/>
  <c r="J196"/>
  <c r="I196"/>
  <c r="H196"/>
  <c r="G196"/>
  <c r="F196"/>
  <c r="E196"/>
  <c r="N194"/>
  <c r="M194"/>
  <c r="L194"/>
  <c r="K194"/>
  <c r="J194"/>
  <c r="I194"/>
  <c r="H194"/>
  <c r="G194"/>
  <c r="F194"/>
  <c r="E194"/>
  <c r="N193"/>
  <c r="M193"/>
  <c r="L193"/>
  <c r="K193"/>
  <c r="J193"/>
  <c r="I193"/>
  <c r="H193"/>
  <c r="G193"/>
  <c r="F193"/>
  <c r="E193"/>
  <c r="N191"/>
  <c r="M191"/>
  <c r="L191"/>
  <c r="K191"/>
  <c r="J191"/>
  <c r="I191"/>
  <c r="H191"/>
  <c r="G191"/>
  <c r="F191"/>
  <c r="E191"/>
  <c r="N195"/>
  <c r="M195"/>
  <c r="L195"/>
  <c r="K195"/>
  <c r="J195"/>
  <c r="I195"/>
  <c r="H195"/>
  <c r="G195"/>
  <c r="F195"/>
  <c r="E195"/>
  <c r="N192"/>
  <c r="M192"/>
  <c r="L192"/>
  <c r="K192"/>
  <c r="J192"/>
  <c r="I192"/>
  <c r="H192"/>
  <c r="G192"/>
  <c r="F192"/>
  <c r="E192"/>
  <c r="N189"/>
  <c r="M189"/>
  <c r="L189"/>
  <c r="K189"/>
  <c r="J189"/>
  <c r="I189"/>
  <c r="H189"/>
  <c r="G189"/>
  <c r="F189"/>
  <c r="E189"/>
  <c r="N188"/>
  <c r="M188"/>
  <c r="L188"/>
  <c r="K188"/>
  <c r="J188"/>
  <c r="I188"/>
  <c r="H188"/>
  <c r="G188"/>
  <c r="F188"/>
  <c r="E188"/>
  <c r="N190"/>
  <c r="M190"/>
  <c r="L190"/>
  <c r="K190"/>
  <c r="J190"/>
  <c r="I190"/>
  <c r="H190"/>
  <c r="G190"/>
  <c r="F190"/>
  <c r="E190"/>
  <c r="N187"/>
  <c r="M187"/>
  <c r="L187"/>
  <c r="K187"/>
  <c r="J187"/>
  <c r="I187"/>
  <c r="H187"/>
  <c r="G187"/>
  <c r="F187"/>
  <c r="E187"/>
  <c r="N183"/>
  <c r="M183"/>
  <c r="L183"/>
  <c r="K183"/>
  <c r="J183"/>
  <c r="I183"/>
  <c r="H183"/>
  <c r="G183"/>
  <c r="F183"/>
  <c r="E183"/>
  <c r="N184"/>
  <c r="M184"/>
  <c r="L184"/>
  <c r="K184"/>
  <c r="J184"/>
  <c r="I184"/>
  <c r="H184"/>
  <c r="G184"/>
  <c r="F184"/>
  <c r="E184"/>
  <c r="N185"/>
  <c r="M185"/>
  <c r="L185"/>
  <c r="K185"/>
  <c r="J185"/>
  <c r="I185"/>
  <c r="H185"/>
  <c r="G185"/>
  <c r="F185"/>
  <c r="E185"/>
  <c r="N186"/>
  <c r="M186"/>
  <c r="L186"/>
  <c r="K186"/>
  <c r="J186"/>
  <c r="I186"/>
  <c r="H186"/>
  <c r="G186"/>
  <c r="F186"/>
  <c r="E186"/>
  <c r="N182"/>
  <c r="M182"/>
  <c r="L182"/>
  <c r="K182"/>
  <c r="J182"/>
  <c r="I182"/>
  <c r="H182"/>
  <c r="G182"/>
  <c r="F182"/>
  <c r="E182"/>
  <c r="N180"/>
  <c r="M180"/>
  <c r="L180"/>
  <c r="K180"/>
  <c r="J180"/>
  <c r="I180"/>
  <c r="H180"/>
  <c r="G180"/>
  <c r="F180"/>
  <c r="E180"/>
  <c r="N181"/>
  <c r="M181"/>
  <c r="L181"/>
  <c r="K181"/>
  <c r="J181"/>
  <c r="I181"/>
  <c r="H181"/>
  <c r="G181"/>
  <c r="F181"/>
  <c r="E181"/>
  <c r="N179"/>
  <c r="M179"/>
  <c r="L179"/>
  <c r="K179"/>
  <c r="J179"/>
  <c r="I179"/>
  <c r="H179"/>
  <c r="G179"/>
  <c r="F179"/>
  <c r="E179"/>
  <c r="N178"/>
  <c r="M178"/>
  <c r="L178"/>
  <c r="K178"/>
  <c r="J178"/>
  <c r="I178"/>
  <c r="H178"/>
  <c r="G178"/>
  <c r="F178"/>
  <c r="E178"/>
  <c r="N177"/>
  <c r="M177"/>
  <c r="L177"/>
  <c r="K177"/>
  <c r="J177"/>
  <c r="I177"/>
  <c r="H177"/>
  <c r="G177"/>
  <c r="F177"/>
  <c r="E177"/>
  <c r="N175"/>
  <c r="M175"/>
  <c r="L175"/>
  <c r="K175"/>
  <c r="J175"/>
  <c r="I175"/>
  <c r="H175"/>
  <c r="G175"/>
  <c r="F175"/>
  <c r="E175"/>
  <c r="N169"/>
  <c r="M169"/>
  <c r="L169"/>
  <c r="K169"/>
  <c r="J169"/>
  <c r="I169"/>
  <c r="H169"/>
  <c r="G169"/>
  <c r="F169"/>
  <c r="E169"/>
  <c r="N173"/>
  <c r="M173"/>
  <c r="L173"/>
  <c r="K173"/>
  <c r="J173"/>
  <c r="I173"/>
  <c r="H173"/>
  <c r="G173"/>
  <c r="F173"/>
  <c r="E173"/>
  <c r="N172"/>
  <c r="M172"/>
  <c r="L172"/>
  <c r="K172"/>
  <c r="J172"/>
  <c r="I172"/>
  <c r="H172"/>
  <c r="G172"/>
  <c r="F172"/>
  <c r="E172"/>
  <c r="N171"/>
  <c r="M171"/>
  <c r="L171"/>
  <c r="K171"/>
  <c r="J171"/>
  <c r="I171"/>
  <c r="H171"/>
  <c r="G171"/>
  <c r="F171"/>
  <c r="E171"/>
  <c r="N168"/>
  <c r="M168"/>
  <c r="L168"/>
  <c r="K168"/>
  <c r="J168"/>
  <c r="I168"/>
  <c r="H168"/>
  <c r="G168"/>
  <c r="F168"/>
  <c r="E168"/>
  <c r="N174"/>
  <c r="M174"/>
  <c r="L174"/>
  <c r="K174"/>
  <c r="J174"/>
  <c r="I174"/>
  <c r="H174"/>
  <c r="G174"/>
  <c r="F174"/>
  <c r="E174"/>
  <c r="N176"/>
  <c r="M176"/>
  <c r="L176"/>
  <c r="K176"/>
  <c r="J176"/>
  <c r="I176"/>
  <c r="H176"/>
  <c r="G176"/>
  <c r="F176"/>
  <c r="E176"/>
  <c r="N167"/>
  <c r="M167"/>
  <c r="L167"/>
  <c r="K167"/>
  <c r="J167"/>
  <c r="I167"/>
  <c r="H167"/>
  <c r="G167"/>
  <c r="F167"/>
  <c r="E167"/>
  <c r="N170"/>
  <c r="M170"/>
  <c r="L170"/>
  <c r="K170"/>
  <c r="J170"/>
  <c r="I170"/>
  <c r="H170"/>
  <c r="G170"/>
  <c r="F170"/>
  <c r="E170"/>
  <c r="N166"/>
  <c r="M166"/>
  <c r="L166"/>
  <c r="K166"/>
  <c r="J166"/>
  <c r="I166"/>
  <c r="H166"/>
  <c r="G166"/>
  <c r="F166"/>
  <c r="E166"/>
  <c r="N162"/>
  <c r="M162"/>
  <c r="L162"/>
  <c r="K162"/>
  <c r="J162"/>
  <c r="I162"/>
  <c r="H162"/>
  <c r="G162"/>
  <c r="F162"/>
  <c r="E162"/>
  <c r="N165"/>
  <c r="M165"/>
  <c r="L165"/>
  <c r="K165"/>
  <c r="J165"/>
  <c r="I165"/>
  <c r="H165"/>
  <c r="G165"/>
  <c r="F165"/>
  <c r="E165"/>
  <c r="N164"/>
  <c r="M164"/>
  <c r="L164"/>
  <c r="K164"/>
  <c r="J164"/>
  <c r="I164"/>
  <c r="H164"/>
  <c r="G164"/>
  <c r="F164"/>
  <c r="E164"/>
  <c r="N163"/>
  <c r="M163"/>
  <c r="L163"/>
  <c r="K163"/>
  <c r="J163"/>
  <c r="I163"/>
  <c r="H163"/>
  <c r="G163"/>
  <c r="F163"/>
  <c r="E163"/>
  <c r="N161"/>
  <c r="M161"/>
  <c r="L161"/>
  <c r="K161"/>
  <c r="J161"/>
  <c r="I161"/>
  <c r="H161"/>
  <c r="G161"/>
  <c r="F161"/>
  <c r="E161"/>
  <c r="N149"/>
  <c r="M149"/>
  <c r="L149"/>
  <c r="K149"/>
  <c r="J149"/>
  <c r="I149"/>
  <c r="H149"/>
  <c r="G149"/>
  <c r="F149"/>
  <c r="E149"/>
  <c r="N135"/>
  <c r="M135"/>
  <c r="L135"/>
  <c r="K135"/>
  <c r="J135"/>
  <c r="I135"/>
  <c r="H135"/>
  <c r="G135"/>
  <c r="F135"/>
  <c r="E135"/>
  <c r="N160"/>
  <c r="M160"/>
  <c r="L160"/>
  <c r="K160"/>
  <c r="J160"/>
  <c r="I160"/>
  <c r="H160"/>
  <c r="G160"/>
  <c r="F160"/>
  <c r="E160"/>
  <c r="N159"/>
  <c r="M159"/>
  <c r="L159"/>
  <c r="K159"/>
  <c r="J159"/>
  <c r="I159"/>
  <c r="H159"/>
  <c r="G159"/>
  <c r="F159"/>
  <c r="E159"/>
  <c r="N158"/>
  <c r="M158"/>
  <c r="L158"/>
  <c r="K158"/>
  <c r="J158"/>
  <c r="I158"/>
  <c r="H158"/>
  <c r="G158"/>
  <c r="F158"/>
  <c r="E158"/>
  <c r="N157"/>
  <c r="M157"/>
  <c r="L157"/>
  <c r="K157"/>
  <c r="J157"/>
  <c r="I157"/>
  <c r="H157"/>
  <c r="G157"/>
  <c r="F157"/>
  <c r="E157"/>
  <c r="N156"/>
  <c r="M156"/>
  <c r="L156"/>
  <c r="K156"/>
  <c r="J156"/>
  <c r="I156"/>
  <c r="H156"/>
  <c r="G156"/>
  <c r="F156"/>
  <c r="E156"/>
  <c r="N136"/>
  <c r="M136"/>
  <c r="L136"/>
  <c r="K136"/>
  <c r="J136"/>
  <c r="I136"/>
  <c r="H136"/>
  <c r="G136"/>
  <c r="F136"/>
  <c r="E136"/>
  <c r="N153"/>
  <c r="M153"/>
  <c r="L153"/>
  <c r="K153"/>
  <c r="J153"/>
  <c r="I153"/>
  <c r="H153"/>
  <c r="G153"/>
  <c r="F153"/>
  <c r="E153"/>
  <c r="N154"/>
  <c r="M154"/>
  <c r="L154"/>
  <c r="K154"/>
  <c r="J154"/>
  <c r="I154"/>
  <c r="H154"/>
  <c r="G154"/>
  <c r="F154"/>
  <c r="E154"/>
  <c r="N146"/>
  <c r="M146"/>
  <c r="L146"/>
  <c r="K146"/>
  <c r="J146"/>
  <c r="I146"/>
  <c r="H146"/>
  <c r="G146"/>
  <c r="F146"/>
  <c r="E146"/>
  <c r="N145"/>
  <c r="M145"/>
  <c r="L145"/>
  <c r="K145"/>
  <c r="J145"/>
  <c r="I145"/>
  <c r="H145"/>
  <c r="G145"/>
  <c r="F145"/>
  <c r="E145"/>
  <c r="N151"/>
  <c r="M151"/>
  <c r="L151"/>
  <c r="K151"/>
  <c r="J151"/>
  <c r="I151"/>
  <c r="H151"/>
  <c r="G151"/>
  <c r="F151"/>
  <c r="E151"/>
  <c r="N155"/>
  <c r="M155"/>
  <c r="L155"/>
  <c r="K155"/>
  <c r="J155"/>
  <c r="I155"/>
  <c r="H155"/>
  <c r="G155"/>
  <c r="F155"/>
  <c r="E155"/>
  <c r="N147"/>
  <c r="M147"/>
  <c r="L147"/>
  <c r="K147"/>
  <c r="J147"/>
  <c r="I147"/>
  <c r="H147"/>
  <c r="G147"/>
  <c r="F147"/>
  <c r="E147"/>
  <c r="N142"/>
  <c r="M142"/>
  <c r="L142"/>
  <c r="K142"/>
  <c r="J142"/>
  <c r="I142"/>
  <c r="H142"/>
  <c r="G142"/>
  <c r="F142"/>
  <c r="E142"/>
  <c r="N125"/>
  <c r="M125"/>
  <c r="L125"/>
  <c r="K125"/>
  <c r="J125"/>
  <c r="I125"/>
  <c r="H125"/>
  <c r="G125"/>
  <c r="F125"/>
  <c r="E125"/>
  <c r="N143"/>
  <c r="M143"/>
  <c r="L143"/>
  <c r="K143"/>
  <c r="J143"/>
  <c r="I143"/>
  <c r="H143"/>
  <c r="G143"/>
  <c r="F143"/>
  <c r="E143"/>
  <c r="N138"/>
  <c r="M138"/>
  <c r="L138"/>
  <c r="K138"/>
  <c r="J138"/>
  <c r="I138"/>
  <c r="H138"/>
  <c r="G138"/>
  <c r="F138"/>
  <c r="E138"/>
  <c r="N133"/>
  <c r="M133"/>
  <c r="L133"/>
  <c r="K133"/>
  <c r="J133"/>
  <c r="I133"/>
  <c r="H133"/>
  <c r="G133"/>
  <c r="F133"/>
  <c r="E133"/>
  <c r="N132"/>
  <c r="M132"/>
  <c r="L132"/>
  <c r="K132"/>
  <c r="J132"/>
  <c r="I132"/>
  <c r="H132"/>
  <c r="G132"/>
  <c r="F132"/>
  <c r="E132"/>
  <c r="N141"/>
  <c r="M141"/>
  <c r="L141"/>
  <c r="K141"/>
  <c r="J141"/>
  <c r="I141"/>
  <c r="H141"/>
  <c r="G141"/>
  <c r="F141"/>
  <c r="E141"/>
  <c r="N152"/>
  <c r="M152"/>
  <c r="L152"/>
  <c r="K152"/>
  <c r="J152"/>
  <c r="I152"/>
  <c r="H152"/>
  <c r="G152"/>
  <c r="F152"/>
  <c r="E152"/>
  <c r="N123"/>
  <c r="M123"/>
  <c r="L123"/>
  <c r="K123"/>
  <c r="J123"/>
  <c r="I123"/>
  <c r="H123"/>
  <c r="G123"/>
  <c r="F123"/>
  <c r="E123"/>
  <c r="N140"/>
  <c r="M140"/>
  <c r="L140"/>
  <c r="K140"/>
  <c r="J140"/>
  <c r="I140"/>
  <c r="H140"/>
  <c r="G140"/>
  <c r="F140"/>
  <c r="E140"/>
  <c r="N150"/>
  <c r="M150"/>
  <c r="L150"/>
  <c r="K150"/>
  <c r="J150"/>
  <c r="I150"/>
  <c r="H150"/>
  <c r="G150"/>
  <c r="F150"/>
  <c r="E150"/>
  <c r="N119"/>
  <c r="M119"/>
  <c r="L119"/>
  <c r="K119"/>
  <c r="J119"/>
  <c r="I119"/>
  <c r="H119"/>
  <c r="G119"/>
  <c r="F119"/>
  <c r="E119"/>
  <c r="N128"/>
  <c r="M128"/>
  <c r="L128"/>
  <c r="K128"/>
  <c r="J128"/>
  <c r="I128"/>
  <c r="H128"/>
  <c r="G128"/>
  <c r="F128"/>
  <c r="E128"/>
  <c r="N129"/>
  <c r="M129"/>
  <c r="L129"/>
  <c r="K129"/>
  <c r="J129"/>
  <c r="I129"/>
  <c r="H129"/>
  <c r="G129"/>
  <c r="F129"/>
  <c r="E129"/>
  <c r="N134"/>
  <c r="M134"/>
  <c r="L134"/>
  <c r="K134"/>
  <c r="J134"/>
  <c r="I134"/>
  <c r="H134"/>
  <c r="G134"/>
  <c r="F134"/>
  <c r="E134"/>
  <c r="N144"/>
  <c r="M144"/>
  <c r="L144"/>
  <c r="K144"/>
  <c r="J144"/>
  <c r="I144"/>
  <c r="H144"/>
  <c r="G144"/>
  <c r="F144"/>
  <c r="E144"/>
  <c r="N130"/>
  <c r="M130"/>
  <c r="L130"/>
  <c r="K130"/>
  <c r="J130"/>
  <c r="I130"/>
  <c r="H130"/>
  <c r="G130"/>
  <c r="F130"/>
  <c r="E130"/>
  <c r="N148"/>
  <c r="M148"/>
  <c r="L148"/>
  <c r="K148"/>
  <c r="J148"/>
  <c r="I148"/>
  <c r="H148"/>
  <c r="G148"/>
  <c r="F148"/>
  <c r="E148"/>
  <c r="N113"/>
  <c r="M113"/>
  <c r="L113"/>
  <c r="K113"/>
  <c r="J113"/>
  <c r="I113"/>
  <c r="H113"/>
  <c r="G113"/>
  <c r="F113"/>
  <c r="E113"/>
  <c r="N120"/>
  <c r="M120"/>
  <c r="L120"/>
  <c r="K120"/>
  <c r="J120"/>
  <c r="I120"/>
  <c r="H120"/>
  <c r="G120"/>
  <c r="F120"/>
  <c r="E120"/>
  <c r="N137"/>
  <c r="M137"/>
  <c r="L137"/>
  <c r="K137"/>
  <c r="J137"/>
  <c r="I137"/>
  <c r="H137"/>
  <c r="G137"/>
  <c r="F137"/>
  <c r="E137"/>
  <c r="N139"/>
  <c r="M139"/>
  <c r="L139"/>
  <c r="K139"/>
  <c r="J139"/>
  <c r="I139"/>
  <c r="H139"/>
  <c r="G139"/>
  <c r="F139"/>
  <c r="E139"/>
  <c r="N114"/>
  <c r="M114"/>
  <c r="L114"/>
  <c r="K114"/>
  <c r="J114"/>
  <c r="I114"/>
  <c r="H114"/>
  <c r="G114"/>
  <c r="F114"/>
  <c r="E114"/>
  <c r="N115"/>
  <c r="M115"/>
  <c r="L115"/>
  <c r="K115"/>
  <c r="J115"/>
  <c r="I115"/>
  <c r="H115"/>
  <c r="G115"/>
  <c r="F115"/>
  <c r="E115"/>
  <c r="N131"/>
  <c r="M131"/>
  <c r="L131"/>
  <c r="K131"/>
  <c r="J131"/>
  <c r="I131"/>
  <c r="H131"/>
  <c r="G131"/>
  <c r="F131"/>
  <c r="E131"/>
  <c r="N110"/>
  <c r="M110"/>
  <c r="L110"/>
  <c r="K110"/>
  <c r="J110"/>
  <c r="I110"/>
  <c r="H110"/>
  <c r="G110"/>
  <c r="F110"/>
  <c r="E110"/>
  <c r="N127"/>
  <c r="M127"/>
  <c r="L127"/>
  <c r="K127"/>
  <c r="J127"/>
  <c r="I127"/>
  <c r="H127"/>
  <c r="G127"/>
  <c r="F127"/>
  <c r="E127"/>
  <c r="N121"/>
  <c r="M121"/>
  <c r="L121"/>
  <c r="K121"/>
  <c r="J121"/>
  <c r="I121"/>
  <c r="H121"/>
  <c r="G121"/>
  <c r="F121"/>
  <c r="E121"/>
  <c r="N124"/>
  <c r="M124"/>
  <c r="L124"/>
  <c r="K124"/>
  <c r="J124"/>
  <c r="I124"/>
  <c r="H124"/>
  <c r="G124"/>
  <c r="F124"/>
  <c r="E124"/>
  <c r="N117"/>
  <c r="M117"/>
  <c r="L117"/>
  <c r="K117"/>
  <c r="J117"/>
  <c r="I117"/>
  <c r="H117"/>
  <c r="G117"/>
  <c r="F117"/>
  <c r="E117"/>
  <c r="N105"/>
  <c r="M105"/>
  <c r="L105"/>
  <c r="K105"/>
  <c r="J105"/>
  <c r="I105"/>
  <c r="H105"/>
  <c r="G105"/>
  <c r="F105"/>
  <c r="E105"/>
  <c r="N116"/>
  <c r="M116"/>
  <c r="L116"/>
  <c r="K116"/>
  <c r="J116"/>
  <c r="I116"/>
  <c r="H116"/>
  <c r="G116"/>
  <c r="F116"/>
  <c r="E116"/>
  <c r="N104"/>
  <c r="M104"/>
  <c r="L104"/>
  <c r="K104"/>
  <c r="J104"/>
  <c r="I104"/>
  <c r="H104"/>
  <c r="G104"/>
  <c r="F104"/>
  <c r="E104"/>
  <c r="N122"/>
  <c r="M122"/>
  <c r="L122"/>
  <c r="K122"/>
  <c r="J122"/>
  <c r="I122"/>
  <c r="H122"/>
  <c r="G122"/>
  <c r="F122"/>
  <c r="E122"/>
  <c r="N84"/>
  <c r="M84"/>
  <c r="L84"/>
  <c r="K84"/>
  <c r="J84"/>
  <c r="I84"/>
  <c r="H84"/>
  <c r="G84"/>
  <c r="F84"/>
  <c r="E84"/>
  <c r="N91"/>
  <c r="M91"/>
  <c r="L91"/>
  <c r="K91"/>
  <c r="J91"/>
  <c r="I91"/>
  <c r="H91"/>
  <c r="G91"/>
  <c r="F91"/>
  <c r="E91"/>
  <c r="N126"/>
  <c r="M126"/>
  <c r="L126"/>
  <c r="K126"/>
  <c r="J126"/>
  <c r="I126"/>
  <c r="H126"/>
  <c r="G126"/>
  <c r="F126"/>
  <c r="E126"/>
  <c r="N118"/>
  <c r="M118"/>
  <c r="L118"/>
  <c r="K118"/>
  <c r="J118"/>
  <c r="I118"/>
  <c r="H118"/>
  <c r="G118"/>
  <c r="F118"/>
  <c r="E118"/>
  <c r="N108"/>
  <c r="M108"/>
  <c r="L108"/>
  <c r="K108"/>
  <c r="J108"/>
  <c r="I108"/>
  <c r="H108"/>
  <c r="G108"/>
  <c r="F108"/>
  <c r="E108"/>
  <c r="N96"/>
  <c r="M96"/>
  <c r="L96"/>
  <c r="K96"/>
  <c r="J96"/>
  <c r="I96"/>
  <c r="H96"/>
  <c r="G96"/>
  <c r="F96"/>
  <c r="E96"/>
  <c r="N100"/>
  <c r="M100"/>
  <c r="L100"/>
  <c r="K100"/>
  <c r="J100"/>
  <c r="I100"/>
  <c r="H100"/>
  <c r="G100"/>
  <c r="F100"/>
  <c r="E100"/>
  <c r="N111"/>
  <c r="M111"/>
  <c r="L111"/>
  <c r="K111"/>
  <c r="J111"/>
  <c r="I111"/>
  <c r="H111"/>
  <c r="G111"/>
  <c r="F111"/>
  <c r="E111"/>
  <c r="N99"/>
  <c r="M99"/>
  <c r="L99"/>
  <c r="K99"/>
  <c r="J99"/>
  <c r="I99"/>
  <c r="H99"/>
  <c r="G99"/>
  <c r="F99"/>
  <c r="E99"/>
  <c r="N109"/>
  <c r="M109"/>
  <c r="L109"/>
  <c r="K109"/>
  <c r="J109"/>
  <c r="I109"/>
  <c r="H109"/>
  <c r="G109"/>
  <c r="F109"/>
  <c r="E109"/>
  <c r="N106"/>
  <c r="M106"/>
  <c r="L106"/>
  <c r="K106"/>
  <c r="J106"/>
  <c r="I106"/>
  <c r="H106"/>
  <c r="G106"/>
  <c r="F106"/>
  <c r="E106"/>
  <c r="N87"/>
  <c r="M87"/>
  <c r="L87"/>
  <c r="K87"/>
  <c r="J87"/>
  <c r="I87"/>
  <c r="H87"/>
  <c r="G87"/>
  <c r="F87"/>
  <c r="E87"/>
  <c r="N92"/>
  <c r="M92"/>
  <c r="L92"/>
  <c r="K92"/>
  <c r="J92"/>
  <c r="I92"/>
  <c r="H92"/>
  <c r="G92"/>
  <c r="F92"/>
  <c r="E92"/>
  <c r="N82"/>
  <c r="M82"/>
  <c r="L82"/>
  <c r="K82"/>
  <c r="J82"/>
  <c r="I82"/>
  <c r="H82"/>
  <c r="G82"/>
  <c r="F82"/>
  <c r="E82"/>
  <c r="N97"/>
  <c r="M97"/>
  <c r="L97"/>
  <c r="K97"/>
  <c r="J97"/>
  <c r="I97"/>
  <c r="H97"/>
  <c r="G97"/>
  <c r="F97"/>
  <c r="E97"/>
  <c r="N103"/>
  <c r="M103"/>
  <c r="L103"/>
  <c r="K103"/>
  <c r="J103"/>
  <c r="I103"/>
  <c r="H103"/>
  <c r="G103"/>
  <c r="F103"/>
  <c r="E103"/>
  <c r="N98"/>
  <c r="M98"/>
  <c r="L98"/>
  <c r="K98"/>
  <c r="J98"/>
  <c r="I98"/>
  <c r="H98"/>
  <c r="G98"/>
  <c r="F98"/>
  <c r="E98"/>
  <c r="N94"/>
  <c r="M94"/>
  <c r="L94"/>
  <c r="K94"/>
  <c r="J94"/>
  <c r="I94"/>
  <c r="H94"/>
  <c r="G94"/>
  <c r="F94"/>
  <c r="E94"/>
  <c r="N112"/>
  <c r="M112"/>
  <c r="L112"/>
  <c r="K112"/>
  <c r="J112"/>
  <c r="I112"/>
  <c r="H112"/>
  <c r="G112"/>
  <c r="F112"/>
  <c r="E112"/>
  <c r="N77"/>
  <c r="M77"/>
  <c r="L77"/>
  <c r="K77"/>
  <c r="J77"/>
  <c r="I77"/>
  <c r="H77"/>
  <c r="G77"/>
  <c r="F77"/>
  <c r="E77"/>
  <c r="N101"/>
  <c r="M101"/>
  <c r="L101"/>
  <c r="K101"/>
  <c r="J101"/>
  <c r="I101"/>
  <c r="H101"/>
  <c r="G101"/>
  <c r="F101"/>
  <c r="E101"/>
  <c r="N95"/>
  <c r="M95"/>
  <c r="L95"/>
  <c r="K95"/>
  <c r="J95"/>
  <c r="I95"/>
  <c r="H95"/>
  <c r="G95"/>
  <c r="F95"/>
  <c r="E95"/>
  <c r="N85"/>
  <c r="M85"/>
  <c r="L85"/>
  <c r="K85"/>
  <c r="J85"/>
  <c r="I85"/>
  <c r="H85"/>
  <c r="G85"/>
  <c r="F85"/>
  <c r="E85"/>
  <c r="N102"/>
  <c r="M102"/>
  <c r="L102"/>
  <c r="K102"/>
  <c r="J102"/>
  <c r="I102"/>
  <c r="H102"/>
  <c r="G102"/>
  <c r="F102"/>
  <c r="E102"/>
  <c r="N71"/>
  <c r="M71"/>
  <c r="L71"/>
  <c r="K71"/>
  <c r="J71"/>
  <c r="I71"/>
  <c r="H71"/>
  <c r="G71"/>
  <c r="F71"/>
  <c r="E71"/>
  <c r="N89"/>
  <c r="M89"/>
  <c r="L89"/>
  <c r="K89"/>
  <c r="J89"/>
  <c r="I89"/>
  <c r="H89"/>
  <c r="G89"/>
  <c r="F89"/>
  <c r="E89"/>
  <c r="N81"/>
  <c r="M81"/>
  <c r="L81"/>
  <c r="K81"/>
  <c r="J81"/>
  <c r="I81"/>
  <c r="H81"/>
  <c r="G81"/>
  <c r="F81"/>
  <c r="E81"/>
  <c r="N90"/>
  <c r="M90"/>
  <c r="L90"/>
  <c r="K90"/>
  <c r="J90"/>
  <c r="I90"/>
  <c r="H90"/>
  <c r="G90"/>
  <c r="F90"/>
  <c r="E90"/>
  <c r="N107"/>
  <c r="M107"/>
  <c r="L107"/>
  <c r="K107"/>
  <c r="J107"/>
  <c r="I107"/>
  <c r="H107"/>
  <c r="G107"/>
  <c r="F107"/>
  <c r="E107"/>
  <c r="N93"/>
  <c r="M93"/>
  <c r="L93"/>
  <c r="K93"/>
  <c r="J93"/>
  <c r="I93"/>
  <c r="H93"/>
  <c r="G93"/>
  <c r="F93"/>
  <c r="E93"/>
  <c r="N62"/>
  <c r="M62"/>
  <c r="L62"/>
  <c r="K62"/>
  <c r="J62"/>
  <c r="I62"/>
  <c r="H62"/>
  <c r="G62"/>
  <c r="F62"/>
  <c r="E62"/>
  <c r="N70"/>
  <c r="M70"/>
  <c r="L70"/>
  <c r="K70"/>
  <c r="J70"/>
  <c r="I70"/>
  <c r="H70"/>
  <c r="G70"/>
  <c r="F70"/>
  <c r="E70"/>
  <c r="N83"/>
  <c r="M83"/>
  <c r="L83"/>
  <c r="K83"/>
  <c r="J83"/>
  <c r="I83"/>
  <c r="H83"/>
  <c r="G83"/>
  <c r="F83"/>
  <c r="E83"/>
  <c r="N63"/>
  <c r="M63"/>
  <c r="L63"/>
  <c r="K63"/>
  <c r="J63"/>
  <c r="I63"/>
  <c r="H63"/>
  <c r="G63"/>
  <c r="F63"/>
  <c r="E63"/>
  <c r="N66"/>
  <c r="M66"/>
  <c r="L66"/>
  <c r="K66"/>
  <c r="J66"/>
  <c r="I66"/>
  <c r="H66"/>
  <c r="G66"/>
  <c r="E66"/>
  <c r="N73"/>
  <c r="M73"/>
  <c r="L73"/>
  <c r="K73"/>
  <c r="J73"/>
  <c r="I73"/>
  <c r="H73"/>
  <c r="G73"/>
  <c r="F73"/>
  <c r="E73"/>
  <c r="N78"/>
  <c r="M78"/>
  <c r="L78"/>
  <c r="K78"/>
  <c r="J78"/>
  <c r="I78"/>
  <c r="H78"/>
  <c r="G78"/>
  <c r="F78"/>
  <c r="E78"/>
  <c r="N72"/>
  <c r="M72"/>
  <c r="L72"/>
  <c r="K72"/>
  <c r="J72"/>
  <c r="I72"/>
  <c r="H72"/>
  <c r="G72"/>
  <c r="F72"/>
  <c r="E72"/>
  <c r="N86"/>
  <c r="M86"/>
  <c r="L86"/>
  <c r="K86"/>
  <c r="J86"/>
  <c r="I86"/>
  <c r="H86"/>
  <c r="G86"/>
  <c r="F86"/>
  <c r="E86"/>
  <c r="N88"/>
  <c r="M88"/>
  <c r="L88"/>
  <c r="K88"/>
  <c r="J88"/>
  <c r="I88"/>
  <c r="H88"/>
  <c r="G88"/>
  <c r="F88"/>
  <c r="E88"/>
  <c r="N80"/>
  <c r="M80"/>
  <c r="L80"/>
  <c r="K80"/>
  <c r="J80"/>
  <c r="I80"/>
  <c r="H80"/>
  <c r="G80"/>
  <c r="F80"/>
  <c r="E80"/>
  <c r="N65"/>
  <c r="M65"/>
  <c r="L65"/>
  <c r="K65"/>
  <c r="J65"/>
  <c r="I65"/>
  <c r="H65"/>
  <c r="G65"/>
  <c r="F65"/>
  <c r="E65"/>
  <c r="N74"/>
  <c r="M74"/>
  <c r="L74"/>
  <c r="K74"/>
  <c r="J74"/>
  <c r="I74"/>
  <c r="H74"/>
  <c r="G74"/>
  <c r="F74"/>
  <c r="E74"/>
  <c r="N79"/>
  <c r="M79"/>
  <c r="L79"/>
  <c r="K79"/>
  <c r="J79"/>
  <c r="I79"/>
  <c r="H79"/>
  <c r="G79"/>
  <c r="F79"/>
  <c r="E79"/>
  <c r="N60"/>
  <c r="L60"/>
  <c r="K60"/>
  <c r="I60"/>
  <c r="H60"/>
  <c r="G60"/>
  <c r="F60"/>
  <c r="E60"/>
  <c r="N69"/>
  <c r="M69"/>
  <c r="L69"/>
  <c r="K69"/>
  <c r="J69"/>
  <c r="I69"/>
  <c r="H69"/>
  <c r="G69"/>
  <c r="F69"/>
  <c r="E69"/>
  <c r="N75"/>
  <c r="M75"/>
  <c r="L75"/>
  <c r="K75"/>
  <c r="J75"/>
  <c r="I75"/>
  <c r="H75"/>
  <c r="G75"/>
  <c r="F75"/>
  <c r="E75"/>
  <c r="N61"/>
  <c r="M61"/>
  <c r="L61"/>
  <c r="K61"/>
  <c r="J61"/>
  <c r="I61"/>
  <c r="H61"/>
  <c r="G61"/>
  <c r="F61"/>
  <c r="N76"/>
  <c r="M76"/>
  <c r="L76"/>
  <c r="K76"/>
  <c r="J76"/>
  <c r="I76"/>
  <c r="H76"/>
  <c r="G76"/>
  <c r="F76"/>
  <c r="E76"/>
  <c r="N64"/>
  <c r="M64"/>
  <c r="L64"/>
  <c r="K64"/>
  <c r="J64"/>
  <c r="I64"/>
  <c r="H64"/>
  <c r="G64"/>
  <c r="F64"/>
  <c r="E64"/>
  <c r="N56"/>
  <c r="M56"/>
  <c r="L56"/>
  <c r="K56"/>
  <c r="J56"/>
  <c r="I56"/>
  <c r="H56"/>
  <c r="G56"/>
  <c r="F56"/>
  <c r="E56"/>
  <c r="N68"/>
  <c r="M68"/>
  <c r="L68"/>
  <c r="K68"/>
  <c r="J68"/>
  <c r="I68"/>
  <c r="H68"/>
  <c r="G68"/>
  <c r="F68"/>
  <c r="E68"/>
  <c r="N51"/>
  <c r="M51"/>
  <c r="L51"/>
  <c r="K51"/>
  <c r="J51"/>
  <c r="I51"/>
  <c r="H51"/>
  <c r="G51"/>
  <c r="F51"/>
  <c r="E51"/>
  <c r="N54"/>
  <c r="M54"/>
  <c r="L54"/>
  <c r="K54"/>
  <c r="J54"/>
  <c r="I54"/>
  <c r="H54"/>
  <c r="G54"/>
  <c r="F54"/>
  <c r="E54"/>
  <c r="N55"/>
  <c r="M55"/>
  <c r="L55"/>
  <c r="K55"/>
  <c r="J55"/>
  <c r="I55"/>
  <c r="H55"/>
  <c r="G55"/>
  <c r="F55"/>
  <c r="E55"/>
  <c r="N67"/>
  <c r="M67"/>
  <c r="L67"/>
  <c r="K67"/>
  <c r="J67"/>
  <c r="I67"/>
  <c r="H67"/>
  <c r="G67"/>
  <c r="F67"/>
  <c r="E67"/>
  <c r="N59"/>
  <c r="M59"/>
  <c r="L59"/>
  <c r="K59"/>
  <c r="J59"/>
  <c r="I59"/>
  <c r="H59"/>
  <c r="G59"/>
  <c r="F59"/>
  <c r="E59"/>
  <c r="N48"/>
  <c r="M48"/>
  <c r="L48"/>
  <c r="K48"/>
  <c r="J48"/>
  <c r="I48"/>
  <c r="H48"/>
  <c r="G48"/>
  <c r="F48"/>
  <c r="E48"/>
  <c r="N57"/>
  <c r="M57"/>
  <c r="L57"/>
  <c r="K57"/>
  <c r="J57"/>
  <c r="I57"/>
  <c r="H57"/>
  <c r="G57"/>
  <c r="F57"/>
  <c r="E57"/>
  <c r="N53"/>
  <c r="M53"/>
  <c r="L53"/>
  <c r="K53"/>
  <c r="J53"/>
  <c r="I53"/>
  <c r="H53"/>
  <c r="G53"/>
  <c r="F53"/>
  <c r="E53"/>
  <c r="N45"/>
  <c r="M45"/>
  <c r="L45"/>
  <c r="K45"/>
  <c r="J45"/>
  <c r="I45"/>
  <c r="H45"/>
  <c r="G45"/>
  <c r="F45"/>
  <c r="E45"/>
  <c r="N52"/>
  <c r="M52"/>
  <c r="L52"/>
  <c r="K52"/>
  <c r="J52"/>
  <c r="I52"/>
  <c r="H52"/>
  <c r="G52"/>
  <c r="F52"/>
  <c r="E52"/>
  <c r="N58"/>
  <c r="M58"/>
  <c r="L58"/>
  <c r="K58"/>
  <c r="J58"/>
  <c r="I58"/>
  <c r="H58"/>
  <c r="G58"/>
  <c r="F58"/>
  <c r="E58"/>
  <c r="N41"/>
  <c r="M41"/>
  <c r="L41"/>
  <c r="K41"/>
  <c r="J41"/>
  <c r="I41"/>
  <c r="H41"/>
  <c r="G41"/>
  <c r="F41"/>
  <c r="E41"/>
  <c r="N50"/>
  <c r="M50"/>
  <c r="L50"/>
  <c r="K50"/>
  <c r="J50"/>
  <c r="I50"/>
  <c r="H50"/>
  <c r="G50"/>
  <c r="F50"/>
  <c r="E50"/>
  <c r="N43"/>
  <c r="M43"/>
  <c r="L43"/>
  <c r="K43"/>
  <c r="J43"/>
  <c r="I43"/>
  <c r="H43"/>
  <c r="G43"/>
  <c r="F43"/>
  <c r="E43"/>
  <c r="N42"/>
  <c r="M42"/>
  <c r="L42"/>
  <c r="K42"/>
  <c r="J42"/>
  <c r="I42"/>
  <c r="H42"/>
  <c r="G42"/>
  <c r="F42"/>
  <c r="E42"/>
  <c r="N40"/>
  <c r="M40"/>
  <c r="L40"/>
  <c r="K40"/>
  <c r="J40"/>
  <c r="I40"/>
  <c r="H40"/>
  <c r="G40"/>
  <c r="F40"/>
  <c r="E40"/>
  <c r="N47"/>
  <c r="M47"/>
  <c r="L47"/>
  <c r="K47"/>
  <c r="J47"/>
  <c r="I47"/>
  <c r="H47"/>
  <c r="G47"/>
  <c r="F47"/>
  <c r="E47"/>
  <c r="N33"/>
  <c r="M33"/>
  <c r="L33"/>
  <c r="K33"/>
  <c r="J33"/>
  <c r="I33"/>
  <c r="H33"/>
  <c r="G33"/>
  <c r="F33"/>
  <c r="E33"/>
  <c r="N44"/>
  <c r="M44"/>
  <c r="L44"/>
  <c r="K44"/>
  <c r="J44"/>
  <c r="I44"/>
  <c r="H44"/>
  <c r="G44"/>
  <c r="F44"/>
  <c r="E44"/>
  <c r="N39"/>
  <c r="M39"/>
  <c r="L39"/>
  <c r="K39"/>
  <c r="J39"/>
  <c r="I39"/>
  <c r="H39"/>
  <c r="G39"/>
  <c r="F39"/>
  <c r="E39"/>
  <c r="N46"/>
  <c r="M46"/>
  <c r="L46"/>
  <c r="K46"/>
  <c r="J46"/>
  <c r="I46"/>
  <c r="H46"/>
  <c r="G46"/>
  <c r="F46"/>
  <c r="E46"/>
  <c r="N37"/>
  <c r="M37"/>
  <c r="L37"/>
  <c r="K37"/>
  <c r="J37"/>
  <c r="I37"/>
  <c r="G37"/>
  <c r="F37"/>
  <c r="E37"/>
  <c r="N38"/>
  <c r="M38"/>
  <c r="L38"/>
  <c r="K38"/>
  <c r="J38"/>
  <c r="I38"/>
  <c r="H38"/>
  <c r="G38"/>
  <c r="F38"/>
  <c r="E38"/>
  <c r="N49"/>
  <c r="M49"/>
  <c r="L49"/>
  <c r="K49"/>
  <c r="J49"/>
  <c r="I49"/>
  <c r="H49"/>
  <c r="G49"/>
  <c r="F49"/>
  <c r="E49"/>
  <c r="N35"/>
  <c r="M35"/>
  <c r="L35"/>
  <c r="K35"/>
  <c r="J35"/>
  <c r="I35"/>
  <c r="H35"/>
  <c r="G35"/>
  <c r="F35"/>
  <c r="E35"/>
  <c r="N31"/>
  <c r="M31"/>
  <c r="L31"/>
  <c r="K31"/>
  <c r="J31"/>
  <c r="I31"/>
  <c r="H31"/>
  <c r="G31"/>
  <c r="F31"/>
  <c r="E31"/>
  <c r="N32"/>
  <c r="M32"/>
  <c r="L32"/>
  <c r="K32"/>
  <c r="J32"/>
  <c r="I32"/>
  <c r="H32"/>
  <c r="G32"/>
  <c r="F32"/>
  <c r="E32"/>
  <c r="N30"/>
  <c r="M30"/>
  <c r="L30"/>
  <c r="K30"/>
  <c r="J30"/>
  <c r="I30"/>
  <c r="H30"/>
  <c r="G30"/>
  <c r="F30"/>
  <c r="E30"/>
  <c r="N28"/>
  <c r="M28"/>
  <c r="L28"/>
  <c r="K28"/>
  <c r="J28"/>
  <c r="I28"/>
  <c r="H28"/>
  <c r="G28"/>
  <c r="F28"/>
  <c r="E28"/>
  <c r="N36"/>
  <c r="M36"/>
  <c r="L36"/>
  <c r="K36"/>
  <c r="J36"/>
  <c r="I36"/>
  <c r="H36"/>
  <c r="G36"/>
  <c r="F36"/>
  <c r="E36"/>
  <c r="N21"/>
  <c r="M21"/>
  <c r="L21"/>
  <c r="K21"/>
  <c r="J21"/>
  <c r="I21"/>
  <c r="H21"/>
  <c r="G21"/>
  <c r="F21"/>
  <c r="E21"/>
  <c r="N25"/>
  <c r="M25"/>
  <c r="L25"/>
  <c r="K25"/>
  <c r="J25"/>
  <c r="I25"/>
  <c r="H25"/>
  <c r="G25"/>
  <c r="F25"/>
  <c r="E25"/>
  <c r="N27"/>
  <c r="M27"/>
  <c r="L27"/>
  <c r="K27"/>
  <c r="J27"/>
  <c r="I27"/>
  <c r="H27"/>
  <c r="G27"/>
  <c r="F27"/>
  <c r="E27"/>
  <c r="N34"/>
  <c r="M34"/>
  <c r="L34"/>
  <c r="K34"/>
  <c r="J34"/>
  <c r="I34"/>
  <c r="H34"/>
  <c r="G34"/>
  <c r="F34"/>
  <c r="E34"/>
  <c r="N22"/>
  <c r="M22"/>
  <c r="L22"/>
  <c r="K22"/>
  <c r="J22"/>
  <c r="I22"/>
  <c r="H22"/>
  <c r="G22"/>
  <c r="F22"/>
  <c r="E22"/>
  <c r="N16"/>
  <c r="M16"/>
  <c r="L16"/>
  <c r="K16"/>
  <c r="J16"/>
  <c r="I16"/>
  <c r="H16"/>
  <c r="G16"/>
  <c r="F16"/>
  <c r="E16"/>
  <c r="N26"/>
  <c r="M26"/>
  <c r="L26"/>
  <c r="K26"/>
  <c r="J26"/>
  <c r="I26"/>
  <c r="H26"/>
  <c r="G26"/>
  <c r="F26"/>
  <c r="E26"/>
  <c r="N14"/>
  <c r="M14"/>
  <c r="L14"/>
  <c r="K14"/>
  <c r="J14"/>
  <c r="I14"/>
  <c r="H14"/>
  <c r="G14"/>
  <c r="F14"/>
  <c r="E14"/>
  <c r="N15"/>
  <c r="M15"/>
  <c r="L15"/>
  <c r="K15"/>
  <c r="J15"/>
  <c r="I15"/>
  <c r="H15"/>
  <c r="G15"/>
  <c r="F15"/>
  <c r="E15"/>
  <c r="N19"/>
  <c r="M19"/>
  <c r="L19"/>
  <c r="K19"/>
  <c r="J19"/>
  <c r="I19"/>
  <c r="H19"/>
  <c r="G19"/>
  <c r="F19"/>
  <c r="E19"/>
  <c r="N23"/>
  <c r="M23"/>
  <c r="L23"/>
  <c r="K23"/>
  <c r="J23"/>
  <c r="I23"/>
  <c r="H23"/>
  <c r="G23"/>
  <c r="F23"/>
  <c r="E23"/>
  <c r="N17"/>
  <c r="M17"/>
  <c r="L17"/>
  <c r="K17"/>
  <c r="J17"/>
  <c r="I17"/>
  <c r="H17"/>
  <c r="G17"/>
  <c r="F17"/>
  <c r="E17"/>
  <c r="N29"/>
  <c r="M29"/>
  <c r="L29"/>
  <c r="K29"/>
  <c r="J29"/>
  <c r="I29"/>
  <c r="H29"/>
  <c r="G29"/>
  <c r="F29"/>
  <c r="E29"/>
  <c r="N20"/>
  <c r="M20"/>
  <c r="L20"/>
  <c r="K20"/>
  <c r="J20"/>
  <c r="I20"/>
  <c r="H20"/>
  <c r="G20"/>
  <c r="F20"/>
  <c r="E20"/>
  <c r="N18"/>
  <c r="M18"/>
  <c r="L18"/>
  <c r="K18"/>
  <c r="J18"/>
  <c r="I18"/>
  <c r="H18"/>
  <c r="G18"/>
  <c r="F18"/>
  <c r="E18"/>
  <c r="N24"/>
  <c r="M24"/>
  <c r="L24"/>
  <c r="K24"/>
  <c r="J24"/>
  <c r="I24"/>
  <c r="H24"/>
  <c r="G24"/>
  <c r="F24"/>
  <c r="E24"/>
  <c r="N13"/>
  <c r="M13"/>
  <c r="L13"/>
  <c r="K13"/>
  <c r="J13"/>
  <c r="I13"/>
  <c r="H13"/>
  <c r="G13"/>
  <c r="F13"/>
  <c r="E13"/>
  <c r="N11"/>
  <c r="M11"/>
  <c r="L11"/>
  <c r="K11"/>
  <c r="J11"/>
  <c r="I11"/>
  <c r="H11"/>
  <c r="G11"/>
  <c r="F11"/>
  <c r="E11"/>
  <c r="N12"/>
  <c r="M12"/>
  <c r="L12"/>
  <c r="K12"/>
  <c r="J12"/>
  <c r="I12"/>
  <c r="H12"/>
  <c r="G12"/>
  <c r="F12"/>
  <c r="E12"/>
  <c r="N10"/>
  <c r="M10"/>
  <c r="L10"/>
  <c r="K10"/>
  <c r="J10"/>
  <c r="I10"/>
  <c r="H10"/>
  <c r="G10"/>
  <c r="F10"/>
  <c r="E10"/>
  <c r="N9"/>
  <c r="M9"/>
  <c r="L9"/>
  <c r="K9"/>
  <c r="J9"/>
  <c r="I9"/>
  <c r="H9"/>
  <c r="G9"/>
  <c r="F9"/>
  <c r="E9"/>
  <c r="N8"/>
  <c r="M8"/>
  <c r="L8"/>
  <c r="K8"/>
  <c r="J8"/>
  <c r="I8"/>
  <c r="H8"/>
  <c r="G8"/>
  <c r="F8"/>
  <c r="E8"/>
  <c r="N7"/>
  <c r="M7"/>
  <c r="L7"/>
  <c r="K7"/>
  <c r="J7"/>
  <c r="I7"/>
  <c r="H7"/>
  <c r="G7"/>
  <c r="F7"/>
  <c r="E7"/>
  <c r="N6"/>
  <c r="M6"/>
  <c r="L6"/>
  <c r="K6"/>
  <c r="J6"/>
  <c r="I6"/>
  <c r="H6"/>
  <c r="G6"/>
  <c r="F6"/>
  <c r="E6"/>
  <c r="N5"/>
  <c r="M5"/>
  <c r="L5"/>
  <c r="K5"/>
  <c r="J5"/>
  <c r="I5"/>
  <c r="H5"/>
  <c r="G5"/>
  <c r="F5"/>
  <c r="E5"/>
  <c r="N4"/>
  <c r="M4"/>
  <c r="L4"/>
  <c r="K4"/>
  <c r="J4"/>
  <c r="I4"/>
  <c r="H4"/>
  <c r="G4"/>
  <c r="F4"/>
  <c r="E4"/>
  <c r="N3"/>
  <c r="M3"/>
  <c r="L3"/>
  <c r="K3"/>
  <c r="J3"/>
  <c r="I3"/>
  <c r="H3"/>
  <c r="G3"/>
  <c r="F3"/>
  <c r="E3"/>
  <c r="N2"/>
  <c r="N262" s="1"/>
  <c r="M2"/>
  <c r="M262" s="1"/>
  <c r="L2"/>
  <c r="L262" s="1"/>
  <c r="K2"/>
  <c r="K262" s="1"/>
  <c r="J2"/>
  <c r="J262" s="1"/>
  <c r="I2"/>
  <c r="I262" s="1"/>
  <c r="H2"/>
  <c r="H262" s="1"/>
  <c r="G2"/>
  <c r="G262" s="1"/>
  <c r="F2"/>
  <c r="F262" s="1"/>
  <c r="E2"/>
  <c r="E266" s="1"/>
  <c r="N260" i="10"/>
  <c r="M260"/>
  <c r="L260"/>
  <c r="K260"/>
  <c r="J260"/>
  <c r="I260"/>
  <c r="H260"/>
  <c r="G260"/>
  <c r="F260"/>
  <c r="E260"/>
  <c r="N259"/>
  <c r="M259"/>
  <c r="L259"/>
  <c r="K259"/>
  <c r="J259"/>
  <c r="I259"/>
  <c r="H259"/>
  <c r="G259"/>
  <c r="F259"/>
  <c r="E259"/>
  <c r="N258"/>
  <c r="M258"/>
  <c r="L258"/>
  <c r="K258"/>
  <c r="J258"/>
  <c r="I258"/>
  <c r="H258"/>
  <c r="G258"/>
  <c r="F258"/>
  <c r="E258"/>
  <c r="N257"/>
  <c r="M257"/>
  <c r="L257"/>
  <c r="K257"/>
  <c r="J257"/>
  <c r="I257"/>
  <c r="H257"/>
  <c r="G257"/>
  <c r="F257"/>
  <c r="E257"/>
  <c r="N256"/>
  <c r="M256"/>
  <c r="L256"/>
  <c r="K256"/>
  <c r="J256"/>
  <c r="I256"/>
  <c r="H256"/>
  <c r="G256"/>
  <c r="F256"/>
  <c r="E256"/>
  <c r="N255"/>
  <c r="M255"/>
  <c r="L255"/>
  <c r="K255"/>
  <c r="J255"/>
  <c r="I255"/>
  <c r="H255"/>
  <c r="G255"/>
  <c r="F255"/>
  <c r="E255"/>
  <c r="N254"/>
  <c r="M254"/>
  <c r="L254"/>
  <c r="K254"/>
  <c r="J254"/>
  <c r="I254"/>
  <c r="H254"/>
  <c r="G254"/>
  <c r="F254"/>
  <c r="E254"/>
  <c r="N253"/>
  <c r="M253"/>
  <c r="L253"/>
  <c r="K253"/>
  <c r="J253"/>
  <c r="I253"/>
  <c r="H253"/>
  <c r="G253"/>
  <c r="F253"/>
  <c r="E253"/>
  <c r="N252"/>
  <c r="M252"/>
  <c r="L252"/>
  <c r="K252"/>
  <c r="J252"/>
  <c r="I252"/>
  <c r="H252"/>
  <c r="G252"/>
  <c r="F252"/>
  <c r="E252"/>
  <c r="N251"/>
  <c r="M251"/>
  <c r="L251"/>
  <c r="K251"/>
  <c r="J251"/>
  <c r="I251"/>
  <c r="H251"/>
  <c r="G251"/>
  <c r="F251"/>
  <c r="E251"/>
  <c r="N250"/>
  <c r="M250"/>
  <c r="L250"/>
  <c r="K250"/>
  <c r="J250"/>
  <c r="I250"/>
  <c r="H250"/>
  <c r="G250"/>
  <c r="F250"/>
  <c r="E250"/>
  <c r="N249"/>
  <c r="M249"/>
  <c r="L249"/>
  <c r="K249"/>
  <c r="J249"/>
  <c r="I249"/>
  <c r="H249"/>
  <c r="G249"/>
  <c r="F249"/>
  <c r="E249"/>
  <c r="N248"/>
  <c r="M248"/>
  <c r="L248"/>
  <c r="K248"/>
  <c r="J248"/>
  <c r="I248"/>
  <c r="H248"/>
  <c r="G248"/>
  <c r="F248"/>
  <c r="E248"/>
  <c r="N247"/>
  <c r="M247"/>
  <c r="L247"/>
  <c r="K247"/>
  <c r="J247"/>
  <c r="I247"/>
  <c r="H247"/>
  <c r="G247"/>
  <c r="F247"/>
  <c r="E247"/>
  <c r="N246"/>
  <c r="M246"/>
  <c r="L246"/>
  <c r="K246"/>
  <c r="J246"/>
  <c r="I246"/>
  <c r="H246"/>
  <c r="G246"/>
  <c r="F246"/>
  <c r="E246"/>
  <c r="N245"/>
  <c r="M245"/>
  <c r="L245"/>
  <c r="K245"/>
  <c r="J245"/>
  <c r="I245"/>
  <c r="H245"/>
  <c r="G245"/>
  <c r="F245"/>
  <c r="E245"/>
  <c r="N244"/>
  <c r="M244"/>
  <c r="L244"/>
  <c r="K244"/>
  <c r="J244"/>
  <c r="I244"/>
  <c r="H244"/>
  <c r="G244"/>
  <c r="F244"/>
  <c r="E244"/>
  <c r="N243"/>
  <c r="M243"/>
  <c r="L243"/>
  <c r="K243"/>
  <c r="J243"/>
  <c r="I243"/>
  <c r="H243"/>
  <c r="G243"/>
  <c r="F243"/>
  <c r="E243"/>
  <c r="N242"/>
  <c r="M242"/>
  <c r="L242"/>
  <c r="K242"/>
  <c r="J242"/>
  <c r="I242"/>
  <c r="H242"/>
  <c r="G242"/>
  <c r="F242"/>
  <c r="E242"/>
  <c r="N241"/>
  <c r="M241"/>
  <c r="L241"/>
  <c r="K241"/>
  <c r="J241"/>
  <c r="I241"/>
  <c r="H241"/>
  <c r="G241"/>
  <c r="F241"/>
  <c r="E241"/>
  <c r="N240"/>
  <c r="M240"/>
  <c r="L240"/>
  <c r="K240"/>
  <c r="J240"/>
  <c r="I240"/>
  <c r="H240"/>
  <c r="G240"/>
  <c r="F240"/>
  <c r="E240"/>
  <c r="N239"/>
  <c r="M239"/>
  <c r="L239"/>
  <c r="K239"/>
  <c r="J239"/>
  <c r="I239"/>
  <c r="H239"/>
  <c r="G239"/>
  <c r="F239"/>
  <c r="E239"/>
  <c r="N238"/>
  <c r="M238"/>
  <c r="L238"/>
  <c r="K238"/>
  <c r="J238"/>
  <c r="I238"/>
  <c r="H238"/>
  <c r="G238"/>
  <c r="F238"/>
  <c r="E238"/>
  <c r="N237"/>
  <c r="M237"/>
  <c r="L237"/>
  <c r="K237"/>
  <c r="J237"/>
  <c r="I237"/>
  <c r="H237"/>
  <c r="G237"/>
  <c r="F237"/>
  <c r="E237"/>
  <c r="N236"/>
  <c r="M236"/>
  <c r="L236"/>
  <c r="K236"/>
  <c r="J236"/>
  <c r="I236"/>
  <c r="H236"/>
  <c r="G236"/>
  <c r="F236"/>
  <c r="E236"/>
  <c r="N235"/>
  <c r="M235"/>
  <c r="L235"/>
  <c r="K235"/>
  <c r="J235"/>
  <c r="I235"/>
  <c r="H235"/>
  <c r="G235"/>
  <c r="F235"/>
  <c r="E235"/>
  <c r="N234"/>
  <c r="M234"/>
  <c r="L234"/>
  <c r="K234"/>
  <c r="J234"/>
  <c r="I234"/>
  <c r="H234"/>
  <c r="G234"/>
  <c r="F234"/>
  <c r="E234"/>
  <c r="N233"/>
  <c r="M233"/>
  <c r="L233"/>
  <c r="K233"/>
  <c r="J233"/>
  <c r="I233"/>
  <c r="H233"/>
  <c r="G233"/>
  <c r="F233"/>
  <c r="E233"/>
  <c r="N232"/>
  <c r="M232"/>
  <c r="L232"/>
  <c r="K232"/>
  <c r="J232"/>
  <c r="I232"/>
  <c r="H232"/>
  <c r="G232"/>
  <c r="F232"/>
  <c r="E232"/>
  <c r="N231"/>
  <c r="M231"/>
  <c r="L231"/>
  <c r="K231"/>
  <c r="J231"/>
  <c r="I231"/>
  <c r="H231"/>
  <c r="G231"/>
  <c r="F231"/>
  <c r="E231"/>
  <c r="N230"/>
  <c r="M230"/>
  <c r="L230"/>
  <c r="K230"/>
  <c r="J230"/>
  <c r="I230"/>
  <c r="H230"/>
  <c r="G230"/>
  <c r="F230"/>
  <c r="E230"/>
  <c r="N229"/>
  <c r="M229"/>
  <c r="L229"/>
  <c r="K229"/>
  <c r="J229"/>
  <c r="I229"/>
  <c r="H229"/>
  <c r="G229"/>
  <c r="F229"/>
  <c r="E229"/>
  <c r="N228"/>
  <c r="M228"/>
  <c r="L228"/>
  <c r="K228"/>
  <c r="J228"/>
  <c r="I228"/>
  <c r="H228"/>
  <c r="G228"/>
  <c r="F228"/>
  <c r="E228"/>
  <c r="N227"/>
  <c r="M227"/>
  <c r="L227"/>
  <c r="K227"/>
  <c r="J227"/>
  <c r="I227"/>
  <c r="H227"/>
  <c r="G227"/>
  <c r="F227"/>
  <c r="E227"/>
  <c r="N226"/>
  <c r="M226"/>
  <c r="L226"/>
  <c r="K226"/>
  <c r="J226"/>
  <c r="I226"/>
  <c r="H226"/>
  <c r="G226"/>
  <c r="F226"/>
  <c r="E226"/>
  <c r="N225"/>
  <c r="M225"/>
  <c r="L225"/>
  <c r="K225"/>
  <c r="J225"/>
  <c r="I225"/>
  <c r="H225"/>
  <c r="G225"/>
  <c r="F225"/>
  <c r="E225"/>
  <c r="N224"/>
  <c r="M224"/>
  <c r="L224"/>
  <c r="K224"/>
  <c r="J224"/>
  <c r="I224"/>
  <c r="H224"/>
  <c r="G224"/>
  <c r="F224"/>
  <c r="E224"/>
  <c r="N223"/>
  <c r="M223"/>
  <c r="L223"/>
  <c r="K223"/>
  <c r="J223"/>
  <c r="I223"/>
  <c r="H223"/>
  <c r="G223"/>
  <c r="F223"/>
  <c r="E223"/>
  <c r="N222"/>
  <c r="M222"/>
  <c r="L222"/>
  <c r="K222"/>
  <c r="J222"/>
  <c r="I222"/>
  <c r="H222"/>
  <c r="G222"/>
  <c r="F222"/>
  <c r="E222"/>
  <c r="N221"/>
  <c r="M221"/>
  <c r="L221"/>
  <c r="K221"/>
  <c r="J221"/>
  <c r="I221"/>
  <c r="H221"/>
  <c r="G221"/>
  <c r="F221"/>
  <c r="E221"/>
  <c r="N220"/>
  <c r="M220"/>
  <c r="L220"/>
  <c r="K220"/>
  <c r="J220"/>
  <c r="I220"/>
  <c r="H220"/>
  <c r="G220"/>
  <c r="F220"/>
  <c r="E220"/>
  <c r="N219"/>
  <c r="M219"/>
  <c r="L219"/>
  <c r="K219"/>
  <c r="J219"/>
  <c r="I219"/>
  <c r="H219"/>
  <c r="G219"/>
  <c r="F219"/>
  <c r="E219"/>
  <c r="N218"/>
  <c r="M218"/>
  <c r="L218"/>
  <c r="K218"/>
  <c r="J218"/>
  <c r="I218"/>
  <c r="H218"/>
  <c r="G218"/>
  <c r="F218"/>
  <c r="E218"/>
  <c r="N217"/>
  <c r="M217"/>
  <c r="L217"/>
  <c r="K217"/>
  <c r="J217"/>
  <c r="I217"/>
  <c r="H217"/>
  <c r="G217"/>
  <c r="F217"/>
  <c r="E217"/>
  <c r="N216"/>
  <c r="M216"/>
  <c r="L216"/>
  <c r="K216"/>
  <c r="J216"/>
  <c r="I216"/>
  <c r="H216"/>
  <c r="G216"/>
  <c r="F216"/>
  <c r="E216"/>
  <c r="N215"/>
  <c r="M215"/>
  <c r="L215"/>
  <c r="K215"/>
  <c r="J215"/>
  <c r="I215"/>
  <c r="H215"/>
  <c r="G215"/>
  <c r="F215"/>
  <c r="E215"/>
  <c r="N214"/>
  <c r="M214"/>
  <c r="L214"/>
  <c r="K214"/>
  <c r="J214"/>
  <c r="I214"/>
  <c r="H214"/>
  <c r="G214"/>
  <c r="F214"/>
  <c r="E214"/>
  <c r="N213"/>
  <c r="M213"/>
  <c r="L213"/>
  <c r="K213"/>
  <c r="J213"/>
  <c r="I213"/>
  <c r="H213"/>
  <c r="G213"/>
  <c r="F213"/>
  <c r="E213"/>
  <c r="N212"/>
  <c r="M212"/>
  <c r="L212"/>
  <c r="K212"/>
  <c r="J212"/>
  <c r="I212"/>
  <c r="H212"/>
  <c r="G212"/>
  <c r="F212"/>
  <c r="E212"/>
  <c r="N211"/>
  <c r="M211"/>
  <c r="L211"/>
  <c r="K211"/>
  <c r="J211"/>
  <c r="I211"/>
  <c r="H211"/>
  <c r="G211"/>
  <c r="F211"/>
  <c r="E211"/>
  <c r="N210"/>
  <c r="M210"/>
  <c r="L210"/>
  <c r="K210"/>
  <c r="J210"/>
  <c r="I210"/>
  <c r="H210"/>
  <c r="G210"/>
  <c r="F210"/>
  <c r="E210"/>
  <c r="N209"/>
  <c r="M209"/>
  <c r="L209"/>
  <c r="K209"/>
  <c r="J209"/>
  <c r="I209"/>
  <c r="H209"/>
  <c r="G209"/>
  <c r="F209"/>
  <c r="E209"/>
  <c r="N208"/>
  <c r="M208"/>
  <c r="L208"/>
  <c r="K208"/>
  <c r="J208"/>
  <c r="I208"/>
  <c r="H208"/>
  <c r="G208"/>
  <c r="F208"/>
  <c r="E208"/>
  <c r="N207"/>
  <c r="M207"/>
  <c r="L207"/>
  <c r="K207"/>
  <c r="J207"/>
  <c r="I207"/>
  <c r="H207"/>
  <c r="G207"/>
  <c r="F207"/>
  <c r="E207"/>
  <c r="N206"/>
  <c r="M206"/>
  <c r="L206"/>
  <c r="K206"/>
  <c r="J206"/>
  <c r="I206"/>
  <c r="H206"/>
  <c r="G206"/>
  <c r="F206"/>
  <c r="E206"/>
  <c r="N205"/>
  <c r="M205"/>
  <c r="L205"/>
  <c r="K205"/>
  <c r="J205"/>
  <c r="I205"/>
  <c r="H205"/>
  <c r="G205"/>
  <c r="F205"/>
  <c r="E205"/>
  <c r="N204"/>
  <c r="M204"/>
  <c r="L204"/>
  <c r="K204"/>
  <c r="J204"/>
  <c r="I204"/>
  <c r="H204"/>
  <c r="G204"/>
  <c r="F204"/>
  <c r="E204"/>
  <c r="N203"/>
  <c r="M203"/>
  <c r="L203"/>
  <c r="K203"/>
  <c r="J203"/>
  <c r="I203"/>
  <c r="H203"/>
  <c r="G203"/>
  <c r="F203"/>
  <c r="E203"/>
  <c r="N202"/>
  <c r="M202"/>
  <c r="L202"/>
  <c r="K202"/>
  <c r="J202"/>
  <c r="I202"/>
  <c r="H202"/>
  <c r="G202"/>
  <c r="F202"/>
  <c r="E202"/>
  <c r="N201"/>
  <c r="M201"/>
  <c r="L201"/>
  <c r="K201"/>
  <c r="J201"/>
  <c r="I201"/>
  <c r="H201"/>
  <c r="G201"/>
  <c r="F201"/>
  <c r="E201"/>
  <c r="N200"/>
  <c r="M200"/>
  <c r="L200"/>
  <c r="K200"/>
  <c r="J200"/>
  <c r="I200"/>
  <c r="H200"/>
  <c r="G200"/>
  <c r="F200"/>
  <c r="E200"/>
  <c r="N199"/>
  <c r="M199"/>
  <c r="L199"/>
  <c r="K199"/>
  <c r="J199"/>
  <c r="I199"/>
  <c r="H199"/>
  <c r="G199"/>
  <c r="F199"/>
  <c r="E199"/>
  <c r="N198"/>
  <c r="M198"/>
  <c r="L198"/>
  <c r="K198"/>
  <c r="J198"/>
  <c r="I198"/>
  <c r="H198"/>
  <c r="G198"/>
  <c r="F198"/>
  <c r="E198"/>
  <c r="N197"/>
  <c r="M197"/>
  <c r="L197"/>
  <c r="K197"/>
  <c r="J197"/>
  <c r="I197"/>
  <c r="H197"/>
  <c r="G197"/>
  <c r="F197"/>
  <c r="E197"/>
  <c r="N196"/>
  <c r="M196"/>
  <c r="L196"/>
  <c r="K196"/>
  <c r="J196"/>
  <c r="I196"/>
  <c r="H196"/>
  <c r="G196"/>
  <c r="F196"/>
  <c r="E196"/>
  <c r="N195"/>
  <c r="M195"/>
  <c r="L195"/>
  <c r="K195"/>
  <c r="J195"/>
  <c r="I195"/>
  <c r="H195"/>
  <c r="G195"/>
  <c r="F195"/>
  <c r="E195"/>
  <c r="N194"/>
  <c r="M194"/>
  <c r="L194"/>
  <c r="K194"/>
  <c r="J194"/>
  <c r="I194"/>
  <c r="H194"/>
  <c r="G194"/>
  <c r="F194"/>
  <c r="E194"/>
  <c r="N193"/>
  <c r="M193"/>
  <c r="L193"/>
  <c r="K193"/>
  <c r="J193"/>
  <c r="I193"/>
  <c r="H193"/>
  <c r="G193"/>
  <c r="F193"/>
  <c r="E193"/>
  <c r="N192"/>
  <c r="M192"/>
  <c r="L192"/>
  <c r="K192"/>
  <c r="J192"/>
  <c r="I192"/>
  <c r="H192"/>
  <c r="G192"/>
  <c r="F192"/>
  <c r="E192"/>
  <c r="N191"/>
  <c r="M191"/>
  <c r="L191"/>
  <c r="K191"/>
  <c r="J191"/>
  <c r="I191"/>
  <c r="H191"/>
  <c r="G191"/>
  <c r="F191"/>
  <c r="E191"/>
  <c r="N190"/>
  <c r="M190"/>
  <c r="L190"/>
  <c r="K190"/>
  <c r="J190"/>
  <c r="I190"/>
  <c r="H190"/>
  <c r="G190"/>
  <c r="F190"/>
  <c r="E190"/>
  <c r="N189"/>
  <c r="M189"/>
  <c r="L189"/>
  <c r="K189"/>
  <c r="J189"/>
  <c r="I189"/>
  <c r="H189"/>
  <c r="G189"/>
  <c r="F189"/>
  <c r="E189"/>
  <c r="N188"/>
  <c r="M188"/>
  <c r="L188"/>
  <c r="K188"/>
  <c r="J188"/>
  <c r="I188"/>
  <c r="H188"/>
  <c r="G188"/>
  <c r="F188"/>
  <c r="E188"/>
  <c r="N187"/>
  <c r="M187"/>
  <c r="L187"/>
  <c r="K187"/>
  <c r="J187"/>
  <c r="I187"/>
  <c r="H187"/>
  <c r="G187"/>
  <c r="F187"/>
  <c r="E187"/>
  <c r="N186"/>
  <c r="M186"/>
  <c r="L186"/>
  <c r="K186"/>
  <c r="J186"/>
  <c r="I186"/>
  <c r="H186"/>
  <c r="G186"/>
  <c r="F186"/>
  <c r="E186"/>
  <c r="N185"/>
  <c r="M185"/>
  <c r="L185"/>
  <c r="K185"/>
  <c r="J185"/>
  <c r="I185"/>
  <c r="H185"/>
  <c r="G185"/>
  <c r="F185"/>
  <c r="E185"/>
  <c r="N184"/>
  <c r="M184"/>
  <c r="L184"/>
  <c r="K184"/>
  <c r="J184"/>
  <c r="I184"/>
  <c r="H184"/>
  <c r="G184"/>
  <c r="F184"/>
  <c r="E184"/>
  <c r="N183"/>
  <c r="M183"/>
  <c r="L183"/>
  <c r="K183"/>
  <c r="J183"/>
  <c r="I183"/>
  <c r="H183"/>
  <c r="G183"/>
  <c r="F183"/>
  <c r="E183"/>
  <c r="N182"/>
  <c r="M182"/>
  <c r="L182"/>
  <c r="K182"/>
  <c r="J182"/>
  <c r="I182"/>
  <c r="H182"/>
  <c r="G182"/>
  <c r="F182"/>
  <c r="E182"/>
  <c r="N181"/>
  <c r="M181"/>
  <c r="L181"/>
  <c r="K181"/>
  <c r="J181"/>
  <c r="I181"/>
  <c r="H181"/>
  <c r="G181"/>
  <c r="F181"/>
  <c r="E181"/>
  <c r="N180"/>
  <c r="M180"/>
  <c r="L180"/>
  <c r="K180"/>
  <c r="J180"/>
  <c r="I180"/>
  <c r="H180"/>
  <c r="G180"/>
  <c r="F180"/>
  <c r="E180"/>
  <c r="N179"/>
  <c r="M179"/>
  <c r="L179"/>
  <c r="K179"/>
  <c r="J179"/>
  <c r="I179"/>
  <c r="H179"/>
  <c r="G179"/>
  <c r="F179"/>
  <c r="E179"/>
  <c r="N178"/>
  <c r="M178"/>
  <c r="L178"/>
  <c r="K178"/>
  <c r="J178"/>
  <c r="I178"/>
  <c r="H178"/>
  <c r="G178"/>
  <c r="F178"/>
  <c r="E178"/>
  <c r="N177"/>
  <c r="M177"/>
  <c r="L177"/>
  <c r="K177"/>
  <c r="J177"/>
  <c r="I177"/>
  <c r="H177"/>
  <c r="G177"/>
  <c r="F177"/>
  <c r="E177"/>
  <c r="N176"/>
  <c r="M176"/>
  <c r="L176"/>
  <c r="K176"/>
  <c r="J176"/>
  <c r="I176"/>
  <c r="H176"/>
  <c r="G176"/>
  <c r="F176"/>
  <c r="E176"/>
  <c r="N175"/>
  <c r="M175"/>
  <c r="L175"/>
  <c r="K175"/>
  <c r="J175"/>
  <c r="I175"/>
  <c r="H175"/>
  <c r="G175"/>
  <c r="F175"/>
  <c r="E175"/>
  <c r="N174"/>
  <c r="M174"/>
  <c r="L174"/>
  <c r="K174"/>
  <c r="J174"/>
  <c r="I174"/>
  <c r="H174"/>
  <c r="G174"/>
  <c r="F174"/>
  <c r="E174"/>
  <c r="N173"/>
  <c r="M173"/>
  <c r="L173"/>
  <c r="K173"/>
  <c r="J173"/>
  <c r="I173"/>
  <c r="H173"/>
  <c r="G173"/>
  <c r="F173"/>
  <c r="E173"/>
  <c r="N172"/>
  <c r="M172"/>
  <c r="L172"/>
  <c r="K172"/>
  <c r="J172"/>
  <c r="I172"/>
  <c r="H172"/>
  <c r="G172"/>
  <c r="F172"/>
  <c r="E172"/>
  <c r="N171"/>
  <c r="M171"/>
  <c r="L171"/>
  <c r="K171"/>
  <c r="J171"/>
  <c r="I171"/>
  <c r="H171"/>
  <c r="G171"/>
  <c r="F171"/>
  <c r="E171"/>
  <c r="N170"/>
  <c r="M170"/>
  <c r="L170"/>
  <c r="K170"/>
  <c r="J170"/>
  <c r="I170"/>
  <c r="H170"/>
  <c r="G170"/>
  <c r="F170"/>
  <c r="E170"/>
  <c r="N169"/>
  <c r="M169"/>
  <c r="L169"/>
  <c r="K169"/>
  <c r="J169"/>
  <c r="I169"/>
  <c r="H169"/>
  <c r="G169"/>
  <c r="F169"/>
  <c r="E169"/>
  <c r="N168"/>
  <c r="M168"/>
  <c r="L168"/>
  <c r="K168"/>
  <c r="J168"/>
  <c r="I168"/>
  <c r="H168"/>
  <c r="G168"/>
  <c r="F168"/>
  <c r="E168"/>
  <c r="N167"/>
  <c r="M167"/>
  <c r="L167"/>
  <c r="K167"/>
  <c r="J167"/>
  <c r="I167"/>
  <c r="H167"/>
  <c r="G167"/>
  <c r="F167"/>
  <c r="E167"/>
  <c r="N166"/>
  <c r="M166"/>
  <c r="L166"/>
  <c r="K166"/>
  <c r="J166"/>
  <c r="I166"/>
  <c r="H166"/>
  <c r="G166"/>
  <c r="F166"/>
  <c r="E166"/>
  <c r="N165"/>
  <c r="M165"/>
  <c r="L165"/>
  <c r="K165"/>
  <c r="J165"/>
  <c r="I165"/>
  <c r="H165"/>
  <c r="G165"/>
  <c r="F165"/>
  <c r="E165"/>
  <c r="N164"/>
  <c r="M164"/>
  <c r="L164"/>
  <c r="K164"/>
  <c r="J164"/>
  <c r="I164"/>
  <c r="H164"/>
  <c r="G164"/>
  <c r="F164"/>
  <c r="E164"/>
  <c r="N163"/>
  <c r="M163"/>
  <c r="L163"/>
  <c r="K163"/>
  <c r="J163"/>
  <c r="I163"/>
  <c r="H163"/>
  <c r="G163"/>
  <c r="F163"/>
  <c r="E163"/>
  <c r="N162"/>
  <c r="M162"/>
  <c r="L162"/>
  <c r="K162"/>
  <c r="J162"/>
  <c r="I162"/>
  <c r="H162"/>
  <c r="G162"/>
  <c r="F162"/>
  <c r="E162"/>
  <c r="N161"/>
  <c r="M161"/>
  <c r="L161"/>
  <c r="K161"/>
  <c r="J161"/>
  <c r="I161"/>
  <c r="H161"/>
  <c r="G161"/>
  <c r="F161"/>
  <c r="E161"/>
  <c r="N160"/>
  <c r="M160"/>
  <c r="L160"/>
  <c r="K160"/>
  <c r="J160"/>
  <c r="I160"/>
  <c r="H160"/>
  <c r="G160"/>
  <c r="F160"/>
  <c r="E160"/>
  <c r="N159"/>
  <c r="M159"/>
  <c r="L159"/>
  <c r="K159"/>
  <c r="J159"/>
  <c r="I159"/>
  <c r="H159"/>
  <c r="G159"/>
  <c r="F159"/>
  <c r="E159"/>
  <c r="N158"/>
  <c r="M158"/>
  <c r="L158"/>
  <c r="K158"/>
  <c r="J158"/>
  <c r="I158"/>
  <c r="H158"/>
  <c r="G158"/>
  <c r="F158"/>
  <c r="E158"/>
  <c r="N157"/>
  <c r="M157"/>
  <c r="L157"/>
  <c r="K157"/>
  <c r="J157"/>
  <c r="I157"/>
  <c r="H157"/>
  <c r="G157"/>
  <c r="F157"/>
  <c r="E157"/>
  <c r="N156"/>
  <c r="M156"/>
  <c r="L156"/>
  <c r="K156"/>
  <c r="J156"/>
  <c r="I156"/>
  <c r="H156"/>
  <c r="G156"/>
  <c r="F156"/>
  <c r="E156"/>
  <c r="N155"/>
  <c r="M155"/>
  <c r="L155"/>
  <c r="K155"/>
  <c r="J155"/>
  <c r="I155"/>
  <c r="H155"/>
  <c r="G155"/>
  <c r="F155"/>
  <c r="E155"/>
  <c r="N154"/>
  <c r="M154"/>
  <c r="L154"/>
  <c r="K154"/>
  <c r="J154"/>
  <c r="I154"/>
  <c r="H154"/>
  <c r="G154"/>
  <c r="F154"/>
  <c r="E154"/>
  <c r="N153"/>
  <c r="M153"/>
  <c r="L153"/>
  <c r="K153"/>
  <c r="J153"/>
  <c r="I153"/>
  <c r="H153"/>
  <c r="G153"/>
  <c r="F153"/>
  <c r="E153"/>
  <c r="N152"/>
  <c r="M152"/>
  <c r="L152"/>
  <c r="K152"/>
  <c r="J152"/>
  <c r="I152"/>
  <c r="H152"/>
  <c r="G152"/>
  <c r="F152"/>
  <c r="E152"/>
  <c r="N151"/>
  <c r="M151"/>
  <c r="L151"/>
  <c r="K151"/>
  <c r="J151"/>
  <c r="I151"/>
  <c r="H151"/>
  <c r="G151"/>
  <c r="F151"/>
  <c r="E151"/>
  <c r="N150"/>
  <c r="M150"/>
  <c r="L150"/>
  <c r="K150"/>
  <c r="J150"/>
  <c r="I150"/>
  <c r="H150"/>
  <c r="G150"/>
  <c r="F150"/>
  <c r="E150"/>
  <c r="N149"/>
  <c r="M149"/>
  <c r="L149"/>
  <c r="K149"/>
  <c r="J149"/>
  <c r="I149"/>
  <c r="H149"/>
  <c r="G149"/>
  <c r="F149"/>
  <c r="E149"/>
  <c r="N148"/>
  <c r="M148"/>
  <c r="L148"/>
  <c r="K148"/>
  <c r="J148"/>
  <c r="I148"/>
  <c r="H148"/>
  <c r="G148"/>
  <c r="F148"/>
  <c r="E148"/>
  <c r="N147"/>
  <c r="M147"/>
  <c r="L147"/>
  <c r="K147"/>
  <c r="J147"/>
  <c r="I147"/>
  <c r="H147"/>
  <c r="G147"/>
  <c r="F147"/>
  <c r="E147"/>
  <c r="N146"/>
  <c r="M146"/>
  <c r="L146"/>
  <c r="K146"/>
  <c r="J146"/>
  <c r="I146"/>
  <c r="H146"/>
  <c r="G146"/>
  <c r="F146"/>
  <c r="E146"/>
  <c r="N145"/>
  <c r="M145"/>
  <c r="L145"/>
  <c r="K145"/>
  <c r="J145"/>
  <c r="I145"/>
  <c r="H145"/>
  <c r="G145"/>
  <c r="F145"/>
  <c r="E145"/>
  <c r="N144"/>
  <c r="M144"/>
  <c r="L144"/>
  <c r="K144"/>
  <c r="J144"/>
  <c r="I144"/>
  <c r="H144"/>
  <c r="G144"/>
  <c r="F144"/>
  <c r="E144"/>
  <c r="N143"/>
  <c r="M143"/>
  <c r="L143"/>
  <c r="K143"/>
  <c r="J143"/>
  <c r="I143"/>
  <c r="H143"/>
  <c r="G143"/>
  <c r="F143"/>
  <c r="E143"/>
  <c r="N142"/>
  <c r="M142"/>
  <c r="L142"/>
  <c r="K142"/>
  <c r="J142"/>
  <c r="I142"/>
  <c r="H142"/>
  <c r="G142"/>
  <c r="F142"/>
  <c r="E142"/>
  <c r="N141"/>
  <c r="M141"/>
  <c r="L141"/>
  <c r="K141"/>
  <c r="J141"/>
  <c r="I141"/>
  <c r="H141"/>
  <c r="G141"/>
  <c r="F141"/>
  <c r="E141"/>
  <c r="N140"/>
  <c r="M140"/>
  <c r="L140"/>
  <c r="K140"/>
  <c r="J140"/>
  <c r="I140"/>
  <c r="H140"/>
  <c r="G140"/>
  <c r="F140"/>
  <c r="E140"/>
  <c r="N139"/>
  <c r="M139"/>
  <c r="L139"/>
  <c r="K139"/>
  <c r="J139"/>
  <c r="I139"/>
  <c r="H139"/>
  <c r="G139"/>
  <c r="F139"/>
  <c r="E139"/>
  <c r="N138"/>
  <c r="M138"/>
  <c r="L138"/>
  <c r="K138"/>
  <c r="J138"/>
  <c r="I138"/>
  <c r="H138"/>
  <c r="G138"/>
  <c r="F138"/>
  <c r="E138"/>
  <c r="N137"/>
  <c r="M137"/>
  <c r="L137"/>
  <c r="K137"/>
  <c r="J137"/>
  <c r="I137"/>
  <c r="H137"/>
  <c r="G137"/>
  <c r="F137"/>
  <c r="E137"/>
  <c r="N136"/>
  <c r="M136"/>
  <c r="L136"/>
  <c r="K136"/>
  <c r="J136"/>
  <c r="I136"/>
  <c r="H136"/>
  <c r="G136"/>
  <c r="F136"/>
  <c r="E136"/>
  <c r="N135"/>
  <c r="M135"/>
  <c r="L135"/>
  <c r="K135"/>
  <c r="J135"/>
  <c r="I135"/>
  <c r="H135"/>
  <c r="G135"/>
  <c r="F135"/>
  <c r="E135"/>
  <c r="N134"/>
  <c r="M134"/>
  <c r="L134"/>
  <c r="K134"/>
  <c r="J134"/>
  <c r="I134"/>
  <c r="H134"/>
  <c r="G134"/>
  <c r="F134"/>
  <c r="E134"/>
  <c r="N133"/>
  <c r="M133"/>
  <c r="L133"/>
  <c r="K133"/>
  <c r="J133"/>
  <c r="I133"/>
  <c r="H133"/>
  <c r="G133"/>
  <c r="F133"/>
  <c r="E133"/>
  <c r="N132"/>
  <c r="M132"/>
  <c r="L132"/>
  <c r="K132"/>
  <c r="J132"/>
  <c r="I132"/>
  <c r="H132"/>
  <c r="G132"/>
  <c r="F132"/>
  <c r="E132"/>
  <c r="N131"/>
  <c r="M131"/>
  <c r="L131"/>
  <c r="K131"/>
  <c r="J131"/>
  <c r="I131"/>
  <c r="H131"/>
  <c r="G131"/>
  <c r="F131"/>
  <c r="E131"/>
  <c r="N130"/>
  <c r="M130"/>
  <c r="L130"/>
  <c r="K130"/>
  <c r="J130"/>
  <c r="I130"/>
  <c r="H130"/>
  <c r="G130"/>
  <c r="F130"/>
  <c r="E130"/>
  <c r="N129"/>
  <c r="M129"/>
  <c r="L129"/>
  <c r="K129"/>
  <c r="J129"/>
  <c r="I129"/>
  <c r="H129"/>
  <c r="G129"/>
  <c r="F129"/>
  <c r="E129"/>
  <c r="N128"/>
  <c r="M128"/>
  <c r="L128"/>
  <c r="K128"/>
  <c r="J128"/>
  <c r="I128"/>
  <c r="H128"/>
  <c r="G128"/>
  <c r="F128"/>
  <c r="E128"/>
  <c r="N127"/>
  <c r="M127"/>
  <c r="L127"/>
  <c r="K127"/>
  <c r="J127"/>
  <c r="I127"/>
  <c r="H127"/>
  <c r="G127"/>
  <c r="F127"/>
  <c r="E127"/>
  <c r="N126"/>
  <c r="M126"/>
  <c r="L126"/>
  <c r="K126"/>
  <c r="J126"/>
  <c r="I126"/>
  <c r="H126"/>
  <c r="G126"/>
  <c r="F126"/>
  <c r="E126"/>
  <c r="N125"/>
  <c r="M125"/>
  <c r="L125"/>
  <c r="K125"/>
  <c r="J125"/>
  <c r="I125"/>
  <c r="H125"/>
  <c r="G125"/>
  <c r="F125"/>
  <c r="E125"/>
  <c r="N124"/>
  <c r="M124"/>
  <c r="L124"/>
  <c r="K124"/>
  <c r="J124"/>
  <c r="I124"/>
  <c r="H124"/>
  <c r="G124"/>
  <c r="F124"/>
  <c r="E124"/>
  <c r="N123"/>
  <c r="M123"/>
  <c r="L123"/>
  <c r="K123"/>
  <c r="J123"/>
  <c r="I123"/>
  <c r="H123"/>
  <c r="G123"/>
  <c r="F123"/>
  <c r="E123"/>
  <c r="N122"/>
  <c r="M122"/>
  <c r="L122"/>
  <c r="K122"/>
  <c r="J122"/>
  <c r="I122"/>
  <c r="H122"/>
  <c r="G122"/>
  <c r="F122"/>
  <c r="E122"/>
  <c r="N121"/>
  <c r="M121"/>
  <c r="L121"/>
  <c r="K121"/>
  <c r="J121"/>
  <c r="I121"/>
  <c r="H121"/>
  <c r="G121"/>
  <c r="F121"/>
  <c r="E121"/>
  <c r="N120"/>
  <c r="M120"/>
  <c r="L120"/>
  <c r="K120"/>
  <c r="J120"/>
  <c r="I120"/>
  <c r="H120"/>
  <c r="G120"/>
  <c r="F120"/>
  <c r="E120"/>
  <c r="N119"/>
  <c r="M119"/>
  <c r="L119"/>
  <c r="K119"/>
  <c r="J119"/>
  <c r="I119"/>
  <c r="H119"/>
  <c r="G119"/>
  <c r="F119"/>
  <c r="E119"/>
  <c r="N118"/>
  <c r="M118"/>
  <c r="L118"/>
  <c r="K118"/>
  <c r="J118"/>
  <c r="I118"/>
  <c r="H118"/>
  <c r="G118"/>
  <c r="F118"/>
  <c r="E118"/>
  <c r="N117"/>
  <c r="M117"/>
  <c r="L117"/>
  <c r="K117"/>
  <c r="J117"/>
  <c r="I117"/>
  <c r="H117"/>
  <c r="G117"/>
  <c r="F117"/>
  <c r="E117"/>
  <c r="N116"/>
  <c r="M116"/>
  <c r="L116"/>
  <c r="K116"/>
  <c r="J116"/>
  <c r="I116"/>
  <c r="H116"/>
  <c r="G116"/>
  <c r="F116"/>
  <c r="E116"/>
  <c r="N115"/>
  <c r="M115"/>
  <c r="L115"/>
  <c r="K115"/>
  <c r="J115"/>
  <c r="I115"/>
  <c r="H115"/>
  <c r="G115"/>
  <c r="F115"/>
  <c r="E115"/>
  <c r="N114"/>
  <c r="M114"/>
  <c r="L114"/>
  <c r="K114"/>
  <c r="J114"/>
  <c r="I114"/>
  <c r="H114"/>
  <c r="G114"/>
  <c r="F114"/>
  <c r="E114"/>
  <c r="N113"/>
  <c r="M113"/>
  <c r="L113"/>
  <c r="K113"/>
  <c r="J113"/>
  <c r="I113"/>
  <c r="H113"/>
  <c r="G113"/>
  <c r="F113"/>
  <c r="E113"/>
  <c r="N112"/>
  <c r="M112"/>
  <c r="L112"/>
  <c r="K112"/>
  <c r="J112"/>
  <c r="I112"/>
  <c r="H112"/>
  <c r="G112"/>
  <c r="F112"/>
  <c r="E112"/>
  <c r="N111"/>
  <c r="M111"/>
  <c r="L111"/>
  <c r="K111"/>
  <c r="J111"/>
  <c r="I111"/>
  <c r="H111"/>
  <c r="G111"/>
  <c r="F111"/>
  <c r="E111"/>
  <c r="N110"/>
  <c r="M110"/>
  <c r="L110"/>
  <c r="K110"/>
  <c r="J110"/>
  <c r="I110"/>
  <c r="H110"/>
  <c r="G110"/>
  <c r="F110"/>
  <c r="E110"/>
  <c r="N109"/>
  <c r="M109"/>
  <c r="L109"/>
  <c r="K109"/>
  <c r="J109"/>
  <c r="I109"/>
  <c r="H109"/>
  <c r="G109"/>
  <c r="F109"/>
  <c r="E109"/>
  <c r="N108"/>
  <c r="M108"/>
  <c r="L108"/>
  <c r="K108"/>
  <c r="J108"/>
  <c r="I108"/>
  <c r="H108"/>
  <c r="G108"/>
  <c r="F108"/>
  <c r="E108"/>
  <c r="N107"/>
  <c r="M107"/>
  <c r="L107"/>
  <c r="K107"/>
  <c r="J107"/>
  <c r="I107"/>
  <c r="H107"/>
  <c r="G107"/>
  <c r="F107"/>
  <c r="E107"/>
  <c r="N106"/>
  <c r="M106"/>
  <c r="L106"/>
  <c r="K106"/>
  <c r="J106"/>
  <c r="I106"/>
  <c r="H106"/>
  <c r="G106"/>
  <c r="F106"/>
  <c r="E106"/>
  <c r="N105"/>
  <c r="M105"/>
  <c r="L105"/>
  <c r="K105"/>
  <c r="J105"/>
  <c r="I105"/>
  <c r="H105"/>
  <c r="G105"/>
  <c r="F105"/>
  <c r="E105"/>
  <c r="N104"/>
  <c r="M104"/>
  <c r="L104"/>
  <c r="K104"/>
  <c r="J104"/>
  <c r="I104"/>
  <c r="H104"/>
  <c r="G104"/>
  <c r="F104"/>
  <c r="E104"/>
  <c r="N103"/>
  <c r="M103"/>
  <c r="L103"/>
  <c r="K103"/>
  <c r="J103"/>
  <c r="I103"/>
  <c r="H103"/>
  <c r="G103"/>
  <c r="F103"/>
  <c r="E103"/>
  <c r="N102"/>
  <c r="M102"/>
  <c r="L102"/>
  <c r="K102"/>
  <c r="J102"/>
  <c r="I102"/>
  <c r="H102"/>
  <c r="G102"/>
  <c r="F102"/>
  <c r="E102"/>
  <c r="N101"/>
  <c r="M101"/>
  <c r="L101"/>
  <c r="K101"/>
  <c r="J101"/>
  <c r="I101"/>
  <c r="H101"/>
  <c r="G101"/>
  <c r="F101"/>
  <c r="E101"/>
  <c r="N100"/>
  <c r="M100"/>
  <c r="L100"/>
  <c r="K100"/>
  <c r="J100"/>
  <c r="I100"/>
  <c r="H100"/>
  <c r="G100"/>
  <c r="F100"/>
  <c r="E100"/>
  <c r="N99"/>
  <c r="M99"/>
  <c r="L99"/>
  <c r="K99"/>
  <c r="J99"/>
  <c r="I99"/>
  <c r="H99"/>
  <c r="G99"/>
  <c r="F99"/>
  <c r="E99"/>
  <c r="N98"/>
  <c r="M98"/>
  <c r="L98"/>
  <c r="K98"/>
  <c r="J98"/>
  <c r="I98"/>
  <c r="H98"/>
  <c r="G98"/>
  <c r="F98"/>
  <c r="E98"/>
  <c r="N97"/>
  <c r="M97"/>
  <c r="L97"/>
  <c r="K97"/>
  <c r="J97"/>
  <c r="I97"/>
  <c r="H97"/>
  <c r="G97"/>
  <c r="F97"/>
  <c r="E97"/>
  <c r="N96"/>
  <c r="M96"/>
  <c r="L96"/>
  <c r="K96"/>
  <c r="J96"/>
  <c r="I96"/>
  <c r="H96"/>
  <c r="G96"/>
  <c r="F96"/>
  <c r="E96"/>
  <c r="N95"/>
  <c r="M95"/>
  <c r="L95"/>
  <c r="K95"/>
  <c r="J95"/>
  <c r="I95"/>
  <c r="H95"/>
  <c r="G95"/>
  <c r="F95"/>
  <c r="E95"/>
  <c r="N94"/>
  <c r="M94"/>
  <c r="L94"/>
  <c r="K94"/>
  <c r="J94"/>
  <c r="I94"/>
  <c r="H94"/>
  <c r="G94"/>
  <c r="F94"/>
  <c r="E94"/>
  <c r="N93"/>
  <c r="M93"/>
  <c r="L93"/>
  <c r="K93"/>
  <c r="J93"/>
  <c r="I93"/>
  <c r="H93"/>
  <c r="G93"/>
  <c r="F93"/>
  <c r="E93"/>
  <c r="N92"/>
  <c r="M92"/>
  <c r="L92"/>
  <c r="K92"/>
  <c r="J92"/>
  <c r="I92"/>
  <c r="H92"/>
  <c r="G92"/>
  <c r="F92"/>
  <c r="E92"/>
  <c r="N91"/>
  <c r="M91"/>
  <c r="L91"/>
  <c r="K91"/>
  <c r="J91"/>
  <c r="I91"/>
  <c r="H91"/>
  <c r="G91"/>
  <c r="F91"/>
  <c r="E91"/>
  <c r="N90"/>
  <c r="M90"/>
  <c r="L90"/>
  <c r="K90"/>
  <c r="J90"/>
  <c r="I90"/>
  <c r="H90"/>
  <c r="G90"/>
  <c r="F90"/>
  <c r="E90"/>
  <c r="N89"/>
  <c r="M89"/>
  <c r="L89"/>
  <c r="K89"/>
  <c r="J89"/>
  <c r="I89"/>
  <c r="H89"/>
  <c r="G89"/>
  <c r="F89"/>
  <c r="E89"/>
  <c r="N88"/>
  <c r="M88"/>
  <c r="L88"/>
  <c r="K88"/>
  <c r="J88"/>
  <c r="I88"/>
  <c r="H88"/>
  <c r="G88"/>
  <c r="F88"/>
  <c r="E88"/>
  <c r="N87"/>
  <c r="M87"/>
  <c r="L87"/>
  <c r="K87"/>
  <c r="J87"/>
  <c r="I87"/>
  <c r="H87"/>
  <c r="G87"/>
  <c r="F87"/>
  <c r="E87"/>
  <c r="N86"/>
  <c r="M86"/>
  <c r="L86"/>
  <c r="K86"/>
  <c r="J86"/>
  <c r="I86"/>
  <c r="H86"/>
  <c r="G86"/>
  <c r="F86"/>
  <c r="E86"/>
  <c r="N85"/>
  <c r="M85"/>
  <c r="L85"/>
  <c r="K85"/>
  <c r="J85"/>
  <c r="I85"/>
  <c r="H85"/>
  <c r="G85"/>
  <c r="F85"/>
  <c r="E85"/>
  <c r="N84"/>
  <c r="M84"/>
  <c r="L84"/>
  <c r="K84"/>
  <c r="J84"/>
  <c r="I84"/>
  <c r="H84"/>
  <c r="G84"/>
  <c r="F84"/>
  <c r="E84"/>
  <c r="N83"/>
  <c r="M83"/>
  <c r="L83"/>
  <c r="K83"/>
  <c r="J83"/>
  <c r="I83"/>
  <c r="H83"/>
  <c r="G83"/>
  <c r="F83"/>
  <c r="E83"/>
  <c r="N82"/>
  <c r="M82"/>
  <c r="L82"/>
  <c r="K82"/>
  <c r="J82"/>
  <c r="I82"/>
  <c r="H82"/>
  <c r="G82"/>
  <c r="F82"/>
  <c r="E82"/>
  <c r="N81"/>
  <c r="M81"/>
  <c r="L81"/>
  <c r="K81"/>
  <c r="J81"/>
  <c r="I81"/>
  <c r="H81"/>
  <c r="G81"/>
  <c r="F81"/>
  <c r="E81"/>
  <c r="N80"/>
  <c r="M80"/>
  <c r="L80"/>
  <c r="K80"/>
  <c r="J80"/>
  <c r="I80"/>
  <c r="H80"/>
  <c r="G80"/>
  <c r="F80"/>
  <c r="E80"/>
  <c r="N79"/>
  <c r="M79"/>
  <c r="L79"/>
  <c r="K79"/>
  <c r="J79"/>
  <c r="I79"/>
  <c r="H79"/>
  <c r="G79"/>
  <c r="F79"/>
  <c r="E79"/>
  <c r="N78"/>
  <c r="M78"/>
  <c r="L78"/>
  <c r="K78"/>
  <c r="J78"/>
  <c r="I78"/>
  <c r="H78"/>
  <c r="G78"/>
  <c r="F78"/>
  <c r="E78"/>
  <c r="N77"/>
  <c r="M77"/>
  <c r="L77"/>
  <c r="K77"/>
  <c r="J77"/>
  <c r="I77"/>
  <c r="H77"/>
  <c r="G77"/>
  <c r="F77"/>
  <c r="E77"/>
  <c r="N76"/>
  <c r="M76"/>
  <c r="L76"/>
  <c r="K76"/>
  <c r="J76"/>
  <c r="I76"/>
  <c r="H76"/>
  <c r="G76"/>
  <c r="F76"/>
  <c r="E76"/>
  <c r="N75"/>
  <c r="M75"/>
  <c r="L75"/>
  <c r="K75"/>
  <c r="J75"/>
  <c r="I75"/>
  <c r="H75"/>
  <c r="G75"/>
  <c r="F75"/>
  <c r="E75"/>
  <c r="N74"/>
  <c r="M74"/>
  <c r="L74"/>
  <c r="K74"/>
  <c r="J74"/>
  <c r="I74"/>
  <c r="H74"/>
  <c r="G74"/>
  <c r="F74"/>
  <c r="E74"/>
  <c r="N73"/>
  <c r="M73"/>
  <c r="L73"/>
  <c r="K73"/>
  <c r="J73"/>
  <c r="I73"/>
  <c r="H73"/>
  <c r="G73"/>
  <c r="F73"/>
  <c r="E73"/>
  <c r="N72"/>
  <c r="M72"/>
  <c r="L72"/>
  <c r="K72"/>
  <c r="J72"/>
  <c r="I72"/>
  <c r="H72"/>
  <c r="G72"/>
  <c r="F72"/>
  <c r="E72"/>
  <c r="N71"/>
  <c r="M71"/>
  <c r="L71"/>
  <c r="K71"/>
  <c r="J71"/>
  <c r="I71"/>
  <c r="H71"/>
  <c r="G71"/>
  <c r="F71"/>
  <c r="E71"/>
  <c r="N70"/>
  <c r="M70"/>
  <c r="L70"/>
  <c r="K70"/>
  <c r="J70"/>
  <c r="I70"/>
  <c r="H70"/>
  <c r="G70"/>
  <c r="F70"/>
  <c r="E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5"/>
  <c r="M65"/>
  <c r="L65"/>
  <c r="K65"/>
  <c r="J65"/>
  <c r="I65"/>
  <c r="H65"/>
  <c r="G65"/>
  <c r="F65"/>
  <c r="E65"/>
  <c r="N64"/>
  <c r="M64"/>
  <c r="L64"/>
  <c r="K64"/>
  <c r="J64"/>
  <c r="I64"/>
  <c r="H64"/>
  <c r="G64"/>
  <c r="F64"/>
  <c r="E64"/>
  <c r="N63"/>
  <c r="M63"/>
  <c r="L63"/>
  <c r="K63"/>
  <c r="J63"/>
  <c r="I63"/>
  <c r="H63"/>
  <c r="G63"/>
  <c r="F63"/>
  <c r="E63"/>
  <c r="N62"/>
  <c r="M62"/>
  <c r="L62"/>
  <c r="K62"/>
  <c r="J62"/>
  <c r="I62"/>
  <c r="H62"/>
  <c r="G62"/>
  <c r="F62"/>
  <c r="E62"/>
  <c r="N61"/>
  <c r="M61"/>
  <c r="L61"/>
  <c r="K61"/>
  <c r="J61"/>
  <c r="I61"/>
  <c r="H61"/>
  <c r="G61"/>
  <c r="F61"/>
  <c r="E6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N55"/>
  <c r="M55"/>
  <c r="L55"/>
  <c r="K55"/>
  <c r="J55"/>
  <c r="I55"/>
  <c r="H55"/>
  <c r="G55"/>
  <c r="F55"/>
  <c r="E55"/>
  <c r="N54"/>
  <c r="M54"/>
  <c r="L54"/>
  <c r="K54"/>
  <c r="J54"/>
  <c r="I54"/>
  <c r="H54"/>
  <c r="G54"/>
  <c r="F54"/>
  <c r="E54"/>
  <c r="N53"/>
  <c r="M53"/>
  <c r="L53"/>
  <c r="K53"/>
  <c r="J53"/>
  <c r="I53"/>
  <c r="H53"/>
  <c r="G53"/>
  <c r="F53"/>
  <c r="E53"/>
  <c r="N52"/>
  <c r="M52"/>
  <c r="L52"/>
  <c r="K52"/>
  <c r="J52"/>
  <c r="I52"/>
  <c r="H52"/>
  <c r="G52"/>
  <c r="F52"/>
  <c r="E52"/>
  <c r="N51"/>
  <c r="M51"/>
  <c r="L51"/>
  <c r="K51"/>
  <c r="J51"/>
  <c r="I51"/>
  <c r="H51"/>
  <c r="G51"/>
  <c r="F51"/>
  <c r="E51"/>
  <c r="N50"/>
  <c r="M50"/>
  <c r="L50"/>
  <c r="K50"/>
  <c r="J50"/>
  <c r="I50"/>
  <c r="H50"/>
  <c r="G50"/>
  <c r="F50"/>
  <c r="E50"/>
  <c r="N49"/>
  <c r="M49"/>
  <c r="L49"/>
  <c r="K49"/>
  <c r="J49"/>
  <c r="I49"/>
  <c r="H49"/>
  <c r="G49"/>
  <c r="F49"/>
  <c r="E49"/>
  <c r="N48"/>
  <c r="M48"/>
  <c r="L48"/>
  <c r="K48"/>
  <c r="J48"/>
  <c r="I48"/>
  <c r="H48"/>
  <c r="G48"/>
  <c r="F48"/>
  <c r="E48"/>
  <c r="N47"/>
  <c r="M47"/>
  <c r="L47"/>
  <c r="K47"/>
  <c r="J47"/>
  <c r="I47"/>
  <c r="H47"/>
  <c r="G47"/>
  <c r="F47"/>
  <c r="E47"/>
  <c r="N46"/>
  <c r="M46"/>
  <c r="L46"/>
  <c r="K46"/>
  <c r="J46"/>
  <c r="I46"/>
  <c r="H46"/>
  <c r="G46"/>
  <c r="F46"/>
  <c r="E46"/>
  <c r="N45"/>
  <c r="M45"/>
  <c r="L45"/>
  <c r="K45"/>
  <c r="J45"/>
  <c r="I45"/>
  <c r="H45"/>
  <c r="G45"/>
  <c r="F45"/>
  <c r="E45"/>
  <c r="N44"/>
  <c r="M44"/>
  <c r="L44"/>
  <c r="K44"/>
  <c r="J44"/>
  <c r="I44"/>
  <c r="H44"/>
  <c r="G44"/>
  <c r="F44"/>
  <c r="E44"/>
  <c r="N43"/>
  <c r="M43"/>
  <c r="L43"/>
  <c r="K43"/>
  <c r="J43"/>
  <c r="I43"/>
  <c r="H43"/>
  <c r="G43"/>
  <c r="F43"/>
  <c r="E43"/>
  <c r="N42"/>
  <c r="M42"/>
  <c r="L42"/>
  <c r="K42"/>
  <c r="J42"/>
  <c r="I42"/>
  <c r="H42"/>
  <c r="G42"/>
  <c r="F42"/>
  <c r="E42"/>
  <c r="N41"/>
  <c r="M41"/>
  <c r="L41"/>
  <c r="K41"/>
  <c r="J41"/>
  <c r="I41"/>
  <c r="H41"/>
  <c r="G41"/>
  <c r="F41"/>
  <c r="E41"/>
  <c r="N40"/>
  <c r="M40"/>
  <c r="L40"/>
  <c r="K40"/>
  <c r="J40"/>
  <c r="I40"/>
  <c r="H40"/>
  <c r="G40"/>
  <c r="F40"/>
  <c r="E40"/>
  <c r="N39"/>
  <c r="M39"/>
  <c r="L39"/>
  <c r="K39"/>
  <c r="J39"/>
  <c r="I39"/>
  <c r="H39"/>
  <c r="G39"/>
  <c r="F39"/>
  <c r="E39"/>
  <c r="N38"/>
  <c r="M38"/>
  <c r="L38"/>
  <c r="K38"/>
  <c r="J38"/>
  <c r="I38"/>
  <c r="H38"/>
  <c r="G38"/>
  <c r="F38"/>
  <c r="E38"/>
  <c r="N37"/>
  <c r="M37"/>
  <c r="L37"/>
  <c r="K37"/>
  <c r="J37"/>
  <c r="I37"/>
  <c r="H37"/>
  <c r="G37"/>
  <c r="F37"/>
  <c r="E37"/>
  <c r="N36"/>
  <c r="M36"/>
  <c r="L36"/>
  <c r="K36"/>
  <c r="J36"/>
  <c r="I36"/>
  <c r="H36"/>
  <c r="G36"/>
  <c r="F36"/>
  <c r="E36"/>
  <c r="N35"/>
  <c r="M35"/>
  <c r="L35"/>
  <c r="K35"/>
  <c r="J35"/>
  <c r="I35"/>
  <c r="H35"/>
  <c r="G35"/>
  <c r="F35"/>
  <c r="E35"/>
  <c r="N34"/>
  <c r="M34"/>
  <c r="L34"/>
  <c r="K34"/>
  <c r="J34"/>
  <c r="I34"/>
  <c r="H34"/>
  <c r="G34"/>
  <c r="F34"/>
  <c r="E34"/>
  <c r="N33"/>
  <c r="M33"/>
  <c r="L33"/>
  <c r="K33"/>
  <c r="J33"/>
  <c r="I33"/>
  <c r="H33"/>
  <c r="G33"/>
  <c r="F33"/>
  <c r="E33"/>
  <c r="N32"/>
  <c r="M32"/>
  <c r="L32"/>
  <c r="K32"/>
  <c r="J32"/>
  <c r="I32"/>
  <c r="H32"/>
  <c r="G32"/>
  <c r="F32"/>
  <c r="E32"/>
  <c r="N31"/>
  <c r="M31"/>
  <c r="L31"/>
  <c r="K31"/>
  <c r="J31"/>
  <c r="I31"/>
  <c r="H31"/>
  <c r="G31"/>
  <c r="F31"/>
  <c r="E31"/>
  <c r="N30"/>
  <c r="M30"/>
  <c r="L30"/>
  <c r="K30"/>
  <c r="J30"/>
  <c r="I30"/>
  <c r="H30"/>
  <c r="G30"/>
  <c r="F30"/>
  <c r="E30"/>
  <c r="N29"/>
  <c r="M29"/>
  <c r="L29"/>
  <c r="K29"/>
  <c r="J29"/>
  <c r="I29"/>
  <c r="H29"/>
  <c r="G29"/>
  <c r="F29"/>
  <c r="E29"/>
  <c r="N28"/>
  <c r="M28"/>
  <c r="L28"/>
  <c r="K28"/>
  <c r="J28"/>
  <c r="I28"/>
  <c r="H28"/>
  <c r="G28"/>
  <c r="F28"/>
  <c r="E28"/>
  <c r="N27"/>
  <c r="M27"/>
  <c r="L27"/>
  <c r="K27"/>
  <c r="J27"/>
  <c r="I27"/>
  <c r="H27"/>
  <c r="G27"/>
  <c r="F27"/>
  <c r="E27"/>
  <c r="N26"/>
  <c r="M26"/>
  <c r="L26"/>
  <c r="K26"/>
  <c r="J26"/>
  <c r="I26"/>
  <c r="H26"/>
  <c r="G26"/>
  <c r="F26"/>
  <c r="E26"/>
  <c r="N25"/>
  <c r="M25"/>
  <c r="L25"/>
  <c r="K25"/>
  <c r="J25"/>
  <c r="I25"/>
  <c r="H25"/>
  <c r="G25"/>
  <c r="F25"/>
  <c r="E25"/>
  <c r="N24"/>
  <c r="M24"/>
  <c r="L24"/>
  <c r="K24"/>
  <c r="J24"/>
  <c r="I24"/>
  <c r="H24"/>
  <c r="G24"/>
  <c r="F24"/>
  <c r="E24"/>
  <c r="N23"/>
  <c r="M23"/>
  <c r="L23"/>
  <c r="K23"/>
  <c r="J23"/>
  <c r="I23"/>
  <c r="H23"/>
  <c r="G23"/>
  <c r="F23"/>
  <c r="E23"/>
  <c r="N22"/>
  <c r="M22"/>
  <c r="L22"/>
  <c r="K22"/>
  <c r="J22"/>
  <c r="I22"/>
  <c r="H22"/>
  <c r="G22"/>
  <c r="F22"/>
  <c r="E22"/>
  <c r="N21"/>
  <c r="M21"/>
  <c r="L21"/>
  <c r="K21"/>
  <c r="J21"/>
  <c r="I21"/>
  <c r="H21"/>
  <c r="G21"/>
  <c r="F21"/>
  <c r="E21"/>
  <c r="N20"/>
  <c r="M20"/>
  <c r="L20"/>
  <c r="K20"/>
  <c r="J20"/>
  <c r="I20"/>
  <c r="H20"/>
  <c r="G20"/>
  <c r="F20"/>
  <c r="E20"/>
  <c r="N19"/>
  <c r="M19"/>
  <c r="L19"/>
  <c r="K19"/>
  <c r="J19"/>
  <c r="I19"/>
  <c r="H19"/>
  <c r="G19"/>
  <c r="F19"/>
  <c r="E19"/>
  <c r="N18"/>
  <c r="M18"/>
  <c r="L18"/>
  <c r="K18"/>
  <c r="J18"/>
  <c r="I18"/>
  <c r="H18"/>
  <c r="G18"/>
  <c r="F18"/>
  <c r="E18"/>
  <c r="N17"/>
  <c r="M17"/>
  <c r="L17"/>
  <c r="K17"/>
  <c r="J17"/>
  <c r="I17"/>
  <c r="H17"/>
  <c r="G17"/>
  <c r="F17"/>
  <c r="E17"/>
  <c r="N16"/>
  <c r="M16"/>
  <c r="L16"/>
  <c r="K16"/>
  <c r="J16"/>
  <c r="I16"/>
  <c r="H16"/>
  <c r="G16"/>
  <c r="F16"/>
  <c r="E16"/>
  <c r="N15"/>
  <c r="M15"/>
  <c r="L15"/>
  <c r="K15"/>
  <c r="J15"/>
  <c r="I15"/>
  <c r="H15"/>
  <c r="G15"/>
  <c r="F15"/>
  <c r="E15"/>
  <c r="N14"/>
  <c r="M14"/>
  <c r="L14"/>
  <c r="K14"/>
  <c r="J14"/>
  <c r="I14"/>
  <c r="H14"/>
  <c r="G14"/>
  <c r="F14"/>
  <c r="E14"/>
  <c r="N13"/>
  <c r="M13"/>
  <c r="L13"/>
  <c r="K13"/>
  <c r="J13"/>
  <c r="I13"/>
  <c r="H13"/>
  <c r="G13"/>
  <c r="F13"/>
  <c r="E13"/>
  <c r="N12"/>
  <c r="M12"/>
  <c r="L12"/>
  <c r="K12"/>
  <c r="J12"/>
  <c r="I12"/>
  <c r="H12"/>
  <c r="G12"/>
  <c r="F12"/>
  <c r="E12"/>
  <c r="N11"/>
  <c r="M11"/>
  <c r="L11"/>
  <c r="K11"/>
  <c r="J11"/>
  <c r="I11"/>
  <c r="H11"/>
  <c r="G11"/>
  <c r="F11"/>
  <c r="E11"/>
  <c r="N10"/>
  <c r="M10"/>
  <c r="L10"/>
  <c r="K10"/>
  <c r="J10"/>
  <c r="I10"/>
  <c r="H10"/>
  <c r="G10"/>
  <c r="F10"/>
  <c r="E10"/>
  <c r="N9"/>
  <c r="M9"/>
  <c r="L9"/>
  <c r="K9"/>
  <c r="J9"/>
  <c r="I9"/>
  <c r="H9"/>
  <c r="G9"/>
  <c r="F9"/>
  <c r="E9"/>
  <c r="N8"/>
  <c r="M8"/>
  <c r="L8"/>
  <c r="K8"/>
  <c r="J8"/>
  <c r="I8"/>
  <c r="H8"/>
  <c r="G8"/>
  <c r="F8"/>
  <c r="E8"/>
  <c r="N7"/>
  <c r="M7"/>
  <c r="L7"/>
  <c r="K7"/>
  <c r="J7"/>
  <c r="I7"/>
  <c r="H7"/>
  <c r="G7"/>
  <c r="F7"/>
  <c r="E7"/>
  <c r="N6"/>
  <c r="M6"/>
  <c r="L6"/>
  <c r="K6"/>
  <c r="J6"/>
  <c r="I6"/>
  <c r="H6"/>
  <c r="G6"/>
  <c r="F6"/>
  <c r="E6"/>
  <c r="N5"/>
  <c r="M5"/>
  <c r="L5"/>
  <c r="K5"/>
  <c r="J5"/>
  <c r="I5"/>
  <c r="H5"/>
  <c r="G5"/>
  <c r="F5"/>
  <c r="E5"/>
  <c r="N4"/>
  <c r="M4"/>
  <c r="L4"/>
  <c r="K4"/>
  <c r="J4"/>
  <c r="I4"/>
  <c r="H4"/>
  <c r="G4"/>
  <c r="F4"/>
  <c r="E4"/>
  <c r="N3"/>
  <c r="M3"/>
  <c r="L3"/>
  <c r="K3"/>
  <c r="J3"/>
  <c r="I3"/>
  <c r="H3"/>
  <c r="G3"/>
  <c r="F3"/>
  <c r="E3"/>
  <c r="N2"/>
  <c r="M2"/>
  <c r="L2"/>
  <c r="K2"/>
  <c r="J2"/>
  <c r="I2"/>
  <c r="H2"/>
  <c r="G2"/>
  <c r="F2"/>
  <c r="E2"/>
  <c r="N260" i="11"/>
  <c r="M260"/>
  <c r="L260"/>
  <c r="K260"/>
  <c r="J260"/>
  <c r="I260"/>
  <c r="H260"/>
  <c r="G260"/>
  <c r="F260"/>
  <c r="E260"/>
  <c r="N259"/>
  <c r="M259"/>
  <c r="L259"/>
  <c r="K259"/>
  <c r="J259"/>
  <c r="I259"/>
  <c r="H259"/>
  <c r="G259"/>
  <c r="F259"/>
  <c r="E259"/>
  <c r="N258"/>
  <c r="M258"/>
  <c r="L258"/>
  <c r="K258"/>
  <c r="J258"/>
  <c r="I258"/>
  <c r="H258"/>
  <c r="G258"/>
  <c r="F258"/>
  <c r="E258"/>
  <c r="N257"/>
  <c r="M257"/>
  <c r="L257"/>
  <c r="K257"/>
  <c r="J257"/>
  <c r="I257"/>
  <c r="H257"/>
  <c r="G257"/>
  <c r="F257"/>
  <c r="E257"/>
  <c r="N256"/>
  <c r="M256"/>
  <c r="L256"/>
  <c r="K256"/>
  <c r="J256"/>
  <c r="I256"/>
  <c r="H256"/>
  <c r="G256"/>
  <c r="F256"/>
  <c r="E256"/>
  <c r="N255"/>
  <c r="M255"/>
  <c r="L255"/>
  <c r="K255"/>
  <c r="J255"/>
  <c r="I255"/>
  <c r="H255"/>
  <c r="G255"/>
  <c r="F255"/>
  <c r="E255"/>
  <c r="N254"/>
  <c r="M254"/>
  <c r="L254"/>
  <c r="K254"/>
  <c r="J254"/>
  <c r="I254"/>
  <c r="H254"/>
  <c r="G254"/>
  <c r="F254"/>
  <c r="E254"/>
  <c r="N253"/>
  <c r="M253"/>
  <c r="L253"/>
  <c r="K253"/>
  <c r="J253"/>
  <c r="I253"/>
  <c r="H253"/>
  <c r="G253"/>
  <c r="F253"/>
  <c r="E253"/>
  <c r="N252"/>
  <c r="M252"/>
  <c r="L252"/>
  <c r="K252"/>
  <c r="J252"/>
  <c r="I252"/>
  <c r="H252"/>
  <c r="G252"/>
  <c r="F252"/>
  <c r="E252"/>
  <c r="N251"/>
  <c r="M251"/>
  <c r="L251"/>
  <c r="K251"/>
  <c r="J251"/>
  <c r="I251"/>
  <c r="H251"/>
  <c r="G251"/>
  <c r="F251"/>
  <c r="E251"/>
  <c r="N250"/>
  <c r="M250"/>
  <c r="L250"/>
  <c r="K250"/>
  <c r="J250"/>
  <c r="I250"/>
  <c r="H250"/>
  <c r="G250"/>
  <c r="F250"/>
  <c r="E250"/>
  <c r="N249"/>
  <c r="M249"/>
  <c r="L249"/>
  <c r="K249"/>
  <c r="J249"/>
  <c r="I249"/>
  <c r="H249"/>
  <c r="G249"/>
  <c r="F249"/>
  <c r="E249"/>
  <c r="N248"/>
  <c r="M248"/>
  <c r="L248"/>
  <c r="K248"/>
  <c r="J248"/>
  <c r="I248"/>
  <c r="H248"/>
  <c r="G248"/>
  <c r="F248"/>
  <c r="E248"/>
  <c r="N247"/>
  <c r="M247"/>
  <c r="L247"/>
  <c r="K247"/>
  <c r="J247"/>
  <c r="I247"/>
  <c r="H247"/>
  <c r="G247"/>
  <c r="F247"/>
  <c r="E247"/>
  <c r="N246"/>
  <c r="M246"/>
  <c r="L246"/>
  <c r="K246"/>
  <c r="J246"/>
  <c r="I246"/>
  <c r="H246"/>
  <c r="G246"/>
  <c r="F246"/>
  <c r="E246"/>
  <c r="N245"/>
  <c r="M245"/>
  <c r="L245"/>
  <c r="K245"/>
  <c r="J245"/>
  <c r="I245"/>
  <c r="H245"/>
  <c r="G245"/>
  <c r="F245"/>
  <c r="E245"/>
  <c r="N244"/>
  <c r="M244"/>
  <c r="L244"/>
  <c r="K244"/>
  <c r="J244"/>
  <c r="I244"/>
  <c r="H244"/>
  <c r="G244"/>
  <c r="F244"/>
  <c r="E244"/>
  <c r="N243"/>
  <c r="M243"/>
  <c r="L243"/>
  <c r="K243"/>
  <c r="J243"/>
  <c r="I243"/>
  <c r="H243"/>
  <c r="G243"/>
  <c r="F243"/>
  <c r="E243"/>
  <c r="N242"/>
  <c r="M242"/>
  <c r="L242"/>
  <c r="K242"/>
  <c r="J242"/>
  <c r="I242"/>
  <c r="H242"/>
  <c r="G242"/>
  <c r="F242"/>
  <c r="E242"/>
  <c r="N241"/>
  <c r="M241"/>
  <c r="L241"/>
  <c r="K241"/>
  <c r="J241"/>
  <c r="I241"/>
  <c r="H241"/>
  <c r="G241"/>
  <c r="F241"/>
  <c r="E241"/>
  <c r="N240"/>
  <c r="M240"/>
  <c r="L240"/>
  <c r="K240"/>
  <c r="J240"/>
  <c r="I240"/>
  <c r="H240"/>
  <c r="G240"/>
  <c r="F240"/>
  <c r="E240"/>
  <c r="N239"/>
  <c r="M239"/>
  <c r="L239"/>
  <c r="K239"/>
  <c r="J239"/>
  <c r="I239"/>
  <c r="H239"/>
  <c r="G239"/>
  <c r="F239"/>
  <c r="E239"/>
  <c r="N238"/>
  <c r="M238"/>
  <c r="L238"/>
  <c r="K238"/>
  <c r="J238"/>
  <c r="I238"/>
  <c r="H238"/>
  <c r="G238"/>
  <c r="F238"/>
  <c r="E238"/>
  <c r="N237"/>
  <c r="M237"/>
  <c r="L237"/>
  <c r="K237"/>
  <c r="J237"/>
  <c r="I237"/>
  <c r="H237"/>
  <c r="G237"/>
  <c r="F237"/>
  <c r="E237"/>
  <c r="N236"/>
  <c r="M236"/>
  <c r="L236"/>
  <c r="K236"/>
  <c r="J236"/>
  <c r="I236"/>
  <c r="H236"/>
  <c r="G236"/>
  <c r="F236"/>
  <c r="E236"/>
  <c r="N235"/>
  <c r="M235"/>
  <c r="L235"/>
  <c r="K235"/>
  <c r="J235"/>
  <c r="I235"/>
  <c r="H235"/>
  <c r="G235"/>
  <c r="F235"/>
  <c r="E235"/>
  <c r="N234"/>
  <c r="M234"/>
  <c r="L234"/>
  <c r="K234"/>
  <c r="J234"/>
  <c r="I234"/>
  <c r="H234"/>
  <c r="G234"/>
  <c r="F234"/>
  <c r="E234"/>
  <c r="N233"/>
  <c r="M233"/>
  <c r="L233"/>
  <c r="K233"/>
  <c r="J233"/>
  <c r="I233"/>
  <c r="H233"/>
  <c r="G233"/>
  <c r="F233"/>
  <c r="E233"/>
  <c r="N232"/>
  <c r="M232"/>
  <c r="L232"/>
  <c r="K232"/>
  <c r="J232"/>
  <c r="I232"/>
  <c r="H232"/>
  <c r="G232"/>
  <c r="F232"/>
  <c r="E232"/>
  <c r="N231"/>
  <c r="M231"/>
  <c r="L231"/>
  <c r="K231"/>
  <c r="J231"/>
  <c r="I231"/>
  <c r="H231"/>
  <c r="G231"/>
  <c r="F231"/>
  <c r="E231"/>
  <c r="N230"/>
  <c r="M230"/>
  <c r="L230"/>
  <c r="K230"/>
  <c r="J230"/>
  <c r="I230"/>
  <c r="H230"/>
  <c r="G230"/>
  <c r="F230"/>
  <c r="E230"/>
  <c r="N229"/>
  <c r="M229"/>
  <c r="L229"/>
  <c r="K229"/>
  <c r="J229"/>
  <c r="I229"/>
  <c r="H229"/>
  <c r="G229"/>
  <c r="F229"/>
  <c r="E229"/>
  <c r="N228"/>
  <c r="M228"/>
  <c r="L228"/>
  <c r="K228"/>
  <c r="J228"/>
  <c r="I228"/>
  <c r="H228"/>
  <c r="G228"/>
  <c r="F228"/>
  <c r="E228"/>
  <c r="N227"/>
  <c r="M227"/>
  <c r="L227"/>
  <c r="K227"/>
  <c r="J227"/>
  <c r="I227"/>
  <c r="H227"/>
  <c r="G227"/>
  <c r="F227"/>
  <c r="E227"/>
  <c r="N226"/>
  <c r="M226"/>
  <c r="L226"/>
  <c r="K226"/>
  <c r="J226"/>
  <c r="I226"/>
  <c r="H226"/>
  <c r="G226"/>
  <c r="F226"/>
  <c r="E226"/>
  <c r="N225"/>
  <c r="M225"/>
  <c r="L225"/>
  <c r="K225"/>
  <c r="J225"/>
  <c r="I225"/>
  <c r="H225"/>
  <c r="G225"/>
  <c r="F225"/>
  <c r="E225"/>
  <c r="N224"/>
  <c r="M224"/>
  <c r="L224"/>
  <c r="K224"/>
  <c r="J224"/>
  <c r="I224"/>
  <c r="H224"/>
  <c r="G224"/>
  <c r="F224"/>
  <c r="E224"/>
  <c r="N223"/>
  <c r="M223"/>
  <c r="L223"/>
  <c r="K223"/>
  <c r="J223"/>
  <c r="I223"/>
  <c r="H223"/>
  <c r="G223"/>
  <c r="F223"/>
  <c r="E223"/>
  <c r="N222"/>
  <c r="M222"/>
  <c r="L222"/>
  <c r="K222"/>
  <c r="J222"/>
  <c r="I222"/>
  <c r="H222"/>
  <c r="G222"/>
  <c r="F222"/>
  <c r="E222"/>
  <c r="N221"/>
  <c r="M221"/>
  <c r="L221"/>
  <c r="K221"/>
  <c r="J221"/>
  <c r="I221"/>
  <c r="H221"/>
  <c r="G221"/>
  <c r="F221"/>
  <c r="E221"/>
  <c r="N220"/>
  <c r="M220"/>
  <c r="L220"/>
  <c r="K220"/>
  <c r="J220"/>
  <c r="I220"/>
  <c r="H220"/>
  <c r="G220"/>
  <c r="F220"/>
  <c r="E220"/>
  <c r="N219"/>
  <c r="M219"/>
  <c r="L219"/>
  <c r="K219"/>
  <c r="J219"/>
  <c r="I219"/>
  <c r="H219"/>
  <c r="G219"/>
  <c r="F219"/>
  <c r="E219"/>
  <c r="N218"/>
  <c r="M218"/>
  <c r="L218"/>
  <c r="K218"/>
  <c r="J218"/>
  <c r="I218"/>
  <c r="H218"/>
  <c r="G218"/>
  <c r="F218"/>
  <c r="E218"/>
  <c r="N217"/>
  <c r="M217"/>
  <c r="L217"/>
  <c r="K217"/>
  <c r="J217"/>
  <c r="I217"/>
  <c r="H217"/>
  <c r="G217"/>
  <c r="F217"/>
  <c r="E217"/>
  <c r="N216"/>
  <c r="M216"/>
  <c r="L216"/>
  <c r="K216"/>
  <c r="J216"/>
  <c r="I216"/>
  <c r="H216"/>
  <c r="G216"/>
  <c r="F216"/>
  <c r="E216"/>
  <c r="N215"/>
  <c r="M215"/>
  <c r="L215"/>
  <c r="K215"/>
  <c r="J215"/>
  <c r="I215"/>
  <c r="H215"/>
  <c r="G215"/>
  <c r="F215"/>
  <c r="E215"/>
  <c r="N214"/>
  <c r="M214"/>
  <c r="L214"/>
  <c r="K214"/>
  <c r="J214"/>
  <c r="I214"/>
  <c r="H214"/>
  <c r="G214"/>
  <c r="F214"/>
  <c r="E214"/>
  <c r="N213"/>
  <c r="M213"/>
  <c r="L213"/>
  <c r="K213"/>
  <c r="J213"/>
  <c r="I213"/>
  <c r="H213"/>
  <c r="G213"/>
  <c r="F213"/>
  <c r="E213"/>
  <c r="N212"/>
  <c r="M212"/>
  <c r="L212"/>
  <c r="K212"/>
  <c r="J212"/>
  <c r="I212"/>
  <c r="H212"/>
  <c r="G212"/>
  <c r="F212"/>
  <c r="E212"/>
  <c r="N211"/>
  <c r="M211"/>
  <c r="L211"/>
  <c r="K211"/>
  <c r="J211"/>
  <c r="I211"/>
  <c r="H211"/>
  <c r="G211"/>
  <c r="F211"/>
  <c r="E211"/>
  <c r="N210"/>
  <c r="M210"/>
  <c r="L210"/>
  <c r="K210"/>
  <c r="J210"/>
  <c r="I210"/>
  <c r="H210"/>
  <c r="G210"/>
  <c r="F210"/>
  <c r="E210"/>
  <c r="N209"/>
  <c r="M209"/>
  <c r="L209"/>
  <c r="K209"/>
  <c r="J209"/>
  <c r="I209"/>
  <c r="H209"/>
  <c r="G209"/>
  <c r="F209"/>
  <c r="E209"/>
  <c r="N208"/>
  <c r="M208"/>
  <c r="L208"/>
  <c r="K208"/>
  <c r="J208"/>
  <c r="I208"/>
  <c r="H208"/>
  <c r="G208"/>
  <c r="F208"/>
  <c r="E208"/>
  <c r="N207"/>
  <c r="M207"/>
  <c r="L207"/>
  <c r="K207"/>
  <c r="J207"/>
  <c r="I207"/>
  <c r="H207"/>
  <c r="G207"/>
  <c r="F207"/>
  <c r="E207"/>
  <c r="N206"/>
  <c r="M206"/>
  <c r="L206"/>
  <c r="K206"/>
  <c r="J206"/>
  <c r="I206"/>
  <c r="H206"/>
  <c r="G206"/>
  <c r="F206"/>
  <c r="E206"/>
  <c r="N205"/>
  <c r="M205"/>
  <c r="L205"/>
  <c r="K205"/>
  <c r="J205"/>
  <c r="I205"/>
  <c r="H205"/>
  <c r="G205"/>
  <c r="F205"/>
  <c r="E205"/>
  <c r="N204"/>
  <c r="M204"/>
  <c r="L204"/>
  <c r="K204"/>
  <c r="J204"/>
  <c r="I204"/>
  <c r="H204"/>
  <c r="G204"/>
  <c r="F204"/>
  <c r="E204"/>
  <c r="N203"/>
  <c r="M203"/>
  <c r="L203"/>
  <c r="K203"/>
  <c r="J203"/>
  <c r="I203"/>
  <c r="H203"/>
  <c r="G203"/>
  <c r="F203"/>
  <c r="E203"/>
  <c r="N202"/>
  <c r="M202"/>
  <c r="L202"/>
  <c r="K202"/>
  <c r="J202"/>
  <c r="I202"/>
  <c r="H202"/>
  <c r="G202"/>
  <c r="F202"/>
  <c r="E202"/>
  <c r="N201"/>
  <c r="M201"/>
  <c r="L201"/>
  <c r="K201"/>
  <c r="J201"/>
  <c r="I201"/>
  <c r="H201"/>
  <c r="G201"/>
  <c r="F201"/>
  <c r="E201"/>
  <c r="N200"/>
  <c r="M200"/>
  <c r="L200"/>
  <c r="K200"/>
  <c r="J200"/>
  <c r="I200"/>
  <c r="H200"/>
  <c r="G200"/>
  <c r="F200"/>
  <c r="E200"/>
  <c r="N199"/>
  <c r="M199"/>
  <c r="L199"/>
  <c r="K199"/>
  <c r="J199"/>
  <c r="I199"/>
  <c r="H199"/>
  <c r="G199"/>
  <c r="F199"/>
  <c r="E199"/>
  <c r="N198"/>
  <c r="M198"/>
  <c r="L198"/>
  <c r="K198"/>
  <c r="J198"/>
  <c r="I198"/>
  <c r="H198"/>
  <c r="G198"/>
  <c r="F198"/>
  <c r="E198"/>
  <c r="N197"/>
  <c r="M197"/>
  <c r="L197"/>
  <c r="K197"/>
  <c r="J197"/>
  <c r="I197"/>
  <c r="H197"/>
  <c r="G197"/>
  <c r="F197"/>
  <c r="E197"/>
  <c r="N196"/>
  <c r="M196"/>
  <c r="L196"/>
  <c r="K196"/>
  <c r="J196"/>
  <c r="I196"/>
  <c r="H196"/>
  <c r="G196"/>
  <c r="F196"/>
  <c r="E196"/>
  <c r="N195"/>
  <c r="M195"/>
  <c r="L195"/>
  <c r="K195"/>
  <c r="J195"/>
  <c r="I195"/>
  <c r="H195"/>
  <c r="G195"/>
  <c r="F195"/>
  <c r="E195"/>
  <c r="N194"/>
  <c r="M194"/>
  <c r="L194"/>
  <c r="K194"/>
  <c r="J194"/>
  <c r="I194"/>
  <c r="H194"/>
  <c r="G194"/>
  <c r="F194"/>
  <c r="E194"/>
  <c r="N193"/>
  <c r="M193"/>
  <c r="L193"/>
  <c r="K193"/>
  <c r="J193"/>
  <c r="I193"/>
  <c r="H193"/>
  <c r="G193"/>
  <c r="F193"/>
  <c r="E193"/>
  <c r="N192"/>
  <c r="M192"/>
  <c r="L192"/>
  <c r="K192"/>
  <c r="J192"/>
  <c r="I192"/>
  <c r="H192"/>
  <c r="G192"/>
  <c r="F192"/>
  <c r="E192"/>
  <c r="N191"/>
  <c r="M191"/>
  <c r="L191"/>
  <c r="K191"/>
  <c r="J191"/>
  <c r="I191"/>
  <c r="H191"/>
  <c r="G191"/>
  <c r="F191"/>
  <c r="E191"/>
  <c r="N190"/>
  <c r="M190"/>
  <c r="L190"/>
  <c r="K190"/>
  <c r="J190"/>
  <c r="I190"/>
  <c r="H190"/>
  <c r="G190"/>
  <c r="F190"/>
  <c r="E190"/>
  <c r="N189"/>
  <c r="M189"/>
  <c r="L189"/>
  <c r="K189"/>
  <c r="J189"/>
  <c r="I189"/>
  <c r="H189"/>
  <c r="G189"/>
  <c r="F189"/>
  <c r="E189"/>
  <c r="N188"/>
  <c r="M188"/>
  <c r="L188"/>
  <c r="K188"/>
  <c r="J188"/>
  <c r="I188"/>
  <c r="H188"/>
  <c r="G188"/>
  <c r="F188"/>
  <c r="E188"/>
  <c r="N187"/>
  <c r="M187"/>
  <c r="L187"/>
  <c r="K187"/>
  <c r="J187"/>
  <c r="I187"/>
  <c r="H187"/>
  <c r="G187"/>
  <c r="F187"/>
  <c r="E187"/>
  <c r="N186"/>
  <c r="M186"/>
  <c r="L186"/>
  <c r="K186"/>
  <c r="J186"/>
  <c r="I186"/>
  <c r="H186"/>
  <c r="G186"/>
  <c r="F186"/>
  <c r="E186"/>
  <c r="N185"/>
  <c r="M185"/>
  <c r="L185"/>
  <c r="K185"/>
  <c r="J185"/>
  <c r="I185"/>
  <c r="H185"/>
  <c r="G185"/>
  <c r="F185"/>
  <c r="E185"/>
  <c r="N184"/>
  <c r="M184"/>
  <c r="L184"/>
  <c r="K184"/>
  <c r="J184"/>
  <c r="I184"/>
  <c r="H184"/>
  <c r="G184"/>
  <c r="F184"/>
  <c r="E184"/>
  <c r="N183"/>
  <c r="M183"/>
  <c r="L183"/>
  <c r="K183"/>
  <c r="J183"/>
  <c r="I183"/>
  <c r="H183"/>
  <c r="G183"/>
  <c r="F183"/>
  <c r="E183"/>
  <c r="N182"/>
  <c r="M182"/>
  <c r="L182"/>
  <c r="K182"/>
  <c r="J182"/>
  <c r="I182"/>
  <c r="H182"/>
  <c r="G182"/>
  <c r="F182"/>
  <c r="E182"/>
  <c r="N181"/>
  <c r="M181"/>
  <c r="L181"/>
  <c r="K181"/>
  <c r="J181"/>
  <c r="I181"/>
  <c r="H181"/>
  <c r="G181"/>
  <c r="F181"/>
  <c r="E181"/>
  <c r="N180"/>
  <c r="M180"/>
  <c r="L180"/>
  <c r="K180"/>
  <c r="J180"/>
  <c r="I180"/>
  <c r="H180"/>
  <c r="G180"/>
  <c r="F180"/>
  <c r="E180"/>
  <c r="N179"/>
  <c r="M179"/>
  <c r="L179"/>
  <c r="K179"/>
  <c r="J179"/>
  <c r="I179"/>
  <c r="H179"/>
  <c r="G179"/>
  <c r="F179"/>
  <c r="E179"/>
  <c r="N178"/>
  <c r="M178"/>
  <c r="L178"/>
  <c r="K178"/>
  <c r="J178"/>
  <c r="I178"/>
  <c r="H178"/>
  <c r="G178"/>
  <c r="F178"/>
  <c r="E178"/>
  <c r="N177"/>
  <c r="M177"/>
  <c r="L177"/>
  <c r="K177"/>
  <c r="J177"/>
  <c r="I177"/>
  <c r="H177"/>
  <c r="G177"/>
  <c r="F177"/>
  <c r="E177"/>
  <c r="N176"/>
  <c r="M176"/>
  <c r="L176"/>
  <c r="K176"/>
  <c r="J176"/>
  <c r="I176"/>
  <c r="H176"/>
  <c r="G176"/>
  <c r="F176"/>
  <c r="E176"/>
  <c r="N175"/>
  <c r="M175"/>
  <c r="L175"/>
  <c r="K175"/>
  <c r="J175"/>
  <c r="I175"/>
  <c r="H175"/>
  <c r="G175"/>
  <c r="F175"/>
  <c r="E175"/>
  <c r="N174"/>
  <c r="M174"/>
  <c r="L174"/>
  <c r="K174"/>
  <c r="J174"/>
  <c r="I174"/>
  <c r="H174"/>
  <c r="G174"/>
  <c r="F174"/>
  <c r="E174"/>
  <c r="N173"/>
  <c r="M173"/>
  <c r="L173"/>
  <c r="K173"/>
  <c r="J173"/>
  <c r="I173"/>
  <c r="H173"/>
  <c r="G173"/>
  <c r="F173"/>
  <c r="E173"/>
  <c r="N172"/>
  <c r="M172"/>
  <c r="L172"/>
  <c r="K172"/>
  <c r="J172"/>
  <c r="I172"/>
  <c r="H172"/>
  <c r="G172"/>
  <c r="F172"/>
  <c r="E172"/>
  <c r="N171"/>
  <c r="M171"/>
  <c r="L171"/>
  <c r="K171"/>
  <c r="J171"/>
  <c r="I171"/>
  <c r="H171"/>
  <c r="G171"/>
  <c r="F171"/>
  <c r="E171"/>
  <c r="N170"/>
  <c r="M170"/>
  <c r="L170"/>
  <c r="K170"/>
  <c r="J170"/>
  <c r="I170"/>
  <c r="H170"/>
  <c r="G170"/>
  <c r="F170"/>
  <c r="E170"/>
  <c r="N169"/>
  <c r="M169"/>
  <c r="L169"/>
  <c r="K169"/>
  <c r="J169"/>
  <c r="I169"/>
  <c r="H169"/>
  <c r="G169"/>
  <c r="F169"/>
  <c r="E169"/>
  <c r="N168"/>
  <c r="M168"/>
  <c r="L168"/>
  <c r="K168"/>
  <c r="J168"/>
  <c r="I168"/>
  <c r="H168"/>
  <c r="G168"/>
  <c r="F168"/>
  <c r="E168"/>
  <c r="N167"/>
  <c r="M167"/>
  <c r="L167"/>
  <c r="K167"/>
  <c r="J167"/>
  <c r="I167"/>
  <c r="H167"/>
  <c r="G167"/>
  <c r="F167"/>
  <c r="E167"/>
  <c r="N166"/>
  <c r="M166"/>
  <c r="L166"/>
  <c r="K166"/>
  <c r="J166"/>
  <c r="I166"/>
  <c r="H166"/>
  <c r="G166"/>
  <c r="F166"/>
  <c r="E166"/>
  <c r="N165"/>
  <c r="M165"/>
  <c r="L165"/>
  <c r="K165"/>
  <c r="J165"/>
  <c r="I165"/>
  <c r="H165"/>
  <c r="G165"/>
  <c r="F165"/>
  <c r="E165"/>
  <c r="N164"/>
  <c r="M164"/>
  <c r="L164"/>
  <c r="K164"/>
  <c r="J164"/>
  <c r="I164"/>
  <c r="H164"/>
  <c r="G164"/>
  <c r="F164"/>
  <c r="E164"/>
  <c r="N163"/>
  <c r="M163"/>
  <c r="L163"/>
  <c r="K163"/>
  <c r="J163"/>
  <c r="I163"/>
  <c r="H163"/>
  <c r="G163"/>
  <c r="F163"/>
  <c r="E163"/>
  <c r="N162"/>
  <c r="M162"/>
  <c r="L162"/>
  <c r="K162"/>
  <c r="J162"/>
  <c r="I162"/>
  <c r="H162"/>
  <c r="G162"/>
  <c r="F162"/>
  <c r="E162"/>
  <c r="N161"/>
  <c r="M161"/>
  <c r="L161"/>
  <c r="K161"/>
  <c r="J161"/>
  <c r="I161"/>
  <c r="H161"/>
  <c r="G161"/>
  <c r="F161"/>
  <c r="E161"/>
  <c r="N160"/>
  <c r="M160"/>
  <c r="L160"/>
  <c r="K160"/>
  <c r="J160"/>
  <c r="I160"/>
  <c r="H160"/>
  <c r="G160"/>
  <c r="F160"/>
  <c r="E160"/>
  <c r="N159"/>
  <c r="M159"/>
  <c r="L159"/>
  <c r="K159"/>
  <c r="J159"/>
  <c r="I159"/>
  <c r="H159"/>
  <c r="G159"/>
  <c r="F159"/>
  <c r="E159"/>
  <c r="N158"/>
  <c r="M158"/>
  <c r="L158"/>
  <c r="K158"/>
  <c r="J158"/>
  <c r="I158"/>
  <c r="H158"/>
  <c r="G158"/>
  <c r="F158"/>
  <c r="E158"/>
  <c r="N157"/>
  <c r="M157"/>
  <c r="L157"/>
  <c r="K157"/>
  <c r="J157"/>
  <c r="I157"/>
  <c r="H157"/>
  <c r="G157"/>
  <c r="F157"/>
  <c r="E157"/>
  <c r="N156"/>
  <c r="M156"/>
  <c r="L156"/>
  <c r="K156"/>
  <c r="J156"/>
  <c r="I156"/>
  <c r="H156"/>
  <c r="G156"/>
  <c r="F156"/>
  <c r="E156"/>
  <c r="N155"/>
  <c r="M155"/>
  <c r="L155"/>
  <c r="K155"/>
  <c r="J155"/>
  <c r="I155"/>
  <c r="H155"/>
  <c r="G155"/>
  <c r="F155"/>
  <c r="E155"/>
  <c r="N154"/>
  <c r="M154"/>
  <c r="L154"/>
  <c r="K154"/>
  <c r="J154"/>
  <c r="I154"/>
  <c r="H154"/>
  <c r="G154"/>
  <c r="F154"/>
  <c r="E154"/>
  <c r="N153"/>
  <c r="M153"/>
  <c r="L153"/>
  <c r="K153"/>
  <c r="J153"/>
  <c r="I153"/>
  <c r="H153"/>
  <c r="G153"/>
  <c r="F153"/>
  <c r="E153"/>
  <c r="N152"/>
  <c r="M152"/>
  <c r="L152"/>
  <c r="K152"/>
  <c r="J152"/>
  <c r="I152"/>
  <c r="H152"/>
  <c r="G152"/>
  <c r="F152"/>
  <c r="E152"/>
  <c r="N151"/>
  <c r="M151"/>
  <c r="L151"/>
  <c r="K151"/>
  <c r="J151"/>
  <c r="I151"/>
  <c r="H151"/>
  <c r="G151"/>
  <c r="F151"/>
  <c r="E151"/>
  <c r="N150"/>
  <c r="M150"/>
  <c r="L150"/>
  <c r="K150"/>
  <c r="J150"/>
  <c r="I150"/>
  <c r="H150"/>
  <c r="G150"/>
  <c r="F150"/>
  <c r="E150"/>
  <c r="N149"/>
  <c r="M149"/>
  <c r="L149"/>
  <c r="K149"/>
  <c r="J149"/>
  <c r="I149"/>
  <c r="H149"/>
  <c r="G149"/>
  <c r="F149"/>
  <c r="E149"/>
  <c r="N148"/>
  <c r="M148"/>
  <c r="L148"/>
  <c r="K148"/>
  <c r="J148"/>
  <c r="I148"/>
  <c r="H148"/>
  <c r="G148"/>
  <c r="F148"/>
  <c r="E148"/>
  <c r="N147"/>
  <c r="M147"/>
  <c r="L147"/>
  <c r="K147"/>
  <c r="J147"/>
  <c r="I147"/>
  <c r="H147"/>
  <c r="G147"/>
  <c r="F147"/>
  <c r="E147"/>
  <c r="N146"/>
  <c r="M146"/>
  <c r="L146"/>
  <c r="K146"/>
  <c r="J146"/>
  <c r="I146"/>
  <c r="H146"/>
  <c r="G146"/>
  <c r="F146"/>
  <c r="E146"/>
  <c r="N145"/>
  <c r="M145"/>
  <c r="L145"/>
  <c r="K145"/>
  <c r="J145"/>
  <c r="I145"/>
  <c r="H145"/>
  <c r="G145"/>
  <c r="F145"/>
  <c r="E145"/>
  <c r="N144"/>
  <c r="M144"/>
  <c r="L144"/>
  <c r="K144"/>
  <c r="J144"/>
  <c r="I144"/>
  <c r="H144"/>
  <c r="G144"/>
  <c r="F144"/>
  <c r="E144"/>
  <c r="N143"/>
  <c r="M143"/>
  <c r="L143"/>
  <c r="K143"/>
  <c r="J143"/>
  <c r="I143"/>
  <c r="H143"/>
  <c r="G143"/>
  <c r="F143"/>
  <c r="E143"/>
  <c r="N142"/>
  <c r="M142"/>
  <c r="L142"/>
  <c r="K142"/>
  <c r="J142"/>
  <c r="I142"/>
  <c r="H142"/>
  <c r="G142"/>
  <c r="F142"/>
  <c r="E142"/>
  <c r="N141"/>
  <c r="M141"/>
  <c r="L141"/>
  <c r="K141"/>
  <c r="J141"/>
  <c r="I141"/>
  <c r="H141"/>
  <c r="G141"/>
  <c r="F141"/>
  <c r="E141"/>
  <c r="N140"/>
  <c r="M140"/>
  <c r="L140"/>
  <c r="K140"/>
  <c r="J140"/>
  <c r="I140"/>
  <c r="H140"/>
  <c r="G140"/>
  <c r="F140"/>
  <c r="E140"/>
  <c r="N139"/>
  <c r="M139"/>
  <c r="L139"/>
  <c r="K139"/>
  <c r="J139"/>
  <c r="I139"/>
  <c r="H139"/>
  <c r="G139"/>
  <c r="F139"/>
  <c r="E139"/>
  <c r="N138"/>
  <c r="M138"/>
  <c r="L138"/>
  <c r="K138"/>
  <c r="J138"/>
  <c r="I138"/>
  <c r="H138"/>
  <c r="G138"/>
  <c r="F138"/>
  <c r="E138"/>
  <c r="N137"/>
  <c r="M137"/>
  <c r="L137"/>
  <c r="K137"/>
  <c r="J137"/>
  <c r="I137"/>
  <c r="H137"/>
  <c r="G137"/>
  <c r="F137"/>
  <c r="E137"/>
  <c r="N136"/>
  <c r="M136"/>
  <c r="L136"/>
  <c r="K136"/>
  <c r="J136"/>
  <c r="I136"/>
  <c r="H136"/>
  <c r="G136"/>
  <c r="F136"/>
  <c r="E136"/>
  <c r="N135"/>
  <c r="M135"/>
  <c r="L135"/>
  <c r="K135"/>
  <c r="J135"/>
  <c r="I135"/>
  <c r="H135"/>
  <c r="G135"/>
  <c r="F135"/>
  <c r="E135"/>
  <c r="N134"/>
  <c r="M134"/>
  <c r="L134"/>
  <c r="K134"/>
  <c r="J134"/>
  <c r="I134"/>
  <c r="H134"/>
  <c r="G134"/>
  <c r="F134"/>
  <c r="E134"/>
  <c r="N133"/>
  <c r="M133"/>
  <c r="L133"/>
  <c r="K133"/>
  <c r="J133"/>
  <c r="I133"/>
  <c r="H133"/>
  <c r="G133"/>
  <c r="F133"/>
  <c r="E133"/>
  <c r="N132"/>
  <c r="M132"/>
  <c r="L132"/>
  <c r="K132"/>
  <c r="J132"/>
  <c r="I132"/>
  <c r="H132"/>
  <c r="G132"/>
  <c r="F132"/>
  <c r="E132"/>
  <c r="N131"/>
  <c r="M131"/>
  <c r="L131"/>
  <c r="K131"/>
  <c r="J131"/>
  <c r="I131"/>
  <c r="H131"/>
  <c r="G131"/>
  <c r="F131"/>
  <c r="E131"/>
  <c r="N130"/>
  <c r="M130"/>
  <c r="L130"/>
  <c r="K130"/>
  <c r="J130"/>
  <c r="I130"/>
  <c r="H130"/>
  <c r="G130"/>
  <c r="F130"/>
  <c r="E130"/>
  <c r="N129"/>
  <c r="M129"/>
  <c r="L129"/>
  <c r="K129"/>
  <c r="J129"/>
  <c r="I129"/>
  <c r="H129"/>
  <c r="G129"/>
  <c r="F129"/>
  <c r="E129"/>
  <c r="N128"/>
  <c r="M128"/>
  <c r="L128"/>
  <c r="K128"/>
  <c r="J128"/>
  <c r="I128"/>
  <c r="H128"/>
  <c r="G128"/>
  <c r="F128"/>
  <c r="E128"/>
  <c r="N127"/>
  <c r="M127"/>
  <c r="L127"/>
  <c r="K127"/>
  <c r="J127"/>
  <c r="I127"/>
  <c r="H127"/>
  <c r="G127"/>
  <c r="F127"/>
  <c r="E127"/>
  <c r="N126"/>
  <c r="M126"/>
  <c r="L126"/>
  <c r="K126"/>
  <c r="J126"/>
  <c r="I126"/>
  <c r="H126"/>
  <c r="G126"/>
  <c r="F126"/>
  <c r="E126"/>
  <c r="N125"/>
  <c r="M125"/>
  <c r="L125"/>
  <c r="K125"/>
  <c r="J125"/>
  <c r="I125"/>
  <c r="H125"/>
  <c r="G125"/>
  <c r="F125"/>
  <c r="E125"/>
  <c r="N124"/>
  <c r="M124"/>
  <c r="L124"/>
  <c r="K124"/>
  <c r="J124"/>
  <c r="I124"/>
  <c r="H124"/>
  <c r="G124"/>
  <c r="F124"/>
  <c r="E124"/>
  <c r="N123"/>
  <c r="M123"/>
  <c r="L123"/>
  <c r="K123"/>
  <c r="J123"/>
  <c r="I123"/>
  <c r="H123"/>
  <c r="G123"/>
  <c r="F123"/>
  <c r="E123"/>
  <c r="N122"/>
  <c r="M122"/>
  <c r="L122"/>
  <c r="K122"/>
  <c r="J122"/>
  <c r="I122"/>
  <c r="H122"/>
  <c r="G122"/>
  <c r="F122"/>
  <c r="E122"/>
  <c r="N121"/>
  <c r="M121"/>
  <c r="L121"/>
  <c r="K121"/>
  <c r="J121"/>
  <c r="I121"/>
  <c r="H121"/>
  <c r="G121"/>
  <c r="F121"/>
  <c r="E121"/>
  <c r="N120"/>
  <c r="M120"/>
  <c r="L120"/>
  <c r="K120"/>
  <c r="J120"/>
  <c r="I120"/>
  <c r="H120"/>
  <c r="G120"/>
  <c r="F120"/>
  <c r="E120"/>
  <c r="N119"/>
  <c r="M119"/>
  <c r="L119"/>
  <c r="K119"/>
  <c r="J119"/>
  <c r="I119"/>
  <c r="H119"/>
  <c r="G119"/>
  <c r="F119"/>
  <c r="E119"/>
  <c r="N118"/>
  <c r="M118"/>
  <c r="L118"/>
  <c r="K118"/>
  <c r="J118"/>
  <c r="I118"/>
  <c r="H118"/>
  <c r="G118"/>
  <c r="F118"/>
  <c r="E118"/>
  <c r="N117"/>
  <c r="M117"/>
  <c r="L117"/>
  <c r="K117"/>
  <c r="J117"/>
  <c r="I117"/>
  <c r="H117"/>
  <c r="G117"/>
  <c r="F117"/>
  <c r="E117"/>
  <c r="N116"/>
  <c r="M116"/>
  <c r="L116"/>
  <c r="K116"/>
  <c r="J116"/>
  <c r="I116"/>
  <c r="H116"/>
  <c r="G116"/>
  <c r="F116"/>
  <c r="E116"/>
  <c r="N115"/>
  <c r="M115"/>
  <c r="L115"/>
  <c r="K115"/>
  <c r="J115"/>
  <c r="I115"/>
  <c r="H115"/>
  <c r="G115"/>
  <c r="F115"/>
  <c r="E115"/>
  <c r="N114"/>
  <c r="M114"/>
  <c r="L114"/>
  <c r="K114"/>
  <c r="J114"/>
  <c r="I114"/>
  <c r="H114"/>
  <c r="G114"/>
  <c r="F114"/>
  <c r="E114"/>
  <c r="N113"/>
  <c r="M113"/>
  <c r="L113"/>
  <c r="K113"/>
  <c r="J113"/>
  <c r="I113"/>
  <c r="H113"/>
  <c r="G113"/>
  <c r="F113"/>
  <c r="E113"/>
  <c r="N112"/>
  <c r="M112"/>
  <c r="L112"/>
  <c r="K112"/>
  <c r="J112"/>
  <c r="I112"/>
  <c r="H112"/>
  <c r="G112"/>
  <c r="F112"/>
  <c r="E112"/>
  <c r="N111"/>
  <c r="M111"/>
  <c r="L111"/>
  <c r="K111"/>
  <c r="J111"/>
  <c r="I111"/>
  <c r="H111"/>
  <c r="G111"/>
  <c r="F111"/>
  <c r="E111"/>
  <c r="N110"/>
  <c r="M110"/>
  <c r="L110"/>
  <c r="K110"/>
  <c r="J110"/>
  <c r="I110"/>
  <c r="H110"/>
  <c r="G110"/>
  <c r="F110"/>
  <c r="E110"/>
  <c r="N109"/>
  <c r="M109"/>
  <c r="L109"/>
  <c r="K109"/>
  <c r="J109"/>
  <c r="I109"/>
  <c r="H109"/>
  <c r="G109"/>
  <c r="F109"/>
  <c r="E109"/>
  <c r="N108"/>
  <c r="M108"/>
  <c r="L108"/>
  <c r="K108"/>
  <c r="J108"/>
  <c r="I108"/>
  <c r="H108"/>
  <c r="G108"/>
  <c r="F108"/>
  <c r="E108"/>
  <c r="N107"/>
  <c r="M107"/>
  <c r="L107"/>
  <c r="K107"/>
  <c r="J107"/>
  <c r="I107"/>
  <c r="H107"/>
  <c r="G107"/>
  <c r="F107"/>
  <c r="E107"/>
  <c r="N106"/>
  <c r="M106"/>
  <c r="L106"/>
  <c r="K106"/>
  <c r="J106"/>
  <c r="I106"/>
  <c r="H106"/>
  <c r="G106"/>
  <c r="F106"/>
  <c r="E106"/>
  <c r="N105"/>
  <c r="M105"/>
  <c r="L105"/>
  <c r="K105"/>
  <c r="J105"/>
  <c r="I105"/>
  <c r="H105"/>
  <c r="G105"/>
  <c r="F105"/>
  <c r="E105"/>
  <c r="N104"/>
  <c r="M104"/>
  <c r="L104"/>
  <c r="K104"/>
  <c r="J104"/>
  <c r="I104"/>
  <c r="H104"/>
  <c r="G104"/>
  <c r="F104"/>
  <c r="E104"/>
  <c r="N103"/>
  <c r="M103"/>
  <c r="L103"/>
  <c r="K103"/>
  <c r="J103"/>
  <c r="I103"/>
  <c r="H103"/>
  <c r="G103"/>
  <c r="F103"/>
  <c r="E103"/>
  <c r="N102"/>
  <c r="M102"/>
  <c r="L102"/>
  <c r="K102"/>
  <c r="J102"/>
  <c r="I102"/>
  <c r="H102"/>
  <c r="G102"/>
  <c r="F102"/>
  <c r="E102"/>
  <c r="N101"/>
  <c r="M101"/>
  <c r="L101"/>
  <c r="K101"/>
  <c r="J101"/>
  <c r="I101"/>
  <c r="H101"/>
  <c r="G101"/>
  <c r="F101"/>
  <c r="E101"/>
  <c r="N100"/>
  <c r="M100"/>
  <c r="L100"/>
  <c r="K100"/>
  <c r="J100"/>
  <c r="I100"/>
  <c r="H100"/>
  <c r="G100"/>
  <c r="F100"/>
  <c r="E100"/>
  <c r="N99"/>
  <c r="M99"/>
  <c r="L99"/>
  <c r="K99"/>
  <c r="J99"/>
  <c r="I99"/>
  <c r="H99"/>
  <c r="G99"/>
  <c r="F99"/>
  <c r="E99"/>
  <c r="N98"/>
  <c r="M98"/>
  <c r="L98"/>
  <c r="K98"/>
  <c r="J98"/>
  <c r="I98"/>
  <c r="H98"/>
  <c r="G98"/>
  <c r="F98"/>
  <c r="E98"/>
  <c r="N97"/>
  <c r="M97"/>
  <c r="L97"/>
  <c r="K97"/>
  <c r="J97"/>
  <c r="I97"/>
  <c r="H97"/>
  <c r="G97"/>
  <c r="F97"/>
  <c r="E97"/>
  <c r="N96"/>
  <c r="M96"/>
  <c r="L96"/>
  <c r="K96"/>
  <c r="J96"/>
  <c r="I96"/>
  <c r="H96"/>
  <c r="G96"/>
  <c r="F96"/>
  <c r="E96"/>
  <c r="N95"/>
  <c r="M95"/>
  <c r="L95"/>
  <c r="K95"/>
  <c r="J95"/>
  <c r="I95"/>
  <c r="H95"/>
  <c r="G95"/>
  <c r="F95"/>
  <c r="E95"/>
  <c r="N94"/>
  <c r="M94"/>
  <c r="L94"/>
  <c r="K94"/>
  <c r="J94"/>
  <c r="I94"/>
  <c r="H94"/>
  <c r="G94"/>
  <c r="F94"/>
  <c r="E94"/>
  <c r="N93"/>
  <c r="M93"/>
  <c r="L93"/>
  <c r="K93"/>
  <c r="J93"/>
  <c r="I93"/>
  <c r="H93"/>
  <c r="G93"/>
  <c r="F93"/>
  <c r="E93"/>
  <c r="N92"/>
  <c r="M92"/>
  <c r="L92"/>
  <c r="K92"/>
  <c r="J92"/>
  <c r="I92"/>
  <c r="H92"/>
  <c r="G92"/>
  <c r="F92"/>
  <c r="E92"/>
  <c r="N91"/>
  <c r="M91"/>
  <c r="L91"/>
  <c r="K91"/>
  <c r="J91"/>
  <c r="I91"/>
  <c r="H91"/>
  <c r="G91"/>
  <c r="F91"/>
  <c r="E91"/>
  <c r="N90"/>
  <c r="M90"/>
  <c r="L90"/>
  <c r="K90"/>
  <c r="J90"/>
  <c r="I90"/>
  <c r="H90"/>
  <c r="G90"/>
  <c r="F90"/>
  <c r="E90"/>
  <c r="N89"/>
  <c r="M89"/>
  <c r="L89"/>
  <c r="K89"/>
  <c r="J89"/>
  <c r="I89"/>
  <c r="H89"/>
  <c r="G89"/>
  <c r="F89"/>
  <c r="E89"/>
  <c r="N88"/>
  <c r="M88"/>
  <c r="L88"/>
  <c r="K88"/>
  <c r="J88"/>
  <c r="I88"/>
  <c r="H88"/>
  <c r="G88"/>
  <c r="F88"/>
  <c r="E88"/>
  <c r="N87"/>
  <c r="M87"/>
  <c r="L87"/>
  <c r="K87"/>
  <c r="J87"/>
  <c r="I87"/>
  <c r="H87"/>
  <c r="G87"/>
  <c r="F87"/>
  <c r="E87"/>
  <c r="N86"/>
  <c r="M86"/>
  <c r="L86"/>
  <c r="K86"/>
  <c r="J86"/>
  <c r="I86"/>
  <c r="H86"/>
  <c r="G86"/>
  <c r="F86"/>
  <c r="E86"/>
  <c r="N85"/>
  <c r="M85"/>
  <c r="L85"/>
  <c r="K85"/>
  <c r="J85"/>
  <c r="I85"/>
  <c r="H85"/>
  <c r="G85"/>
  <c r="F85"/>
  <c r="E85"/>
  <c r="N84"/>
  <c r="M84"/>
  <c r="L84"/>
  <c r="K84"/>
  <c r="J84"/>
  <c r="I84"/>
  <c r="H84"/>
  <c r="G84"/>
  <c r="F84"/>
  <c r="E84"/>
  <c r="N83"/>
  <c r="M83"/>
  <c r="L83"/>
  <c r="K83"/>
  <c r="J83"/>
  <c r="I83"/>
  <c r="H83"/>
  <c r="G83"/>
  <c r="F83"/>
  <c r="E83"/>
  <c r="N82"/>
  <c r="M82"/>
  <c r="L82"/>
  <c r="K82"/>
  <c r="J82"/>
  <c r="I82"/>
  <c r="H82"/>
  <c r="G82"/>
  <c r="F82"/>
  <c r="E82"/>
  <c r="N81"/>
  <c r="M81"/>
  <c r="L81"/>
  <c r="K81"/>
  <c r="J81"/>
  <c r="I81"/>
  <c r="H81"/>
  <c r="G81"/>
  <c r="F81"/>
  <c r="E81"/>
  <c r="N80"/>
  <c r="M80"/>
  <c r="L80"/>
  <c r="K80"/>
  <c r="J80"/>
  <c r="I80"/>
  <c r="H80"/>
  <c r="G80"/>
  <c r="F80"/>
  <c r="E80"/>
  <c r="N79"/>
  <c r="M79"/>
  <c r="L79"/>
  <c r="K79"/>
  <c r="J79"/>
  <c r="I79"/>
  <c r="H79"/>
  <c r="G79"/>
  <c r="F79"/>
  <c r="E79"/>
  <c r="N78"/>
  <c r="M78"/>
  <c r="L78"/>
  <c r="K78"/>
  <c r="J78"/>
  <c r="I78"/>
  <c r="H78"/>
  <c r="G78"/>
  <c r="F78"/>
  <c r="E78"/>
  <c r="N77"/>
  <c r="M77"/>
  <c r="L77"/>
  <c r="K77"/>
  <c r="J77"/>
  <c r="I77"/>
  <c r="H77"/>
  <c r="G77"/>
  <c r="F77"/>
  <c r="E77"/>
  <c r="N76"/>
  <c r="M76"/>
  <c r="L76"/>
  <c r="K76"/>
  <c r="J76"/>
  <c r="I76"/>
  <c r="H76"/>
  <c r="G76"/>
  <c r="F76"/>
  <c r="E76"/>
  <c r="N75"/>
  <c r="M75"/>
  <c r="L75"/>
  <c r="K75"/>
  <c r="J75"/>
  <c r="I75"/>
  <c r="H75"/>
  <c r="G75"/>
  <c r="F75"/>
  <c r="E75"/>
  <c r="N74"/>
  <c r="M74"/>
  <c r="L74"/>
  <c r="K74"/>
  <c r="J74"/>
  <c r="I74"/>
  <c r="H74"/>
  <c r="G74"/>
  <c r="F74"/>
  <c r="E74"/>
  <c r="N73"/>
  <c r="M73"/>
  <c r="L73"/>
  <c r="K73"/>
  <c r="J73"/>
  <c r="I73"/>
  <c r="H73"/>
  <c r="G73"/>
  <c r="F73"/>
  <c r="E73"/>
  <c r="N72"/>
  <c r="M72"/>
  <c r="L72"/>
  <c r="K72"/>
  <c r="J72"/>
  <c r="I72"/>
  <c r="H72"/>
  <c r="G72"/>
  <c r="F72"/>
  <c r="E72"/>
  <c r="N71"/>
  <c r="M71"/>
  <c r="L71"/>
  <c r="K71"/>
  <c r="J71"/>
  <c r="I71"/>
  <c r="H71"/>
  <c r="G71"/>
  <c r="F71"/>
  <c r="E71"/>
  <c r="N70"/>
  <c r="M70"/>
  <c r="L70"/>
  <c r="K70"/>
  <c r="J70"/>
  <c r="I70"/>
  <c r="H70"/>
  <c r="G70"/>
  <c r="F70"/>
  <c r="E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5"/>
  <c r="M65"/>
  <c r="L65"/>
  <c r="K65"/>
  <c r="J65"/>
  <c r="I65"/>
  <c r="H65"/>
  <c r="G65"/>
  <c r="F65"/>
  <c r="E65"/>
  <c r="N64"/>
  <c r="M64"/>
  <c r="L64"/>
  <c r="K64"/>
  <c r="J64"/>
  <c r="I64"/>
  <c r="H64"/>
  <c r="G64"/>
  <c r="F64"/>
  <c r="E64"/>
  <c r="N63"/>
  <c r="M63"/>
  <c r="L63"/>
  <c r="K63"/>
  <c r="J63"/>
  <c r="I63"/>
  <c r="H63"/>
  <c r="G63"/>
  <c r="F63"/>
  <c r="E63"/>
  <c r="N62"/>
  <c r="M62"/>
  <c r="L62"/>
  <c r="K62"/>
  <c r="J62"/>
  <c r="I62"/>
  <c r="H62"/>
  <c r="G62"/>
  <c r="F62"/>
  <c r="E62"/>
  <c r="N61"/>
  <c r="M61"/>
  <c r="L61"/>
  <c r="K61"/>
  <c r="J61"/>
  <c r="I61"/>
  <c r="H61"/>
  <c r="G61"/>
  <c r="F61"/>
  <c r="E6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N55"/>
  <c r="M55"/>
  <c r="L55"/>
  <c r="K55"/>
  <c r="J55"/>
  <c r="I55"/>
  <c r="H55"/>
  <c r="G55"/>
  <c r="F55"/>
  <c r="E55"/>
  <c r="N54"/>
  <c r="M54"/>
  <c r="L54"/>
  <c r="K54"/>
  <c r="J54"/>
  <c r="I54"/>
  <c r="H54"/>
  <c r="G54"/>
  <c r="F54"/>
  <c r="E54"/>
  <c r="N53"/>
  <c r="M53"/>
  <c r="L53"/>
  <c r="K53"/>
  <c r="J53"/>
  <c r="I53"/>
  <c r="H53"/>
  <c r="G53"/>
  <c r="F53"/>
  <c r="E53"/>
  <c r="N52"/>
  <c r="M52"/>
  <c r="L52"/>
  <c r="K52"/>
  <c r="J52"/>
  <c r="I52"/>
  <c r="H52"/>
  <c r="G52"/>
  <c r="F52"/>
  <c r="E52"/>
  <c r="N51"/>
  <c r="M51"/>
  <c r="L51"/>
  <c r="K51"/>
  <c r="J51"/>
  <c r="I51"/>
  <c r="H51"/>
  <c r="G51"/>
  <c r="F51"/>
  <c r="E51"/>
  <c r="N50"/>
  <c r="M50"/>
  <c r="L50"/>
  <c r="K50"/>
  <c r="J50"/>
  <c r="I50"/>
  <c r="H50"/>
  <c r="G50"/>
  <c r="F50"/>
  <c r="E50"/>
  <c r="N49"/>
  <c r="M49"/>
  <c r="L49"/>
  <c r="K49"/>
  <c r="J49"/>
  <c r="I49"/>
  <c r="H49"/>
  <c r="G49"/>
  <c r="F49"/>
  <c r="E49"/>
  <c r="N48"/>
  <c r="M48"/>
  <c r="L48"/>
  <c r="K48"/>
  <c r="J48"/>
  <c r="I48"/>
  <c r="H48"/>
  <c r="G48"/>
  <c r="F48"/>
  <c r="E48"/>
  <c r="N47"/>
  <c r="M47"/>
  <c r="L47"/>
  <c r="K47"/>
  <c r="J47"/>
  <c r="I47"/>
  <c r="H47"/>
  <c r="G47"/>
  <c r="F47"/>
  <c r="E47"/>
  <c r="N46"/>
  <c r="M46"/>
  <c r="L46"/>
  <c r="K46"/>
  <c r="J46"/>
  <c r="I46"/>
  <c r="H46"/>
  <c r="G46"/>
  <c r="F46"/>
  <c r="E46"/>
  <c r="N45"/>
  <c r="M45"/>
  <c r="L45"/>
  <c r="K45"/>
  <c r="J45"/>
  <c r="I45"/>
  <c r="H45"/>
  <c r="G45"/>
  <c r="F45"/>
  <c r="E45"/>
  <c r="N44"/>
  <c r="M44"/>
  <c r="L44"/>
  <c r="K44"/>
  <c r="J44"/>
  <c r="I44"/>
  <c r="H44"/>
  <c r="G44"/>
  <c r="F44"/>
  <c r="E44"/>
  <c r="N43"/>
  <c r="M43"/>
  <c r="L43"/>
  <c r="K43"/>
  <c r="J43"/>
  <c r="I43"/>
  <c r="H43"/>
  <c r="G43"/>
  <c r="F43"/>
  <c r="E43"/>
  <c r="N42"/>
  <c r="M42"/>
  <c r="L42"/>
  <c r="K42"/>
  <c r="J42"/>
  <c r="I42"/>
  <c r="H42"/>
  <c r="G42"/>
  <c r="F42"/>
  <c r="E42"/>
  <c r="N41"/>
  <c r="M41"/>
  <c r="L41"/>
  <c r="K41"/>
  <c r="J41"/>
  <c r="I41"/>
  <c r="H41"/>
  <c r="G41"/>
  <c r="F41"/>
  <c r="E41"/>
  <c r="N40"/>
  <c r="M40"/>
  <c r="L40"/>
  <c r="K40"/>
  <c r="J40"/>
  <c r="I40"/>
  <c r="H40"/>
  <c r="G40"/>
  <c r="F40"/>
  <c r="E40"/>
  <c r="N39"/>
  <c r="M39"/>
  <c r="L39"/>
  <c r="K39"/>
  <c r="J39"/>
  <c r="I39"/>
  <c r="H39"/>
  <c r="G39"/>
  <c r="F39"/>
  <c r="E39"/>
  <c r="N38"/>
  <c r="M38"/>
  <c r="L38"/>
  <c r="K38"/>
  <c r="J38"/>
  <c r="I38"/>
  <c r="H38"/>
  <c r="G38"/>
  <c r="F38"/>
  <c r="E38"/>
  <c r="N37"/>
  <c r="M37"/>
  <c r="L37"/>
  <c r="K37"/>
  <c r="J37"/>
  <c r="I37"/>
  <c r="H37"/>
  <c r="G37"/>
  <c r="F37"/>
  <c r="E37"/>
  <c r="N36"/>
  <c r="M36"/>
  <c r="L36"/>
  <c r="K36"/>
  <c r="J36"/>
  <c r="I36"/>
  <c r="H36"/>
  <c r="G36"/>
  <c r="F36"/>
  <c r="E36"/>
  <c r="N35"/>
  <c r="M35"/>
  <c r="L35"/>
  <c r="K35"/>
  <c r="J35"/>
  <c r="I35"/>
  <c r="H35"/>
  <c r="G35"/>
  <c r="F35"/>
  <c r="E35"/>
  <c r="N34"/>
  <c r="M34"/>
  <c r="L34"/>
  <c r="K34"/>
  <c r="J34"/>
  <c r="I34"/>
  <c r="H34"/>
  <c r="G34"/>
  <c r="F34"/>
  <c r="E34"/>
  <c r="N33"/>
  <c r="M33"/>
  <c r="L33"/>
  <c r="K33"/>
  <c r="J33"/>
  <c r="I33"/>
  <c r="H33"/>
  <c r="G33"/>
  <c r="F33"/>
  <c r="E33"/>
  <c r="N32"/>
  <c r="M32"/>
  <c r="L32"/>
  <c r="K32"/>
  <c r="J32"/>
  <c r="I32"/>
  <c r="H32"/>
  <c r="G32"/>
  <c r="F32"/>
  <c r="E32"/>
  <c r="N31"/>
  <c r="M31"/>
  <c r="L31"/>
  <c r="K31"/>
  <c r="J31"/>
  <c r="I31"/>
  <c r="H31"/>
  <c r="G31"/>
  <c r="F31"/>
  <c r="E31"/>
  <c r="N30"/>
  <c r="M30"/>
  <c r="L30"/>
  <c r="K30"/>
  <c r="J30"/>
  <c r="I30"/>
  <c r="H30"/>
  <c r="G30"/>
  <c r="F30"/>
  <c r="E30"/>
  <c r="N29"/>
  <c r="M29"/>
  <c r="L29"/>
  <c r="K29"/>
  <c r="J29"/>
  <c r="I29"/>
  <c r="H29"/>
  <c r="G29"/>
  <c r="F29"/>
  <c r="E29"/>
  <c r="N28"/>
  <c r="M28"/>
  <c r="L28"/>
  <c r="K28"/>
  <c r="J28"/>
  <c r="I28"/>
  <c r="H28"/>
  <c r="G28"/>
  <c r="F28"/>
  <c r="E28"/>
  <c r="N27"/>
  <c r="M27"/>
  <c r="L27"/>
  <c r="K27"/>
  <c r="J27"/>
  <c r="I27"/>
  <c r="H27"/>
  <c r="G27"/>
  <c r="F27"/>
  <c r="E27"/>
  <c r="N26"/>
  <c r="M26"/>
  <c r="L26"/>
  <c r="K26"/>
  <c r="J26"/>
  <c r="I26"/>
  <c r="H26"/>
  <c r="G26"/>
  <c r="F26"/>
  <c r="E26"/>
  <c r="N25"/>
  <c r="M25"/>
  <c r="L25"/>
  <c r="K25"/>
  <c r="J25"/>
  <c r="I25"/>
  <c r="H25"/>
  <c r="G25"/>
  <c r="F25"/>
  <c r="E25"/>
  <c r="N24"/>
  <c r="M24"/>
  <c r="L24"/>
  <c r="K24"/>
  <c r="J24"/>
  <c r="I24"/>
  <c r="H24"/>
  <c r="G24"/>
  <c r="F24"/>
  <c r="E24"/>
  <c r="N23"/>
  <c r="M23"/>
  <c r="L23"/>
  <c r="K23"/>
  <c r="J23"/>
  <c r="I23"/>
  <c r="H23"/>
  <c r="G23"/>
  <c r="F23"/>
  <c r="E23"/>
  <c r="N22"/>
  <c r="M22"/>
  <c r="L22"/>
  <c r="K22"/>
  <c r="J22"/>
  <c r="I22"/>
  <c r="H22"/>
  <c r="G22"/>
  <c r="F22"/>
  <c r="E22"/>
  <c r="N21"/>
  <c r="M21"/>
  <c r="L21"/>
  <c r="K21"/>
  <c r="J21"/>
  <c r="I21"/>
  <c r="H21"/>
  <c r="G21"/>
  <c r="F21"/>
  <c r="E21"/>
  <c r="N20"/>
  <c r="M20"/>
  <c r="L20"/>
  <c r="K20"/>
  <c r="J20"/>
  <c r="I20"/>
  <c r="H20"/>
  <c r="G20"/>
  <c r="F20"/>
  <c r="E20"/>
  <c r="N19"/>
  <c r="M19"/>
  <c r="L19"/>
  <c r="K19"/>
  <c r="J19"/>
  <c r="I19"/>
  <c r="H19"/>
  <c r="G19"/>
  <c r="F19"/>
  <c r="E19"/>
  <c r="N18"/>
  <c r="M18"/>
  <c r="L18"/>
  <c r="K18"/>
  <c r="J18"/>
  <c r="I18"/>
  <c r="H18"/>
  <c r="G18"/>
  <c r="F18"/>
  <c r="E18"/>
  <c r="N17"/>
  <c r="M17"/>
  <c r="L17"/>
  <c r="K17"/>
  <c r="J17"/>
  <c r="I17"/>
  <c r="H17"/>
  <c r="G17"/>
  <c r="F17"/>
  <c r="E17"/>
  <c r="N16"/>
  <c r="M16"/>
  <c r="L16"/>
  <c r="K16"/>
  <c r="J16"/>
  <c r="I16"/>
  <c r="H16"/>
  <c r="G16"/>
  <c r="F16"/>
  <c r="E16"/>
  <c r="N15"/>
  <c r="M15"/>
  <c r="L15"/>
  <c r="K15"/>
  <c r="J15"/>
  <c r="I15"/>
  <c r="H15"/>
  <c r="G15"/>
  <c r="F15"/>
  <c r="E15"/>
  <c r="N14"/>
  <c r="M14"/>
  <c r="L14"/>
  <c r="K14"/>
  <c r="J14"/>
  <c r="I14"/>
  <c r="H14"/>
  <c r="G14"/>
  <c r="F14"/>
  <c r="E14"/>
  <c r="N13"/>
  <c r="M13"/>
  <c r="L13"/>
  <c r="K13"/>
  <c r="J13"/>
  <c r="I13"/>
  <c r="H13"/>
  <c r="G13"/>
  <c r="F13"/>
  <c r="E13"/>
  <c r="N12"/>
  <c r="M12"/>
  <c r="L12"/>
  <c r="K12"/>
  <c r="J12"/>
  <c r="I12"/>
  <c r="H12"/>
  <c r="G12"/>
  <c r="F12"/>
  <c r="E12"/>
  <c r="N11"/>
  <c r="M11"/>
  <c r="L11"/>
  <c r="K11"/>
  <c r="J11"/>
  <c r="I11"/>
  <c r="H11"/>
  <c r="G11"/>
  <c r="F11"/>
  <c r="E11"/>
  <c r="N10"/>
  <c r="M10"/>
  <c r="L10"/>
  <c r="K10"/>
  <c r="J10"/>
  <c r="I10"/>
  <c r="H10"/>
  <c r="G10"/>
  <c r="F10"/>
  <c r="E10"/>
  <c r="N9"/>
  <c r="M9"/>
  <c r="L9"/>
  <c r="K9"/>
  <c r="J9"/>
  <c r="I9"/>
  <c r="H9"/>
  <c r="G9"/>
  <c r="F9"/>
  <c r="E9"/>
  <c r="N8"/>
  <c r="M8"/>
  <c r="L8"/>
  <c r="K8"/>
  <c r="J8"/>
  <c r="I8"/>
  <c r="H8"/>
  <c r="G8"/>
  <c r="F8"/>
  <c r="E8"/>
  <c r="N7"/>
  <c r="M7"/>
  <c r="L7"/>
  <c r="K7"/>
  <c r="J7"/>
  <c r="I7"/>
  <c r="H7"/>
  <c r="G7"/>
  <c r="F7"/>
  <c r="E7"/>
  <c r="N6"/>
  <c r="M6"/>
  <c r="L6"/>
  <c r="K6"/>
  <c r="J6"/>
  <c r="I6"/>
  <c r="H6"/>
  <c r="G6"/>
  <c r="F6"/>
  <c r="E6"/>
  <c r="N5"/>
  <c r="M5"/>
  <c r="L5"/>
  <c r="K5"/>
  <c r="J5"/>
  <c r="I5"/>
  <c r="H5"/>
  <c r="G5"/>
  <c r="F5"/>
  <c r="E5"/>
  <c r="N4"/>
  <c r="M4"/>
  <c r="L4"/>
  <c r="K4"/>
  <c r="J4"/>
  <c r="I4"/>
  <c r="H4"/>
  <c r="G4"/>
  <c r="F4"/>
  <c r="E4"/>
  <c r="N3"/>
  <c r="M3"/>
  <c r="L3"/>
  <c r="K3"/>
  <c r="J3"/>
  <c r="I3"/>
  <c r="H3"/>
  <c r="G3"/>
  <c r="F3"/>
  <c r="E3"/>
  <c r="N2"/>
  <c r="M2"/>
  <c r="L2"/>
  <c r="K2"/>
  <c r="J2"/>
  <c r="I2"/>
  <c r="H2"/>
  <c r="G2"/>
  <c r="F2"/>
  <c r="E2"/>
  <c r="F266" i="7"/>
  <c r="E266"/>
  <c r="N261"/>
  <c r="M261"/>
  <c r="L261"/>
  <c r="K261"/>
  <c r="J261"/>
  <c r="I261"/>
  <c r="H261"/>
  <c r="G261"/>
  <c r="F261"/>
  <c r="E261"/>
  <c r="O260" i="12"/>
  <c r="P260" s="1"/>
  <c r="Q260" s="1"/>
  <c r="O259"/>
  <c r="P259" s="1"/>
  <c r="Q259" s="1"/>
  <c r="O258"/>
  <c r="P258" s="1"/>
  <c r="Q258" s="1"/>
  <c r="O257"/>
  <c r="P257" s="1"/>
  <c r="Q257" s="1"/>
  <c r="O256"/>
  <c r="P256" s="1"/>
  <c r="Q256" s="1"/>
  <c r="O255"/>
  <c r="P255" s="1"/>
  <c r="Q255" s="1"/>
  <c r="O254"/>
  <c r="P254" s="1"/>
  <c r="Q254" s="1"/>
  <c r="O253"/>
  <c r="P253" s="1"/>
  <c r="Q253" s="1"/>
  <c r="O252"/>
  <c r="P252" s="1"/>
  <c r="Q252" s="1"/>
  <c r="O251"/>
  <c r="P251" s="1"/>
  <c r="Q251" s="1"/>
  <c r="O250"/>
  <c r="P250" s="1"/>
  <c r="Q250" s="1"/>
  <c r="O249"/>
  <c r="P249" s="1"/>
  <c r="Q249" s="1"/>
  <c r="O248"/>
  <c r="P248" s="1"/>
  <c r="Q248" s="1"/>
  <c r="O247"/>
  <c r="P247" s="1"/>
  <c r="Q247" s="1"/>
  <c r="O246"/>
  <c r="P246" s="1"/>
  <c r="Q246" s="1"/>
  <c r="O243"/>
  <c r="P243" s="1"/>
  <c r="Q243" s="1"/>
  <c r="O245"/>
  <c r="P245" s="1"/>
  <c r="Q245" s="1"/>
  <c r="O244"/>
  <c r="P244" s="1"/>
  <c r="Q244" s="1"/>
  <c r="O242"/>
  <c r="P242" s="1"/>
  <c r="Q242" s="1"/>
  <c r="O241"/>
  <c r="P241" s="1"/>
  <c r="Q241" s="1"/>
  <c r="O240"/>
  <c r="P240" s="1"/>
  <c r="Q240" s="1"/>
  <c r="O239"/>
  <c r="P239" s="1"/>
  <c r="Q239" s="1"/>
  <c r="O238"/>
  <c r="P238" s="1"/>
  <c r="Q238" s="1"/>
  <c r="O237"/>
  <c r="P237" s="1"/>
  <c r="Q237" s="1"/>
  <c r="O236"/>
  <c r="P236" s="1"/>
  <c r="Q236" s="1"/>
  <c r="O235"/>
  <c r="P235" s="1"/>
  <c r="Q235" s="1"/>
  <c r="O234"/>
  <c r="P234" s="1"/>
  <c r="Q234" s="1"/>
  <c r="O233"/>
  <c r="P233" s="1"/>
  <c r="Q233" s="1"/>
  <c r="O232"/>
  <c r="P232" s="1"/>
  <c r="Q232" s="1"/>
  <c r="O231"/>
  <c r="P231" s="1"/>
  <c r="Q231" s="1"/>
  <c r="O230"/>
  <c r="P230" s="1"/>
  <c r="Q230" s="1"/>
  <c r="O229"/>
  <c r="P229" s="1"/>
  <c r="Q229" s="1"/>
  <c r="O227"/>
  <c r="P227" s="1"/>
  <c r="Q227" s="1"/>
  <c r="O226"/>
  <c r="P226" s="1"/>
  <c r="Q226" s="1"/>
  <c r="O228"/>
  <c r="P228" s="1"/>
  <c r="Q228" s="1"/>
  <c r="O222"/>
  <c r="P222" s="1"/>
  <c r="Q222" s="1"/>
  <c r="O225"/>
  <c r="P225" s="1"/>
  <c r="Q225" s="1"/>
  <c r="O224"/>
  <c r="P224" s="1"/>
  <c r="Q224" s="1"/>
  <c r="O223"/>
  <c r="P223" s="1"/>
  <c r="Q223" s="1"/>
  <c r="O220"/>
  <c r="P220" s="1"/>
  <c r="Q220" s="1"/>
  <c r="O221"/>
  <c r="P221" s="1"/>
  <c r="Q221" s="1"/>
  <c r="O219"/>
  <c r="P219" s="1"/>
  <c r="Q219" s="1"/>
  <c r="O218"/>
  <c r="P218" s="1"/>
  <c r="Q218" s="1"/>
  <c r="O217"/>
  <c r="P217" s="1"/>
  <c r="Q217" s="1"/>
  <c r="O216"/>
  <c r="P216" s="1"/>
  <c r="Q216" s="1"/>
  <c r="O215"/>
  <c r="P215" s="1"/>
  <c r="Q215" s="1"/>
  <c r="O214"/>
  <c r="P214" s="1"/>
  <c r="Q214" s="1"/>
  <c r="O212"/>
  <c r="P212" s="1"/>
  <c r="Q212" s="1"/>
  <c r="O213"/>
  <c r="P213" s="1"/>
  <c r="Q213" s="1"/>
  <c r="O210"/>
  <c r="P210" s="1"/>
  <c r="Q210" s="1"/>
  <c r="O211"/>
  <c r="P211" s="1"/>
  <c r="Q211" s="1"/>
  <c r="O205"/>
  <c r="P205" s="1"/>
  <c r="Q205" s="1"/>
  <c r="O208"/>
  <c r="P208" s="1"/>
  <c r="Q208" s="1"/>
  <c r="O209"/>
  <c r="P209" s="1"/>
  <c r="Q209" s="1"/>
  <c r="O206"/>
  <c r="P206" s="1"/>
  <c r="Q206" s="1"/>
  <c r="O207"/>
  <c r="P207" s="1"/>
  <c r="Q207" s="1"/>
  <c r="O204"/>
  <c r="P204" s="1"/>
  <c r="Q204" s="1"/>
  <c r="O203"/>
  <c r="P203" s="1"/>
  <c r="Q203" s="1"/>
  <c r="O201"/>
  <c r="P201" s="1"/>
  <c r="Q201" s="1"/>
  <c r="O202"/>
  <c r="P202" s="1"/>
  <c r="Q202" s="1"/>
  <c r="O200"/>
  <c r="P200" s="1"/>
  <c r="Q200" s="1"/>
  <c r="O199"/>
  <c r="P199" s="1"/>
  <c r="Q199" s="1"/>
  <c r="O198"/>
  <c r="P198" s="1"/>
  <c r="Q198" s="1"/>
  <c r="O197"/>
  <c r="P197" s="1"/>
  <c r="Q197" s="1"/>
  <c r="O196"/>
  <c r="P196" s="1"/>
  <c r="Q196" s="1"/>
  <c r="O194"/>
  <c r="P194" s="1"/>
  <c r="Q194" s="1"/>
  <c r="O193"/>
  <c r="P193" s="1"/>
  <c r="Q193" s="1"/>
  <c r="O191"/>
  <c r="P191" s="1"/>
  <c r="Q191" s="1"/>
  <c r="O195"/>
  <c r="P195" s="1"/>
  <c r="Q195" s="1"/>
  <c r="O192"/>
  <c r="P192" s="1"/>
  <c r="Q192" s="1"/>
  <c r="O189"/>
  <c r="P189" s="1"/>
  <c r="Q189" s="1"/>
  <c r="O188"/>
  <c r="P188" s="1"/>
  <c r="Q188" s="1"/>
  <c r="O190"/>
  <c r="P190" s="1"/>
  <c r="Q190" s="1"/>
  <c r="O187"/>
  <c r="P187" s="1"/>
  <c r="Q187" s="1"/>
  <c r="O183"/>
  <c r="P183" s="1"/>
  <c r="Q183" s="1"/>
  <c r="O184"/>
  <c r="P184" s="1"/>
  <c r="Q184" s="1"/>
  <c r="O185"/>
  <c r="P185" s="1"/>
  <c r="Q185" s="1"/>
  <c r="O186"/>
  <c r="P186" s="1"/>
  <c r="Q186" s="1"/>
  <c r="O182"/>
  <c r="P182" s="1"/>
  <c r="Q182" s="1"/>
  <c r="O180"/>
  <c r="P180" s="1"/>
  <c r="Q180" s="1"/>
  <c r="O181"/>
  <c r="P181" s="1"/>
  <c r="Q181" s="1"/>
  <c r="O179"/>
  <c r="P179" s="1"/>
  <c r="Q179" s="1"/>
  <c r="O178"/>
  <c r="P178" s="1"/>
  <c r="Q178" s="1"/>
  <c r="O177"/>
  <c r="P177" s="1"/>
  <c r="Q177" s="1"/>
  <c r="O175"/>
  <c r="P175" s="1"/>
  <c r="Q175" s="1"/>
  <c r="O169"/>
  <c r="P169" s="1"/>
  <c r="Q169" s="1"/>
  <c r="O173"/>
  <c r="P173" s="1"/>
  <c r="Q173" s="1"/>
  <c r="O172"/>
  <c r="P172" s="1"/>
  <c r="Q172" s="1"/>
  <c r="O171"/>
  <c r="P171" s="1"/>
  <c r="Q171" s="1"/>
  <c r="O168"/>
  <c r="P168" s="1"/>
  <c r="Q168" s="1"/>
  <c r="O174"/>
  <c r="P174" s="1"/>
  <c r="Q174" s="1"/>
  <c r="O176"/>
  <c r="P176" s="1"/>
  <c r="Q176" s="1"/>
  <c r="O167"/>
  <c r="P167" s="1"/>
  <c r="Q167" s="1"/>
  <c r="O170"/>
  <c r="P170" s="1"/>
  <c r="Q170" s="1"/>
  <c r="O166"/>
  <c r="P166" s="1"/>
  <c r="Q166" s="1"/>
  <c r="O162"/>
  <c r="P162" s="1"/>
  <c r="Q162" s="1"/>
  <c r="O165"/>
  <c r="P165" s="1"/>
  <c r="Q165" s="1"/>
  <c r="O164"/>
  <c r="P164" s="1"/>
  <c r="Q164" s="1"/>
  <c r="O163"/>
  <c r="P163" s="1"/>
  <c r="Q163" s="1"/>
  <c r="O161"/>
  <c r="P161" s="1"/>
  <c r="Q161" s="1"/>
  <c r="O149"/>
  <c r="P149" s="1"/>
  <c r="Q149" s="1"/>
  <c r="O135"/>
  <c r="P135" s="1"/>
  <c r="Q135" s="1"/>
  <c r="O160"/>
  <c r="P160" s="1"/>
  <c r="Q160" s="1"/>
  <c r="O159"/>
  <c r="P159" s="1"/>
  <c r="Q159" s="1"/>
  <c r="O158"/>
  <c r="P158" s="1"/>
  <c r="Q158" s="1"/>
  <c r="O157"/>
  <c r="P157" s="1"/>
  <c r="Q157" s="1"/>
  <c r="O156"/>
  <c r="P156" s="1"/>
  <c r="Q156" s="1"/>
  <c r="O136"/>
  <c r="P136" s="1"/>
  <c r="Q136" s="1"/>
  <c r="O153"/>
  <c r="P153" s="1"/>
  <c r="Q153" s="1"/>
  <c r="O154"/>
  <c r="P154" s="1"/>
  <c r="Q154" s="1"/>
  <c r="O146"/>
  <c r="P146" s="1"/>
  <c r="Q146" s="1"/>
  <c r="O145"/>
  <c r="P145" s="1"/>
  <c r="Q145" s="1"/>
  <c r="O151"/>
  <c r="P151" s="1"/>
  <c r="Q151" s="1"/>
  <c r="O155"/>
  <c r="P155" s="1"/>
  <c r="Q155" s="1"/>
  <c r="O147"/>
  <c r="P147" s="1"/>
  <c r="Q147" s="1"/>
  <c r="O142"/>
  <c r="P142" s="1"/>
  <c r="Q142" s="1"/>
  <c r="O125"/>
  <c r="P125" s="1"/>
  <c r="Q125" s="1"/>
  <c r="O143"/>
  <c r="P143" s="1"/>
  <c r="Q143" s="1"/>
  <c r="O138"/>
  <c r="P138" s="1"/>
  <c r="Q138" s="1"/>
  <c r="O133"/>
  <c r="P133" s="1"/>
  <c r="Q133" s="1"/>
  <c r="O132"/>
  <c r="P132" s="1"/>
  <c r="Q132" s="1"/>
  <c r="O141"/>
  <c r="P141" s="1"/>
  <c r="Q141" s="1"/>
  <c r="O152"/>
  <c r="P152" s="1"/>
  <c r="Q152" s="1"/>
  <c r="O123"/>
  <c r="P123" s="1"/>
  <c r="Q123" s="1"/>
  <c r="O140"/>
  <c r="P140" s="1"/>
  <c r="Q140" s="1"/>
  <c r="O150"/>
  <c r="P150" s="1"/>
  <c r="Q150" s="1"/>
  <c r="O119"/>
  <c r="P119" s="1"/>
  <c r="Q119" s="1"/>
  <c r="O128"/>
  <c r="P128" s="1"/>
  <c r="Q128" s="1"/>
  <c r="O129"/>
  <c r="P129" s="1"/>
  <c r="Q129" s="1"/>
  <c r="O134"/>
  <c r="P134" s="1"/>
  <c r="Q134" s="1"/>
  <c r="O144"/>
  <c r="P144" s="1"/>
  <c r="Q144" s="1"/>
  <c r="O130"/>
  <c r="P130" s="1"/>
  <c r="Q130" s="1"/>
  <c r="O148"/>
  <c r="P148" s="1"/>
  <c r="Q148" s="1"/>
  <c r="O113"/>
  <c r="P113" s="1"/>
  <c r="Q113" s="1"/>
  <c r="O120"/>
  <c r="P120" s="1"/>
  <c r="Q120" s="1"/>
  <c r="O137"/>
  <c r="P137" s="1"/>
  <c r="Q137" s="1"/>
  <c r="O139"/>
  <c r="P139" s="1"/>
  <c r="Q139" s="1"/>
  <c r="O114"/>
  <c r="P114" s="1"/>
  <c r="Q114" s="1"/>
  <c r="O115"/>
  <c r="P115" s="1"/>
  <c r="Q115" s="1"/>
  <c r="O131"/>
  <c r="P131" s="1"/>
  <c r="Q131" s="1"/>
  <c r="O110"/>
  <c r="P110" s="1"/>
  <c r="Q110" s="1"/>
  <c r="O127"/>
  <c r="P127" s="1"/>
  <c r="Q127" s="1"/>
  <c r="O121"/>
  <c r="P121" s="1"/>
  <c r="Q121" s="1"/>
  <c r="O124"/>
  <c r="P124" s="1"/>
  <c r="Q124" s="1"/>
  <c r="O117"/>
  <c r="P117" s="1"/>
  <c r="Q117" s="1"/>
  <c r="O105"/>
  <c r="P105" s="1"/>
  <c r="Q105" s="1"/>
  <c r="O116"/>
  <c r="P116" s="1"/>
  <c r="Q116" s="1"/>
  <c r="O104"/>
  <c r="P104" s="1"/>
  <c r="Q104" s="1"/>
  <c r="O122"/>
  <c r="P122" s="1"/>
  <c r="Q122" s="1"/>
  <c r="O84"/>
  <c r="P84" s="1"/>
  <c r="Q84" s="1"/>
  <c r="O91"/>
  <c r="P91" s="1"/>
  <c r="Q91" s="1"/>
  <c r="O126"/>
  <c r="P126" s="1"/>
  <c r="Q126" s="1"/>
  <c r="O118"/>
  <c r="P118" s="1"/>
  <c r="Q118" s="1"/>
  <c r="O108"/>
  <c r="P108" s="1"/>
  <c r="Q108" s="1"/>
  <c r="O96"/>
  <c r="P96" s="1"/>
  <c r="Q96" s="1"/>
  <c r="O100"/>
  <c r="P100" s="1"/>
  <c r="Q100" s="1"/>
  <c r="O111"/>
  <c r="P111" s="1"/>
  <c r="Q111" s="1"/>
  <c r="O99"/>
  <c r="P99" s="1"/>
  <c r="Q99" s="1"/>
  <c r="O109"/>
  <c r="P109" s="1"/>
  <c r="Q109" s="1"/>
  <c r="O106"/>
  <c r="P106" s="1"/>
  <c r="Q106" s="1"/>
  <c r="O87"/>
  <c r="P87" s="1"/>
  <c r="Q87" s="1"/>
  <c r="O92"/>
  <c r="P92" s="1"/>
  <c r="Q92" s="1"/>
  <c r="O82"/>
  <c r="P82" s="1"/>
  <c r="Q82" s="1"/>
  <c r="O97"/>
  <c r="P97" s="1"/>
  <c r="Q97" s="1"/>
  <c r="O103"/>
  <c r="P103" s="1"/>
  <c r="Q103" s="1"/>
  <c r="O98"/>
  <c r="P98" s="1"/>
  <c r="Q98" s="1"/>
  <c r="O94"/>
  <c r="P94" s="1"/>
  <c r="Q94" s="1"/>
  <c r="O112"/>
  <c r="P112" s="1"/>
  <c r="Q112" s="1"/>
  <c r="O77"/>
  <c r="P77" s="1"/>
  <c r="Q77" s="1"/>
  <c r="O101"/>
  <c r="P101" s="1"/>
  <c r="Q101" s="1"/>
  <c r="O95"/>
  <c r="P95" s="1"/>
  <c r="Q95" s="1"/>
  <c r="O85"/>
  <c r="P85" s="1"/>
  <c r="Q85" s="1"/>
  <c r="O102"/>
  <c r="P102" s="1"/>
  <c r="Q102" s="1"/>
  <c r="O71"/>
  <c r="P71" s="1"/>
  <c r="Q71" s="1"/>
  <c r="O89"/>
  <c r="P89" s="1"/>
  <c r="Q89" s="1"/>
  <c r="O81"/>
  <c r="P81" s="1"/>
  <c r="Q81" s="1"/>
  <c r="O90"/>
  <c r="P90" s="1"/>
  <c r="Q90" s="1"/>
  <c r="O107"/>
  <c r="P107" s="1"/>
  <c r="Q107" s="1"/>
  <c r="O93"/>
  <c r="P93" s="1"/>
  <c r="Q93" s="1"/>
  <c r="O62"/>
  <c r="P62" s="1"/>
  <c r="Q62" s="1"/>
  <c r="O70"/>
  <c r="P70" s="1"/>
  <c r="Q70" s="1"/>
  <c r="O83"/>
  <c r="P83" s="1"/>
  <c r="Q83" s="1"/>
  <c r="O63"/>
  <c r="P63" s="1"/>
  <c r="Q63" s="1"/>
  <c r="O66"/>
  <c r="P66" s="1"/>
  <c r="Q66" s="1"/>
  <c r="O73"/>
  <c r="P73" s="1"/>
  <c r="Q73" s="1"/>
  <c r="O78"/>
  <c r="P78" s="1"/>
  <c r="Q78" s="1"/>
  <c r="O72"/>
  <c r="P72" s="1"/>
  <c r="Q72" s="1"/>
  <c r="O86"/>
  <c r="P86" s="1"/>
  <c r="Q86" s="1"/>
  <c r="O88"/>
  <c r="P88" s="1"/>
  <c r="Q88" s="1"/>
  <c r="O80"/>
  <c r="P80" s="1"/>
  <c r="Q80" s="1"/>
  <c r="O65"/>
  <c r="P65" s="1"/>
  <c r="Q65" s="1"/>
  <c r="O74"/>
  <c r="P74" s="1"/>
  <c r="Q74" s="1"/>
  <c r="O79"/>
  <c r="P79" s="1"/>
  <c r="Q79" s="1"/>
  <c r="O60"/>
  <c r="P60" s="1"/>
  <c r="Q60" s="1"/>
  <c r="O69"/>
  <c r="P69" s="1"/>
  <c r="Q69" s="1"/>
  <c r="O75"/>
  <c r="P75" s="1"/>
  <c r="Q75" s="1"/>
  <c r="O61"/>
  <c r="P61" s="1"/>
  <c r="Q61" s="1"/>
  <c r="O76"/>
  <c r="P76" s="1"/>
  <c r="Q76" s="1"/>
  <c r="O64"/>
  <c r="P64" s="1"/>
  <c r="Q64" s="1"/>
  <c r="O56"/>
  <c r="P56" s="1"/>
  <c r="Q56" s="1"/>
  <c r="O68"/>
  <c r="P68" s="1"/>
  <c r="Q68" s="1"/>
  <c r="O51"/>
  <c r="P51" s="1"/>
  <c r="Q51" s="1"/>
  <c r="O54"/>
  <c r="P54" s="1"/>
  <c r="Q54" s="1"/>
  <c r="O55"/>
  <c r="P55" s="1"/>
  <c r="Q55" s="1"/>
  <c r="O67"/>
  <c r="P67" s="1"/>
  <c r="Q67" s="1"/>
  <c r="O59"/>
  <c r="P59" s="1"/>
  <c r="Q59" s="1"/>
  <c r="O48"/>
  <c r="P48" s="1"/>
  <c r="Q48" s="1"/>
  <c r="O57"/>
  <c r="P57" s="1"/>
  <c r="Q57" s="1"/>
  <c r="O53"/>
  <c r="P53" s="1"/>
  <c r="Q53" s="1"/>
  <c r="O45"/>
  <c r="P45" s="1"/>
  <c r="Q45" s="1"/>
  <c r="O52"/>
  <c r="P52" s="1"/>
  <c r="Q52" s="1"/>
  <c r="O58"/>
  <c r="P58" s="1"/>
  <c r="Q58" s="1"/>
  <c r="O41"/>
  <c r="P41" s="1"/>
  <c r="Q41" s="1"/>
  <c r="O50"/>
  <c r="P50" s="1"/>
  <c r="Q50" s="1"/>
  <c r="O43"/>
  <c r="P43" s="1"/>
  <c r="Q43" s="1"/>
  <c r="O42"/>
  <c r="P42" s="1"/>
  <c r="Q42" s="1"/>
  <c r="O40"/>
  <c r="P40" s="1"/>
  <c r="Q40" s="1"/>
  <c r="O47"/>
  <c r="P47" s="1"/>
  <c r="Q47" s="1"/>
  <c r="O33"/>
  <c r="P33" s="1"/>
  <c r="Q33" s="1"/>
  <c r="O44"/>
  <c r="P44" s="1"/>
  <c r="Q44" s="1"/>
  <c r="O39"/>
  <c r="P39" s="1"/>
  <c r="Q39" s="1"/>
  <c r="O46"/>
  <c r="P46" s="1"/>
  <c r="Q46" s="1"/>
  <c r="O37"/>
  <c r="P37" s="1"/>
  <c r="Q37" s="1"/>
  <c r="O38"/>
  <c r="P38" s="1"/>
  <c r="Q38" s="1"/>
  <c r="O49"/>
  <c r="P49" s="1"/>
  <c r="Q49" s="1"/>
  <c r="O35"/>
  <c r="P35" s="1"/>
  <c r="Q35" s="1"/>
  <c r="O31"/>
  <c r="P31" s="1"/>
  <c r="Q31" s="1"/>
  <c r="O32"/>
  <c r="P32" s="1"/>
  <c r="Q32" s="1"/>
  <c r="O30"/>
  <c r="P30" s="1"/>
  <c r="Q30" s="1"/>
  <c r="O28"/>
  <c r="P28" s="1"/>
  <c r="Q28" s="1"/>
  <c r="O36"/>
  <c r="P36" s="1"/>
  <c r="Q36" s="1"/>
  <c r="O21"/>
  <c r="P21" s="1"/>
  <c r="Q21" s="1"/>
  <c r="O25"/>
  <c r="P25" s="1"/>
  <c r="Q25" s="1"/>
  <c r="O27"/>
  <c r="P27" s="1"/>
  <c r="Q27" s="1"/>
  <c r="O34"/>
  <c r="P34" s="1"/>
  <c r="Q34" s="1"/>
  <c r="O22"/>
  <c r="P22" s="1"/>
  <c r="Q22" s="1"/>
  <c r="O16"/>
  <c r="P16" s="1"/>
  <c r="Q16" s="1"/>
  <c r="O26"/>
  <c r="P26" s="1"/>
  <c r="Q26" s="1"/>
  <c r="O14"/>
  <c r="P14" s="1"/>
  <c r="Q14" s="1"/>
  <c r="O15"/>
  <c r="P15" s="1"/>
  <c r="Q15" s="1"/>
  <c r="O19"/>
  <c r="P19" s="1"/>
  <c r="Q19" s="1"/>
  <c r="O23"/>
  <c r="P23" s="1"/>
  <c r="Q23" s="1"/>
  <c r="O17"/>
  <c r="P17" s="1"/>
  <c r="Q17" s="1"/>
  <c r="O29"/>
  <c r="P29" s="1"/>
  <c r="Q29" s="1"/>
  <c r="O20"/>
  <c r="P20" s="1"/>
  <c r="Q20" s="1"/>
  <c r="O18"/>
  <c r="P18" s="1"/>
  <c r="Q18" s="1"/>
  <c r="O24"/>
  <c r="P24" s="1"/>
  <c r="Q24" s="1"/>
  <c r="P13"/>
  <c r="Q13" s="1"/>
  <c r="O13"/>
  <c r="O11"/>
  <c r="P11" s="1"/>
  <c r="Q11" s="1"/>
  <c r="O12"/>
  <c r="P12" s="1"/>
  <c r="Q12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O5"/>
  <c r="P5" s="1"/>
  <c r="Q5" s="1"/>
  <c r="O4"/>
  <c r="P4" s="1"/>
  <c r="Q4" s="1"/>
  <c r="O3"/>
  <c r="P3" s="1"/>
  <c r="Q3" s="1"/>
  <c r="O2"/>
  <c r="P2" s="1"/>
  <c r="Q2" s="1"/>
  <c r="O260" i="10"/>
  <c r="P260" s="1"/>
  <c r="Q260" s="1"/>
  <c r="O259"/>
  <c r="P259" s="1"/>
  <c r="Q259" s="1"/>
  <c r="O258"/>
  <c r="P258" s="1"/>
  <c r="Q258" s="1"/>
  <c r="P257"/>
  <c r="Q257" s="1"/>
  <c r="O257"/>
  <c r="O256"/>
  <c r="P256" s="1"/>
  <c r="Q256" s="1"/>
  <c r="O255"/>
  <c r="P255" s="1"/>
  <c r="Q255" s="1"/>
  <c r="O254"/>
  <c r="P254" s="1"/>
  <c r="Q254" s="1"/>
  <c r="P253"/>
  <c r="Q253" s="1"/>
  <c r="O253"/>
  <c r="O252"/>
  <c r="P252" s="1"/>
  <c r="Q252" s="1"/>
  <c r="O251"/>
  <c r="P251" s="1"/>
  <c r="Q251" s="1"/>
  <c r="O250"/>
  <c r="P250" s="1"/>
  <c r="Q250" s="1"/>
  <c r="P249"/>
  <c r="Q249" s="1"/>
  <c r="O249"/>
  <c r="O248"/>
  <c r="P248" s="1"/>
  <c r="Q248" s="1"/>
  <c r="O247"/>
  <c r="P247" s="1"/>
  <c r="Q247" s="1"/>
  <c r="O246"/>
  <c r="P246" s="1"/>
  <c r="Q246" s="1"/>
  <c r="P245"/>
  <c r="Q245" s="1"/>
  <c r="O245"/>
  <c r="O244"/>
  <c r="P244" s="1"/>
  <c r="Q244" s="1"/>
  <c r="O243"/>
  <c r="P243" s="1"/>
  <c r="Q243" s="1"/>
  <c r="O242"/>
  <c r="P242" s="1"/>
  <c r="Q242" s="1"/>
  <c r="P241"/>
  <c r="Q241" s="1"/>
  <c r="O241"/>
  <c r="O240"/>
  <c r="P240" s="1"/>
  <c r="Q240" s="1"/>
  <c r="O239"/>
  <c r="P239" s="1"/>
  <c r="Q239" s="1"/>
  <c r="O238"/>
  <c r="P238" s="1"/>
  <c r="Q238" s="1"/>
  <c r="P237"/>
  <c r="Q237" s="1"/>
  <c r="O237"/>
  <c r="O236"/>
  <c r="P236" s="1"/>
  <c r="Q236" s="1"/>
  <c r="O235"/>
  <c r="P235" s="1"/>
  <c r="Q235" s="1"/>
  <c r="O234"/>
  <c r="P234" s="1"/>
  <c r="Q234" s="1"/>
  <c r="P233"/>
  <c r="Q233" s="1"/>
  <c r="O233"/>
  <c r="O232"/>
  <c r="P232" s="1"/>
  <c r="Q232" s="1"/>
  <c r="O231"/>
  <c r="P231" s="1"/>
  <c r="Q231" s="1"/>
  <c r="O230"/>
  <c r="P230" s="1"/>
  <c r="Q230" s="1"/>
  <c r="P229"/>
  <c r="Q229" s="1"/>
  <c r="O229"/>
  <c r="O228"/>
  <c r="P228" s="1"/>
  <c r="Q228" s="1"/>
  <c r="O227"/>
  <c r="P227" s="1"/>
  <c r="Q227" s="1"/>
  <c r="O226"/>
  <c r="P226" s="1"/>
  <c r="Q226" s="1"/>
  <c r="P225"/>
  <c r="Q225" s="1"/>
  <c r="O225"/>
  <c r="O224"/>
  <c r="P224" s="1"/>
  <c r="Q224" s="1"/>
  <c r="O223"/>
  <c r="P223" s="1"/>
  <c r="Q223" s="1"/>
  <c r="O222"/>
  <c r="P222" s="1"/>
  <c r="Q222" s="1"/>
  <c r="P221"/>
  <c r="Q221" s="1"/>
  <c r="O221"/>
  <c r="O220"/>
  <c r="P220" s="1"/>
  <c r="Q220" s="1"/>
  <c r="O219"/>
  <c r="P219" s="1"/>
  <c r="Q219" s="1"/>
  <c r="O218"/>
  <c r="P218" s="1"/>
  <c r="Q218" s="1"/>
  <c r="P217"/>
  <c r="Q217" s="1"/>
  <c r="O217"/>
  <c r="O216"/>
  <c r="P216" s="1"/>
  <c r="Q216" s="1"/>
  <c r="O215"/>
  <c r="P215" s="1"/>
  <c r="Q215" s="1"/>
  <c r="O214"/>
  <c r="P214" s="1"/>
  <c r="Q214" s="1"/>
  <c r="P213"/>
  <c r="Q213" s="1"/>
  <c r="O213"/>
  <c r="O212"/>
  <c r="P212" s="1"/>
  <c r="Q212" s="1"/>
  <c r="O211"/>
  <c r="P211" s="1"/>
  <c r="Q211" s="1"/>
  <c r="O210"/>
  <c r="P210" s="1"/>
  <c r="Q210" s="1"/>
  <c r="P209"/>
  <c r="Q209" s="1"/>
  <c r="O209"/>
  <c r="O208"/>
  <c r="P208" s="1"/>
  <c r="Q208" s="1"/>
  <c r="O207"/>
  <c r="P207" s="1"/>
  <c r="Q207" s="1"/>
  <c r="O206"/>
  <c r="P206" s="1"/>
  <c r="Q206" s="1"/>
  <c r="P205"/>
  <c r="Q205" s="1"/>
  <c r="O205"/>
  <c r="O204"/>
  <c r="P204" s="1"/>
  <c r="Q204" s="1"/>
  <c r="O203"/>
  <c r="P203" s="1"/>
  <c r="Q203" s="1"/>
  <c r="O202"/>
  <c r="P202" s="1"/>
  <c r="Q202" s="1"/>
  <c r="P201"/>
  <c r="Q201" s="1"/>
  <c r="O201"/>
  <c r="O200"/>
  <c r="P200" s="1"/>
  <c r="Q200" s="1"/>
  <c r="O199"/>
  <c r="P199" s="1"/>
  <c r="Q199" s="1"/>
  <c r="O198"/>
  <c r="P198" s="1"/>
  <c r="Q198" s="1"/>
  <c r="P197"/>
  <c r="Q197" s="1"/>
  <c r="O197"/>
  <c r="O196"/>
  <c r="P196" s="1"/>
  <c r="Q196" s="1"/>
  <c r="O195"/>
  <c r="P195" s="1"/>
  <c r="Q195" s="1"/>
  <c r="O194"/>
  <c r="P194" s="1"/>
  <c r="Q194" s="1"/>
  <c r="P193"/>
  <c r="Q193" s="1"/>
  <c r="O193"/>
  <c r="O192"/>
  <c r="P192" s="1"/>
  <c r="Q192" s="1"/>
  <c r="O191"/>
  <c r="P191" s="1"/>
  <c r="Q191" s="1"/>
  <c r="O190"/>
  <c r="P190" s="1"/>
  <c r="Q190" s="1"/>
  <c r="P189"/>
  <c r="Q189" s="1"/>
  <c r="O189"/>
  <c r="O188"/>
  <c r="P188" s="1"/>
  <c r="Q188" s="1"/>
  <c r="O187"/>
  <c r="P187" s="1"/>
  <c r="Q187" s="1"/>
  <c r="O186"/>
  <c r="P186" s="1"/>
  <c r="Q186" s="1"/>
  <c r="P185"/>
  <c r="Q185" s="1"/>
  <c r="O185"/>
  <c r="O184"/>
  <c r="P184" s="1"/>
  <c r="Q184" s="1"/>
  <c r="O183"/>
  <c r="P183" s="1"/>
  <c r="Q183" s="1"/>
  <c r="O182"/>
  <c r="P182" s="1"/>
  <c r="Q182" s="1"/>
  <c r="P181"/>
  <c r="Q181" s="1"/>
  <c r="O181"/>
  <c r="O180"/>
  <c r="P180" s="1"/>
  <c r="Q180" s="1"/>
  <c r="O179"/>
  <c r="P179" s="1"/>
  <c r="Q179" s="1"/>
  <c r="O178"/>
  <c r="P178" s="1"/>
  <c r="Q178" s="1"/>
  <c r="P177"/>
  <c r="Q177" s="1"/>
  <c r="O177"/>
  <c r="O176"/>
  <c r="P176" s="1"/>
  <c r="Q176" s="1"/>
  <c r="O175"/>
  <c r="P175" s="1"/>
  <c r="Q175" s="1"/>
  <c r="O174"/>
  <c r="P174" s="1"/>
  <c r="Q174" s="1"/>
  <c r="P173"/>
  <c r="Q173" s="1"/>
  <c r="O173"/>
  <c r="O172"/>
  <c r="P172" s="1"/>
  <c r="Q172" s="1"/>
  <c r="O171"/>
  <c r="P171" s="1"/>
  <c r="Q171" s="1"/>
  <c r="O170"/>
  <c r="P170" s="1"/>
  <c r="Q170" s="1"/>
  <c r="P169"/>
  <c r="Q169" s="1"/>
  <c r="O169"/>
  <c r="O168"/>
  <c r="P168" s="1"/>
  <c r="Q168" s="1"/>
  <c r="O167"/>
  <c r="P167" s="1"/>
  <c r="Q167" s="1"/>
  <c r="O166"/>
  <c r="P166" s="1"/>
  <c r="Q166" s="1"/>
  <c r="P165"/>
  <c r="Q165" s="1"/>
  <c r="O165"/>
  <c r="O164"/>
  <c r="P164" s="1"/>
  <c r="Q164" s="1"/>
  <c r="O163"/>
  <c r="P163" s="1"/>
  <c r="Q163" s="1"/>
  <c r="O162"/>
  <c r="P162" s="1"/>
  <c r="Q162" s="1"/>
  <c r="P161"/>
  <c r="Q161" s="1"/>
  <c r="O161"/>
  <c r="O160"/>
  <c r="P160" s="1"/>
  <c r="Q160" s="1"/>
  <c r="O159"/>
  <c r="P159" s="1"/>
  <c r="Q159" s="1"/>
  <c r="O158"/>
  <c r="P158" s="1"/>
  <c r="Q158" s="1"/>
  <c r="P157"/>
  <c r="Q157" s="1"/>
  <c r="O157"/>
  <c r="O156"/>
  <c r="P156" s="1"/>
  <c r="Q156" s="1"/>
  <c r="O155"/>
  <c r="P155" s="1"/>
  <c r="Q155" s="1"/>
  <c r="O154"/>
  <c r="P154" s="1"/>
  <c r="Q154" s="1"/>
  <c r="P153"/>
  <c r="Q153" s="1"/>
  <c r="O153"/>
  <c r="O152"/>
  <c r="P152" s="1"/>
  <c r="Q152" s="1"/>
  <c r="O151"/>
  <c r="P151" s="1"/>
  <c r="Q151" s="1"/>
  <c r="O150"/>
  <c r="P150" s="1"/>
  <c r="Q150" s="1"/>
  <c r="P149"/>
  <c r="Q149" s="1"/>
  <c r="O149"/>
  <c r="O148"/>
  <c r="P148" s="1"/>
  <c r="Q148" s="1"/>
  <c r="O147"/>
  <c r="P147" s="1"/>
  <c r="Q147" s="1"/>
  <c r="O146"/>
  <c r="P146" s="1"/>
  <c r="Q146" s="1"/>
  <c r="P145"/>
  <c r="Q145" s="1"/>
  <c r="O145"/>
  <c r="O144"/>
  <c r="P144" s="1"/>
  <c r="Q144" s="1"/>
  <c r="O143"/>
  <c r="P143" s="1"/>
  <c r="Q143" s="1"/>
  <c r="O142"/>
  <c r="P142" s="1"/>
  <c r="Q142" s="1"/>
  <c r="P141"/>
  <c r="Q141" s="1"/>
  <c r="O141"/>
  <c r="O140"/>
  <c r="P140" s="1"/>
  <c r="Q140" s="1"/>
  <c r="O139"/>
  <c r="P139" s="1"/>
  <c r="Q139" s="1"/>
  <c r="O138"/>
  <c r="P138" s="1"/>
  <c r="Q138" s="1"/>
  <c r="P137"/>
  <c r="Q137" s="1"/>
  <c r="O137"/>
  <c r="O136"/>
  <c r="P136" s="1"/>
  <c r="Q136" s="1"/>
  <c r="O135"/>
  <c r="P135" s="1"/>
  <c r="Q135" s="1"/>
  <c r="O134"/>
  <c r="P134" s="1"/>
  <c r="Q134" s="1"/>
  <c r="P133"/>
  <c r="Q133" s="1"/>
  <c r="O133"/>
  <c r="O132"/>
  <c r="P132" s="1"/>
  <c r="Q132" s="1"/>
  <c r="O131"/>
  <c r="P131" s="1"/>
  <c r="Q131" s="1"/>
  <c r="O130"/>
  <c r="P130" s="1"/>
  <c r="Q130" s="1"/>
  <c r="P129"/>
  <c r="Q129" s="1"/>
  <c r="O129"/>
  <c r="O128"/>
  <c r="P128" s="1"/>
  <c r="Q128" s="1"/>
  <c r="O127"/>
  <c r="P127" s="1"/>
  <c r="Q127" s="1"/>
  <c r="O126"/>
  <c r="P126" s="1"/>
  <c r="Q126" s="1"/>
  <c r="P125"/>
  <c r="Q125" s="1"/>
  <c r="O125"/>
  <c r="O124"/>
  <c r="P124" s="1"/>
  <c r="Q124" s="1"/>
  <c r="O123"/>
  <c r="P123" s="1"/>
  <c r="Q123" s="1"/>
  <c r="O122"/>
  <c r="P122" s="1"/>
  <c r="Q122" s="1"/>
  <c r="P121"/>
  <c r="Q121" s="1"/>
  <c r="O121"/>
  <c r="O120"/>
  <c r="P120" s="1"/>
  <c r="Q120" s="1"/>
  <c r="O119"/>
  <c r="P119" s="1"/>
  <c r="Q119" s="1"/>
  <c r="O118"/>
  <c r="P118" s="1"/>
  <c r="Q118" s="1"/>
  <c r="P117"/>
  <c r="Q117" s="1"/>
  <c r="O117"/>
  <c r="O116"/>
  <c r="P116" s="1"/>
  <c r="Q116" s="1"/>
  <c r="O115"/>
  <c r="P115" s="1"/>
  <c r="Q115" s="1"/>
  <c r="O114"/>
  <c r="P114" s="1"/>
  <c r="Q114" s="1"/>
  <c r="P113"/>
  <c r="Q113" s="1"/>
  <c r="O113"/>
  <c r="O112"/>
  <c r="P112" s="1"/>
  <c r="Q112" s="1"/>
  <c r="O111"/>
  <c r="P111" s="1"/>
  <c r="Q111" s="1"/>
  <c r="O110"/>
  <c r="P110" s="1"/>
  <c r="Q110" s="1"/>
  <c r="P109"/>
  <c r="Q109" s="1"/>
  <c r="O109"/>
  <c r="O108"/>
  <c r="P108" s="1"/>
  <c r="Q108" s="1"/>
  <c r="O107"/>
  <c r="P107" s="1"/>
  <c r="Q107" s="1"/>
  <c r="O106"/>
  <c r="P106" s="1"/>
  <c r="Q106" s="1"/>
  <c r="P105"/>
  <c r="Q105" s="1"/>
  <c r="O105"/>
  <c r="O104"/>
  <c r="P104" s="1"/>
  <c r="Q104" s="1"/>
  <c r="O103"/>
  <c r="P103" s="1"/>
  <c r="Q103" s="1"/>
  <c r="O102"/>
  <c r="P102" s="1"/>
  <c r="Q102" s="1"/>
  <c r="P101"/>
  <c r="Q101" s="1"/>
  <c r="O101"/>
  <c r="O100"/>
  <c r="P100" s="1"/>
  <c r="Q100" s="1"/>
  <c r="O99"/>
  <c r="P99" s="1"/>
  <c r="Q99" s="1"/>
  <c r="O98"/>
  <c r="P98" s="1"/>
  <c r="Q98" s="1"/>
  <c r="P97"/>
  <c r="Q97" s="1"/>
  <c r="O97"/>
  <c r="O96"/>
  <c r="P96" s="1"/>
  <c r="Q96" s="1"/>
  <c r="O95"/>
  <c r="P95" s="1"/>
  <c r="Q95" s="1"/>
  <c r="O94"/>
  <c r="P94" s="1"/>
  <c r="Q94" s="1"/>
  <c r="P93"/>
  <c r="Q93" s="1"/>
  <c r="O93"/>
  <c r="O92"/>
  <c r="P92" s="1"/>
  <c r="Q92" s="1"/>
  <c r="O91"/>
  <c r="P91" s="1"/>
  <c r="Q91" s="1"/>
  <c r="O90"/>
  <c r="P90" s="1"/>
  <c r="Q90" s="1"/>
  <c r="P89"/>
  <c r="Q89" s="1"/>
  <c r="O89"/>
  <c r="O88"/>
  <c r="P88" s="1"/>
  <c r="Q88" s="1"/>
  <c r="O87"/>
  <c r="P87" s="1"/>
  <c r="Q87" s="1"/>
  <c r="O86"/>
  <c r="P86" s="1"/>
  <c r="Q86" s="1"/>
  <c r="P85"/>
  <c r="Q85" s="1"/>
  <c r="O85"/>
  <c r="O84"/>
  <c r="P84" s="1"/>
  <c r="Q84" s="1"/>
  <c r="O83"/>
  <c r="P83" s="1"/>
  <c r="Q83" s="1"/>
  <c r="O82"/>
  <c r="P82" s="1"/>
  <c r="Q82" s="1"/>
  <c r="P81"/>
  <c r="Q81" s="1"/>
  <c r="O81"/>
  <c r="O80"/>
  <c r="P80" s="1"/>
  <c r="Q80" s="1"/>
  <c r="O79"/>
  <c r="P79" s="1"/>
  <c r="Q79" s="1"/>
  <c r="O78"/>
  <c r="P78" s="1"/>
  <c r="Q78" s="1"/>
  <c r="P77"/>
  <c r="Q77" s="1"/>
  <c r="O77"/>
  <c r="O76"/>
  <c r="P76" s="1"/>
  <c r="Q76" s="1"/>
  <c r="O75"/>
  <c r="P75" s="1"/>
  <c r="Q75" s="1"/>
  <c r="O74"/>
  <c r="P74" s="1"/>
  <c r="Q74" s="1"/>
  <c r="P73"/>
  <c r="Q73" s="1"/>
  <c r="O73"/>
  <c r="O72"/>
  <c r="P72" s="1"/>
  <c r="Q72" s="1"/>
  <c r="O71"/>
  <c r="P71" s="1"/>
  <c r="Q71" s="1"/>
  <c r="O70"/>
  <c r="P70" s="1"/>
  <c r="Q70" s="1"/>
  <c r="P69"/>
  <c r="Q69" s="1"/>
  <c r="O69"/>
  <c r="O68"/>
  <c r="P68" s="1"/>
  <c r="Q68" s="1"/>
  <c r="O67"/>
  <c r="P67" s="1"/>
  <c r="Q67" s="1"/>
  <c r="O66"/>
  <c r="P66" s="1"/>
  <c r="Q66" s="1"/>
  <c r="P65"/>
  <c r="Q65" s="1"/>
  <c r="O65"/>
  <c r="O64"/>
  <c r="P64" s="1"/>
  <c r="Q64" s="1"/>
  <c r="O63"/>
  <c r="P63" s="1"/>
  <c r="Q63" s="1"/>
  <c r="O62"/>
  <c r="P62" s="1"/>
  <c r="Q62" s="1"/>
  <c r="P61"/>
  <c r="Q61" s="1"/>
  <c r="O61"/>
  <c r="O60"/>
  <c r="P60" s="1"/>
  <c r="Q60" s="1"/>
  <c r="O59"/>
  <c r="P59" s="1"/>
  <c r="Q59" s="1"/>
  <c r="O58"/>
  <c r="P58" s="1"/>
  <c r="Q58" s="1"/>
  <c r="P57"/>
  <c r="Q57" s="1"/>
  <c r="O57"/>
  <c r="O56"/>
  <c r="P56" s="1"/>
  <c r="Q56" s="1"/>
  <c r="O55"/>
  <c r="P55" s="1"/>
  <c r="Q55" s="1"/>
  <c r="O54"/>
  <c r="P54" s="1"/>
  <c r="Q54" s="1"/>
  <c r="P53"/>
  <c r="Q53" s="1"/>
  <c r="O53"/>
  <c r="O52"/>
  <c r="P52" s="1"/>
  <c r="Q52" s="1"/>
  <c r="O51"/>
  <c r="P51" s="1"/>
  <c r="Q51" s="1"/>
  <c r="O50"/>
  <c r="P50" s="1"/>
  <c r="Q50" s="1"/>
  <c r="P49"/>
  <c r="Q49" s="1"/>
  <c r="O49"/>
  <c r="O48"/>
  <c r="P48" s="1"/>
  <c r="Q48" s="1"/>
  <c r="O47"/>
  <c r="P47" s="1"/>
  <c r="Q47" s="1"/>
  <c r="O46"/>
  <c r="P46" s="1"/>
  <c r="Q46" s="1"/>
  <c r="P45"/>
  <c r="Q45" s="1"/>
  <c r="O45"/>
  <c r="O44"/>
  <c r="P44" s="1"/>
  <c r="Q44" s="1"/>
  <c r="O43"/>
  <c r="P43" s="1"/>
  <c r="Q43" s="1"/>
  <c r="O42"/>
  <c r="P42" s="1"/>
  <c r="Q42" s="1"/>
  <c r="P41"/>
  <c r="Q41" s="1"/>
  <c r="O41"/>
  <c r="O40"/>
  <c r="P40" s="1"/>
  <c r="Q40" s="1"/>
  <c r="O39"/>
  <c r="P39" s="1"/>
  <c r="Q39" s="1"/>
  <c r="O38"/>
  <c r="P38" s="1"/>
  <c r="Q38" s="1"/>
  <c r="O37"/>
  <c r="P37" s="1"/>
  <c r="Q37" s="1"/>
  <c r="O36"/>
  <c r="P36" s="1"/>
  <c r="Q36" s="1"/>
  <c r="O35"/>
  <c r="P35" s="1"/>
  <c r="Q35" s="1"/>
  <c r="O34"/>
  <c r="P34" s="1"/>
  <c r="Q34" s="1"/>
  <c r="O33"/>
  <c r="P33" s="1"/>
  <c r="Q33" s="1"/>
  <c r="O32"/>
  <c r="P32" s="1"/>
  <c r="Q32" s="1"/>
  <c r="O31"/>
  <c r="P31" s="1"/>
  <c r="Q31" s="1"/>
  <c r="O30"/>
  <c r="P30" s="1"/>
  <c r="Q30" s="1"/>
  <c r="O29"/>
  <c r="P29" s="1"/>
  <c r="Q29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O5"/>
  <c r="P5" s="1"/>
  <c r="Q5" s="1"/>
  <c r="O4"/>
  <c r="P4" s="1"/>
  <c r="Q4" s="1"/>
  <c r="O3"/>
  <c r="P3" s="1"/>
  <c r="Q3" s="1"/>
  <c r="O2"/>
  <c r="P2" s="1"/>
  <c r="Q2" s="1"/>
  <c r="O260" i="11"/>
  <c r="P260" s="1"/>
  <c r="Q260" s="1"/>
  <c r="O259"/>
  <c r="P259" s="1"/>
  <c r="Q259" s="1"/>
  <c r="O258"/>
  <c r="P258" s="1"/>
  <c r="Q258" s="1"/>
  <c r="O257"/>
  <c r="P257" s="1"/>
  <c r="Q257" s="1"/>
  <c r="O256"/>
  <c r="P256" s="1"/>
  <c r="Q256" s="1"/>
  <c r="O255"/>
  <c r="P255" s="1"/>
  <c r="Q255" s="1"/>
  <c r="O254"/>
  <c r="P254" s="1"/>
  <c r="Q254" s="1"/>
  <c r="O253"/>
  <c r="P253" s="1"/>
  <c r="Q253" s="1"/>
  <c r="O252"/>
  <c r="P252" s="1"/>
  <c r="Q252" s="1"/>
  <c r="O251"/>
  <c r="P251" s="1"/>
  <c r="Q251" s="1"/>
  <c r="O250"/>
  <c r="P250" s="1"/>
  <c r="Q250" s="1"/>
  <c r="O249"/>
  <c r="P249" s="1"/>
  <c r="Q249" s="1"/>
  <c r="O248"/>
  <c r="P248" s="1"/>
  <c r="Q248" s="1"/>
  <c r="O247"/>
  <c r="P247" s="1"/>
  <c r="Q247" s="1"/>
  <c r="O246"/>
  <c r="P246" s="1"/>
  <c r="Q246" s="1"/>
  <c r="O245"/>
  <c r="P245" s="1"/>
  <c r="Q245" s="1"/>
  <c r="O244"/>
  <c r="P244" s="1"/>
  <c r="Q244" s="1"/>
  <c r="O243"/>
  <c r="P243" s="1"/>
  <c r="Q243" s="1"/>
  <c r="O242"/>
  <c r="P242" s="1"/>
  <c r="Q242" s="1"/>
  <c r="O241"/>
  <c r="P241" s="1"/>
  <c r="Q241" s="1"/>
  <c r="O240"/>
  <c r="P240" s="1"/>
  <c r="Q240" s="1"/>
  <c r="O239"/>
  <c r="P239" s="1"/>
  <c r="Q239" s="1"/>
  <c r="O238"/>
  <c r="P238" s="1"/>
  <c r="Q238" s="1"/>
  <c r="O237"/>
  <c r="P237" s="1"/>
  <c r="Q237" s="1"/>
  <c r="O236"/>
  <c r="P236" s="1"/>
  <c r="Q236" s="1"/>
  <c r="O235"/>
  <c r="P235" s="1"/>
  <c r="Q235" s="1"/>
  <c r="O234"/>
  <c r="P234" s="1"/>
  <c r="Q234" s="1"/>
  <c r="O233"/>
  <c r="P233" s="1"/>
  <c r="Q233" s="1"/>
  <c r="O232"/>
  <c r="P232" s="1"/>
  <c r="Q232" s="1"/>
  <c r="O231"/>
  <c r="P231" s="1"/>
  <c r="Q231" s="1"/>
  <c r="O230"/>
  <c r="P230" s="1"/>
  <c r="Q230" s="1"/>
  <c r="O229"/>
  <c r="P229" s="1"/>
  <c r="Q229" s="1"/>
  <c r="O228"/>
  <c r="P228" s="1"/>
  <c r="Q228" s="1"/>
  <c r="O227"/>
  <c r="P227" s="1"/>
  <c r="Q227" s="1"/>
  <c r="O226"/>
  <c r="P226" s="1"/>
  <c r="Q226" s="1"/>
  <c r="O225"/>
  <c r="P225" s="1"/>
  <c r="Q225" s="1"/>
  <c r="O224"/>
  <c r="P224" s="1"/>
  <c r="Q224" s="1"/>
  <c r="O223"/>
  <c r="P223" s="1"/>
  <c r="Q223" s="1"/>
  <c r="O222"/>
  <c r="P222" s="1"/>
  <c r="Q222" s="1"/>
  <c r="O221"/>
  <c r="P221" s="1"/>
  <c r="Q221" s="1"/>
  <c r="O220"/>
  <c r="P220" s="1"/>
  <c r="Q220" s="1"/>
  <c r="O219"/>
  <c r="P219" s="1"/>
  <c r="Q219" s="1"/>
  <c r="O218"/>
  <c r="P218" s="1"/>
  <c r="Q218" s="1"/>
  <c r="O217"/>
  <c r="P217" s="1"/>
  <c r="Q217" s="1"/>
  <c r="O216"/>
  <c r="P216" s="1"/>
  <c r="Q216" s="1"/>
  <c r="O215"/>
  <c r="P215" s="1"/>
  <c r="Q215" s="1"/>
  <c r="O214"/>
  <c r="P214" s="1"/>
  <c r="Q214" s="1"/>
  <c r="O213"/>
  <c r="P213" s="1"/>
  <c r="Q213" s="1"/>
  <c r="O212"/>
  <c r="P212" s="1"/>
  <c r="Q212" s="1"/>
  <c r="O211"/>
  <c r="P211" s="1"/>
  <c r="Q211" s="1"/>
  <c r="O210"/>
  <c r="P210" s="1"/>
  <c r="Q210" s="1"/>
  <c r="O209"/>
  <c r="P209" s="1"/>
  <c r="Q209" s="1"/>
  <c r="O208"/>
  <c r="P208" s="1"/>
  <c r="Q208" s="1"/>
  <c r="O207"/>
  <c r="P207" s="1"/>
  <c r="Q207" s="1"/>
  <c r="O206"/>
  <c r="P206" s="1"/>
  <c r="Q206" s="1"/>
  <c r="O205"/>
  <c r="P205" s="1"/>
  <c r="Q205" s="1"/>
  <c r="O204"/>
  <c r="P204" s="1"/>
  <c r="Q204" s="1"/>
  <c r="O203"/>
  <c r="P203" s="1"/>
  <c r="Q203" s="1"/>
  <c r="O202"/>
  <c r="P202" s="1"/>
  <c r="Q202" s="1"/>
  <c r="O201"/>
  <c r="P201" s="1"/>
  <c r="Q201" s="1"/>
  <c r="O200"/>
  <c r="P200" s="1"/>
  <c r="Q200" s="1"/>
  <c r="O199"/>
  <c r="P199" s="1"/>
  <c r="Q199" s="1"/>
  <c r="O198"/>
  <c r="P198" s="1"/>
  <c r="Q198" s="1"/>
  <c r="O197"/>
  <c r="P197" s="1"/>
  <c r="Q197" s="1"/>
  <c r="O196"/>
  <c r="P196" s="1"/>
  <c r="Q196" s="1"/>
  <c r="O195"/>
  <c r="P195" s="1"/>
  <c r="Q195" s="1"/>
  <c r="O194"/>
  <c r="P194" s="1"/>
  <c r="Q194" s="1"/>
  <c r="O193"/>
  <c r="P193" s="1"/>
  <c r="Q193" s="1"/>
  <c r="O192"/>
  <c r="P192" s="1"/>
  <c r="Q192" s="1"/>
  <c r="O191"/>
  <c r="P191" s="1"/>
  <c r="Q191" s="1"/>
  <c r="O190"/>
  <c r="P190" s="1"/>
  <c r="Q190" s="1"/>
  <c r="O189"/>
  <c r="P189" s="1"/>
  <c r="Q189" s="1"/>
  <c r="O188"/>
  <c r="P188" s="1"/>
  <c r="Q188" s="1"/>
  <c r="O187"/>
  <c r="P187" s="1"/>
  <c r="Q187" s="1"/>
  <c r="O186"/>
  <c r="P186" s="1"/>
  <c r="Q186" s="1"/>
  <c r="O185"/>
  <c r="P185" s="1"/>
  <c r="Q185" s="1"/>
  <c r="O184"/>
  <c r="P184" s="1"/>
  <c r="Q184" s="1"/>
  <c r="O183"/>
  <c r="P183" s="1"/>
  <c r="Q183" s="1"/>
  <c r="O182"/>
  <c r="P182" s="1"/>
  <c r="Q182" s="1"/>
  <c r="O181"/>
  <c r="P181" s="1"/>
  <c r="Q181" s="1"/>
  <c r="O180"/>
  <c r="P180" s="1"/>
  <c r="Q180" s="1"/>
  <c r="O179"/>
  <c r="P179" s="1"/>
  <c r="Q179" s="1"/>
  <c r="O178"/>
  <c r="P178" s="1"/>
  <c r="Q178" s="1"/>
  <c r="O177"/>
  <c r="P177" s="1"/>
  <c r="Q177" s="1"/>
  <c r="O176"/>
  <c r="P176" s="1"/>
  <c r="Q176" s="1"/>
  <c r="O175"/>
  <c r="P175" s="1"/>
  <c r="Q175" s="1"/>
  <c r="O174"/>
  <c r="P174" s="1"/>
  <c r="Q174" s="1"/>
  <c r="O173"/>
  <c r="P173" s="1"/>
  <c r="Q173" s="1"/>
  <c r="O172"/>
  <c r="P172" s="1"/>
  <c r="Q172" s="1"/>
  <c r="O171"/>
  <c r="P171" s="1"/>
  <c r="Q171" s="1"/>
  <c r="O170"/>
  <c r="P170" s="1"/>
  <c r="Q170" s="1"/>
  <c r="O169"/>
  <c r="P169" s="1"/>
  <c r="Q169" s="1"/>
  <c r="O168"/>
  <c r="P168" s="1"/>
  <c r="Q168" s="1"/>
  <c r="O167"/>
  <c r="P167" s="1"/>
  <c r="Q167" s="1"/>
  <c r="O166"/>
  <c r="P166" s="1"/>
  <c r="Q166" s="1"/>
  <c r="O165"/>
  <c r="P165" s="1"/>
  <c r="Q165" s="1"/>
  <c r="O164"/>
  <c r="P164" s="1"/>
  <c r="Q164" s="1"/>
  <c r="O163"/>
  <c r="P163" s="1"/>
  <c r="Q163" s="1"/>
  <c r="O162"/>
  <c r="P162" s="1"/>
  <c r="Q162" s="1"/>
  <c r="O161"/>
  <c r="P161" s="1"/>
  <c r="Q161" s="1"/>
  <c r="O160"/>
  <c r="P160" s="1"/>
  <c r="Q160" s="1"/>
  <c r="O159"/>
  <c r="P159" s="1"/>
  <c r="Q159" s="1"/>
  <c r="O158"/>
  <c r="P158" s="1"/>
  <c r="Q158" s="1"/>
  <c r="O157"/>
  <c r="P157" s="1"/>
  <c r="Q157" s="1"/>
  <c r="O156"/>
  <c r="P156" s="1"/>
  <c r="Q156" s="1"/>
  <c r="O155"/>
  <c r="P155" s="1"/>
  <c r="Q155" s="1"/>
  <c r="O154"/>
  <c r="P154" s="1"/>
  <c r="Q154" s="1"/>
  <c r="O153"/>
  <c r="P153" s="1"/>
  <c r="Q153" s="1"/>
  <c r="O152"/>
  <c r="P152" s="1"/>
  <c r="Q152" s="1"/>
  <c r="O151"/>
  <c r="P151" s="1"/>
  <c r="Q151" s="1"/>
  <c r="O150"/>
  <c r="P150" s="1"/>
  <c r="Q150" s="1"/>
  <c r="O149"/>
  <c r="P149" s="1"/>
  <c r="Q149" s="1"/>
  <c r="O148"/>
  <c r="P148" s="1"/>
  <c r="Q148" s="1"/>
  <c r="O147"/>
  <c r="P147" s="1"/>
  <c r="Q147" s="1"/>
  <c r="O146"/>
  <c r="P146" s="1"/>
  <c r="Q146" s="1"/>
  <c r="O145"/>
  <c r="P145" s="1"/>
  <c r="Q145" s="1"/>
  <c r="O144"/>
  <c r="P144" s="1"/>
  <c r="Q144" s="1"/>
  <c r="O143"/>
  <c r="P143" s="1"/>
  <c r="Q143" s="1"/>
  <c r="O142"/>
  <c r="P142" s="1"/>
  <c r="Q142" s="1"/>
  <c r="O141"/>
  <c r="P141" s="1"/>
  <c r="Q141" s="1"/>
  <c r="O140"/>
  <c r="P140" s="1"/>
  <c r="Q140" s="1"/>
  <c r="O139"/>
  <c r="P139" s="1"/>
  <c r="Q139" s="1"/>
  <c r="O138"/>
  <c r="P138" s="1"/>
  <c r="Q138" s="1"/>
  <c r="O137"/>
  <c r="P137" s="1"/>
  <c r="Q137" s="1"/>
  <c r="O136"/>
  <c r="P136" s="1"/>
  <c r="Q136" s="1"/>
  <c r="O135"/>
  <c r="P135" s="1"/>
  <c r="Q135" s="1"/>
  <c r="O134"/>
  <c r="P134" s="1"/>
  <c r="Q134" s="1"/>
  <c r="O133"/>
  <c r="P133" s="1"/>
  <c r="Q133" s="1"/>
  <c r="O132"/>
  <c r="P132" s="1"/>
  <c r="Q132" s="1"/>
  <c r="O131"/>
  <c r="P131" s="1"/>
  <c r="Q131" s="1"/>
  <c r="O130"/>
  <c r="P130" s="1"/>
  <c r="Q130" s="1"/>
  <c r="O129"/>
  <c r="P129" s="1"/>
  <c r="Q129" s="1"/>
  <c r="O128"/>
  <c r="P128" s="1"/>
  <c r="Q128" s="1"/>
  <c r="O127"/>
  <c r="P127" s="1"/>
  <c r="Q127" s="1"/>
  <c r="O126"/>
  <c r="P126" s="1"/>
  <c r="Q126" s="1"/>
  <c r="O125"/>
  <c r="P125" s="1"/>
  <c r="Q125" s="1"/>
  <c r="O124"/>
  <c r="P124" s="1"/>
  <c r="Q124" s="1"/>
  <c r="O123"/>
  <c r="P123" s="1"/>
  <c r="Q123" s="1"/>
  <c r="O122"/>
  <c r="P122" s="1"/>
  <c r="Q122" s="1"/>
  <c r="O121"/>
  <c r="P121" s="1"/>
  <c r="Q121" s="1"/>
  <c r="O120"/>
  <c r="P120" s="1"/>
  <c r="Q120" s="1"/>
  <c r="O119"/>
  <c r="P119" s="1"/>
  <c r="Q119" s="1"/>
  <c r="O118"/>
  <c r="P118" s="1"/>
  <c r="Q118" s="1"/>
  <c r="O117"/>
  <c r="P117" s="1"/>
  <c r="Q117" s="1"/>
  <c r="O116"/>
  <c r="P116" s="1"/>
  <c r="Q116" s="1"/>
  <c r="O115"/>
  <c r="P115" s="1"/>
  <c r="Q115" s="1"/>
  <c r="O114"/>
  <c r="P114" s="1"/>
  <c r="Q114" s="1"/>
  <c r="O113"/>
  <c r="P113" s="1"/>
  <c r="Q113" s="1"/>
  <c r="O112"/>
  <c r="P112" s="1"/>
  <c r="Q112" s="1"/>
  <c r="O111"/>
  <c r="P111" s="1"/>
  <c r="Q111" s="1"/>
  <c r="O110"/>
  <c r="P110" s="1"/>
  <c r="Q110" s="1"/>
  <c r="O109"/>
  <c r="P109" s="1"/>
  <c r="Q109" s="1"/>
  <c r="O108"/>
  <c r="P108" s="1"/>
  <c r="Q108" s="1"/>
  <c r="O107"/>
  <c r="P107" s="1"/>
  <c r="Q107" s="1"/>
  <c r="O106"/>
  <c r="P106" s="1"/>
  <c r="Q106" s="1"/>
  <c r="O105"/>
  <c r="P105" s="1"/>
  <c r="Q105" s="1"/>
  <c r="O104"/>
  <c r="P104" s="1"/>
  <c r="Q104" s="1"/>
  <c r="O103"/>
  <c r="P103" s="1"/>
  <c r="Q103" s="1"/>
  <c r="O102"/>
  <c r="P102" s="1"/>
  <c r="Q102" s="1"/>
  <c r="O101"/>
  <c r="P101" s="1"/>
  <c r="Q101" s="1"/>
  <c r="O100"/>
  <c r="P100" s="1"/>
  <c r="Q100" s="1"/>
  <c r="O99"/>
  <c r="P99" s="1"/>
  <c r="Q99" s="1"/>
  <c r="O98"/>
  <c r="P98" s="1"/>
  <c r="Q98" s="1"/>
  <c r="O97"/>
  <c r="P97" s="1"/>
  <c r="Q97" s="1"/>
  <c r="O96"/>
  <c r="P96" s="1"/>
  <c r="Q96" s="1"/>
  <c r="O95"/>
  <c r="P95" s="1"/>
  <c r="Q95" s="1"/>
  <c r="O94"/>
  <c r="P94" s="1"/>
  <c r="Q94" s="1"/>
  <c r="O93"/>
  <c r="P93" s="1"/>
  <c r="Q93" s="1"/>
  <c r="O92"/>
  <c r="P92" s="1"/>
  <c r="Q92" s="1"/>
  <c r="O91"/>
  <c r="P91" s="1"/>
  <c r="Q91" s="1"/>
  <c r="O90"/>
  <c r="P90" s="1"/>
  <c r="Q90" s="1"/>
  <c r="O89"/>
  <c r="P89" s="1"/>
  <c r="Q89" s="1"/>
  <c r="O88"/>
  <c r="P88" s="1"/>
  <c r="Q88" s="1"/>
  <c r="O87"/>
  <c r="P87" s="1"/>
  <c r="Q87" s="1"/>
  <c r="O86"/>
  <c r="P86" s="1"/>
  <c r="Q86" s="1"/>
  <c r="O85"/>
  <c r="P85" s="1"/>
  <c r="Q85" s="1"/>
  <c r="O84"/>
  <c r="P84" s="1"/>
  <c r="Q84" s="1"/>
  <c r="O83"/>
  <c r="P83" s="1"/>
  <c r="Q83" s="1"/>
  <c r="O82"/>
  <c r="P82" s="1"/>
  <c r="Q82" s="1"/>
  <c r="O81"/>
  <c r="P81" s="1"/>
  <c r="Q81" s="1"/>
  <c r="O80"/>
  <c r="P80" s="1"/>
  <c r="Q80" s="1"/>
  <c r="O79"/>
  <c r="P79" s="1"/>
  <c r="Q79" s="1"/>
  <c r="O78"/>
  <c r="P78" s="1"/>
  <c r="Q78" s="1"/>
  <c r="O77"/>
  <c r="P77" s="1"/>
  <c r="Q77" s="1"/>
  <c r="O76"/>
  <c r="P76" s="1"/>
  <c r="Q76" s="1"/>
  <c r="O75"/>
  <c r="P75" s="1"/>
  <c r="Q75" s="1"/>
  <c r="O74"/>
  <c r="P74" s="1"/>
  <c r="Q74" s="1"/>
  <c r="O73"/>
  <c r="P73" s="1"/>
  <c r="Q73" s="1"/>
  <c r="O72"/>
  <c r="P72" s="1"/>
  <c r="Q72" s="1"/>
  <c r="O71"/>
  <c r="P71" s="1"/>
  <c r="Q71" s="1"/>
  <c r="O70"/>
  <c r="P70" s="1"/>
  <c r="Q70" s="1"/>
  <c r="O69"/>
  <c r="P69" s="1"/>
  <c r="Q69" s="1"/>
  <c r="O68"/>
  <c r="P68" s="1"/>
  <c r="Q68" s="1"/>
  <c r="O67"/>
  <c r="P67" s="1"/>
  <c r="Q67" s="1"/>
  <c r="O66"/>
  <c r="P66" s="1"/>
  <c r="Q66" s="1"/>
  <c r="O65"/>
  <c r="P65" s="1"/>
  <c r="Q65" s="1"/>
  <c r="O64"/>
  <c r="P64" s="1"/>
  <c r="Q64" s="1"/>
  <c r="O63"/>
  <c r="P63" s="1"/>
  <c r="Q63" s="1"/>
  <c r="O62"/>
  <c r="P62" s="1"/>
  <c r="Q62" s="1"/>
  <c r="O61"/>
  <c r="P61" s="1"/>
  <c r="Q61" s="1"/>
  <c r="O60"/>
  <c r="P60" s="1"/>
  <c r="Q60" s="1"/>
  <c r="O59"/>
  <c r="P59" s="1"/>
  <c r="Q59" s="1"/>
  <c r="O58"/>
  <c r="P58" s="1"/>
  <c r="Q58" s="1"/>
  <c r="O57"/>
  <c r="P57" s="1"/>
  <c r="Q57" s="1"/>
  <c r="O56"/>
  <c r="P56" s="1"/>
  <c r="Q56" s="1"/>
  <c r="O55"/>
  <c r="P55" s="1"/>
  <c r="Q55" s="1"/>
  <c r="O54"/>
  <c r="P54" s="1"/>
  <c r="Q54" s="1"/>
  <c r="O53"/>
  <c r="P53" s="1"/>
  <c r="Q53" s="1"/>
  <c r="O52"/>
  <c r="P52" s="1"/>
  <c r="Q52" s="1"/>
  <c r="O51"/>
  <c r="P51" s="1"/>
  <c r="Q51" s="1"/>
  <c r="O50"/>
  <c r="P50" s="1"/>
  <c r="Q50" s="1"/>
  <c r="O49"/>
  <c r="P49" s="1"/>
  <c r="Q49" s="1"/>
  <c r="O48"/>
  <c r="P48" s="1"/>
  <c r="Q48" s="1"/>
  <c r="O47"/>
  <c r="P47" s="1"/>
  <c r="Q47" s="1"/>
  <c r="O46"/>
  <c r="P46" s="1"/>
  <c r="Q46" s="1"/>
  <c r="O45"/>
  <c r="P45" s="1"/>
  <c r="Q45" s="1"/>
  <c r="O44"/>
  <c r="P44" s="1"/>
  <c r="Q44" s="1"/>
  <c r="O43"/>
  <c r="P43" s="1"/>
  <c r="Q43" s="1"/>
  <c r="O42"/>
  <c r="P42" s="1"/>
  <c r="Q42" s="1"/>
  <c r="O41"/>
  <c r="P41" s="1"/>
  <c r="Q41" s="1"/>
  <c r="O40"/>
  <c r="P40" s="1"/>
  <c r="Q40" s="1"/>
  <c r="O39"/>
  <c r="P39" s="1"/>
  <c r="Q39" s="1"/>
  <c r="O38"/>
  <c r="P38" s="1"/>
  <c r="Q38" s="1"/>
  <c r="O37"/>
  <c r="P37" s="1"/>
  <c r="Q37" s="1"/>
  <c r="O36"/>
  <c r="P36" s="1"/>
  <c r="Q36" s="1"/>
  <c r="O35"/>
  <c r="P35" s="1"/>
  <c r="Q35" s="1"/>
  <c r="O34"/>
  <c r="P34" s="1"/>
  <c r="Q34" s="1"/>
  <c r="O33"/>
  <c r="P33" s="1"/>
  <c r="Q33" s="1"/>
  <c r="O32"/>
  <c r="P32" s="1"/>
  <c r="Q32" s="1"/>
  <c r="O31"/>
  <c r="P31" s="1"/>
  <c r="Q31" s="1"/>
  <c r="O30"/>
  <c r="P30" s="1"/>
  <c r="Q30" s="1"/>
  <c r="O29"/>
  <c r="P29" s="1"/>
  <c r="Q29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O5"/>
  <c r="P5" s="1"/>
  <c r="Q5" s="1"/>
  <c r="O4"/>
  <c r="P4" s="1"/>
  <c r="Q4" s="1"/>
  <c r="O3"/>
  <c r="P3" s="1"/>
  <c r="Q3" s="1"/>
  <c r="O2"/>
  <c r="P2" s="1"/>
  <c r="Q2" s="1"/>
  <c r="K225" i="9"/>
  <c r="H229"/>
  <c r="K229"/>
  <c r="K230"/>
  <c r="H232"/>
  <c r="J232"/>
  <c r="J233"/>
  <c r="K234"/>
  <c r="H235"/>
  <c r="K235"/>
  <c r="L235"/>
  <c r="H236"/>
  <c r="J236"/>
  <c r="K236"/>
  <c r="H237"/>
  <c r="H239"/>
  <c r="I239"/>
  <c r="J239"/>
  <c r="I240"/>
  <c r="L240"/>
  <c r="H241"/>
  <c r="H242"/>
  <c r="J242"/>
  <c r="H243"/>
  <c r="J243"/>
  <c r="H244"/>
  <c r="L244"/>
  <c r="H245"/>
  <c r="J245"/>
  <c r="H246"/>
  <c r="H247"/>
  <c r="K247"/>
  <c r="L247"/>
  <c r="H248"/>
  <c r="H249"/>
  <c r="L249"/>
  <c r="H250"/>
  <c r="J250"/>
  <c r="H251"/>
  <c r="L251"/>
  <c r="H252"/>
  <c r="L252"/>
  <c r="H253"/>
  <c r="K253"/>
  <c r="F254"/>
  <c r="H254"/>
  <c r="L254"/>
  <c r="E255"/>
  <c r="F255"/>
  <c r="H255"/>
  <c r="K255"/>
  <c r="L255"/>
  <c r="E256"/>
  <c r="F256"/>
  <c r="H256"/>
  <c r="L256"/>
  <c r="E257"/>
  <c r="G257"/>
  <c r="H257"/>
  <c r="K257"/>
  <c r="L257"/>
  <c r="G258"/>
  <c r="H258"/>
  <c r="K258"/>
  <c r="L258"/>
  <c r="M258"/>
  <c r="E259"/>
  <c r="F259"/>
  <c r="G259"/>
  <c r="H259"/>
  <c r="J259"/>
  <c r="K259"/>
  <c r="L259"/>
  <c r="E260"/>
  <c r="G260"/>
  <c r="H260"/>
  <c r="J260"/>
  <c r="K260"/>
  <c r="L260"/>
  <c r="M260"/>
  <c r="H13" i="8"/>
  <c r="H12"/>
  <c r="I2"/>
  <c r="I3" s="1"/>
  <c r="J2"/>
  <c r="J4" s="1"/>
  <c r="G96" i="9" s="1"/>
  <c r="K2" i="8"/>
  <c r="K3" s="1"/>
  <c r="L2"/>
  <c r="L4" s="1"/>
  <c r="I58" i="9" s="1"/>
  <c r="M2" i="8"/>
  <c r="M3" s="1"/>
  <c r="N2"/>
  <c r="N4" s="1"/>
  <c r="K90" i="9" s="1"/>
  <c r="O2" i="8"/>
  <c r="O3" s="1"/>
  <c r="P2"/>
  <c r="P4" s="1"/>
  <c r="M67" i="9" s="1"/>
  <c r="Q2" i="8"/>
  <c r="Q3" s="1"/>
  <c r="E3" i="7"/>
  <c r="F3"/>
  <c r="G3"/>
  <c r="H3"/>
  <c r="I3"/>
  <c r="J3"/>
  <c r="K3"/>
  <c r="L3"/>
  <c r="M3"/>
  <c r="N3"/>
  <c r="E4"/>
  <c r="F4"/>
  <c r="G4"/>
  <c r="H4"/>
  <c r="I4"/>
  <c r="J4"/>
  <c r="K4"/>
  <c r="L4"/>
  <c r="M4"/>
  <c r="N4"/>
  <c r="E5"/>
  <c r="F5"/>
  <c r="G5"/>
  <c r="H5"/>
  <c r="I5"/>
  <c r="J5"/>
  <c r="K5"/>
  <c r="L5"/>
  <c r="M5"/>
  <c r="N5"/>
  <c r="E6"/>
  <c r="F6"/>
  <c r="G6"/>
  <c r="H6"/>
  <c r="I6"/>
  <c r="J6"/>
  <c r="K6"/>
  <c r="L6"/>
  <c r="M6"/>
  <c r="N6"/>
  <c r="E7"/>
  <c r="F7"/>
  <c r="G7"/>
  <c r="H7"/>
  <c r="I7"/>
  <c r="J7"/>
  <c r="K7"/>
  <c r="L7"/>
  <c r="M7"/>
  <c r="N7"/>
  <c r="E8"/>
  <c r="F8"/>
  <c r="G8"/>
  <c r="H8"/>
  <c r="I8"/>
  <c r="J8"/>
  <c r="K8"/>
  <c r="L8"/>
  <c r="M8"/>
  <c r="N8"/>
  <c r="E9"/>
  <c r="F9"/>
  <c r="G9"/>
  <c r="H9"/>
  <c r="I9"/>
  <c r="J9"/>
  <c r="K9"/>
  <c r="L9"/>
  <c r="M9"/>
  <c r="N9"/>
  <c r="E10"/>
  <c r="F10"/>
  <c r="G10"/>
  <c r="H10"/>
  <c r="I10"/>
  <c r="J10"/>
  <c r="K10"/>
  <c r="L10"/>
  <c r="M10"/>
  <c r="N10"/>
  <c r="E11"/>
  <c r="F11"/>
  <c r="G11"/>
  <c r="H11"/>
  <c r="I11"/>
  <c r="J11"/>
  <c r="K11"/>
  <c r="L11"/>
  <c r="M11"/>
  <c r="N11"/>
  <c r="E12"/>
  <c r="F12"/>
  <c r="G12"/>
  <c r="H12"/>
  <c r="I12"/>
  <c r="J12"/>
  <c r="K12"/>
  <c r="L12"/>
  <c r="M12"/>
  <c r="N12"/>
  <c r="E13"/>
  <c r="F13"/>
  <c r="G13"/>
  <c r="H13"/>
  <c r="I13"/>
  <c r="J13"/>
  <c r="K13"/>
  <c r="L13"/>
  <c r="M13"/>
  <c r="N13"/>
  <c r="E14"/>
  <c r="F14"/>
  <c r="G14"/>
  <c r="H14"/>
  <c r="I14"/>
  <c r="J14"/>
  <c r="K14"/>
  <c r="L14"/>
  <c r="M14"/>
  <c r="N14"/>
  <c r="E15"/>
  <c r="F15"/>
  <c r="G15"/>
  <c r="H15"/>
  <c r="I15"/>
  <c r="J15"/>
  <c r="K15"/>
  <c r="L15"/>
  <c r="M15"/>
  <c r="N15"/>
  <c r="E16"/>
  <c r="F16"/>
  <c r="G16"/>
  <c r="H16"/>
  <c r="I16"/>
  <c r="J16"/>
  <c r="K16"/>
  <c r="L16"/>
  <c r="M16"/>
  <c r="N16"/>
  <c r="E17"/>
  <c r="F17"/>
  <c r="G17"/>
  <c r="H17"/>
  <c r="I17"/>
  <c r="J17"/>
  <c r="K17"/>
  <c r="L17"/>
  <c r="M17"/>
  <c r="N17"/>
  <c r="E18"/>
  <c r="F18"/>
  <c r="G18"/>
  <c r="H18"/>
  <c r="I18"/>
  <c r="J18"/>
  <c r="K18"/>
  <c r="L18"/>
  <c r="M18"/>
  <c r="N18"/>
  <c r="E19"/>
  <c r="F19"/>
  <c r="G19"/>
  <c r="H19"/>
  <c r="I19"/>
  <c r="J19"/>
  <c r="K19"/>
  <c r="L19"/>
  <c r="M19"/>
  <c r="N19"/>
  <c r="E20"/>
  <c r="F20"/>
  <c r="G20"/>
  <c r="H20"/>
  <c r="I20"/>
  <c r="J20"/>
  <c r="K20"/>
  <c r="L20"/>
  <c r="M20"/>
  <c r="N20"/>
  <c r="E21"/>
  <c r="F21"/>
  <c r="G21"/>
  <c r="H21"/>
  <c r="I21"/>
  <c r="J21"/>
  <c r="K21"/>
  <c r="L21"/>
  <c r="M21"/>
  <c r="N21"/>
  <c r="E22"/>
  <c r="F22"/>
  <c r="G22"/>
  <c r="H22"/>
  <c r="I22"/>
  <c r="J22"/>
  <c r="K22"/>
  <c r="L22"/>
  <c r="M22"/>
  <c r="N22"/>
  <c r="E23"/>
  <c r="F23"/>
  <c r="G23"/>
  <c r="H23"/>
  <c r="I23"/>
  <c r="J23"/>
  <c r="K23"/>
  <c r="L23"/>
  <c r="M23"/>
  <c r="N23"/>
  <c r="E24"/>
  <c r="F24"/>
  <c r="G24"/>
  <c r="H24"/>
  <c r="I24"/>
  <c r="J24"/>
  <c r="K24"/>
  <c r="L24"/>
  <c r="M24"/>
  <c r="N24"/>
  <c r="E25"/>
  <c r="F25"/>
  <c r="G25"/>
  <c r="H25"/>
  <c r="I25"/>
  <c r="J25"/>
  <c r="K25"/>
  <c r="L25"/>
  <c r="M25"/>
  <c r="N25"/>
  <c r="E26"/>
  <c r="F26"/>
  <c r="G26"/>
  <c r="H26"/>
  <c r="I26"/>
  <c r="J26"/>
  <c r="K26"/>
  <c r="L26"/>
  <c r="M26"/>
  <c r="N26"/>
  <c r="E27"/>
  <c r="F27"/>
  <c r="G27"/>
  <c r="H27"/>
  <c r="I27"/>
  <c r="J27"/>
  <c r="K27"/>
  <c r="L27"/>
  <c r="M27"/>
  <c r="N27"/>
  <c r="E28"/>
  <c r="F28"/>
  <c r="G28"/>
  <c r="H28"/>
  <c r="I28"/>
  <c r="J28"/>
  <c r="K28"/>
  <c r="L28"/>
  <c r="M28"/>
  <c r="N28"/>
  <c r="E29"/>
  <c r="F29"/>
  <c r="G29"/>
  <c r="H29"/>
  <c r="I29"/>
  <c r="J29"/>
  <c r="K29"/>
  <c r="L29"/>
  <c r="M29"/>
  <c r="N29"/>
  <c r="E30"/>
  <c r="F30"/>
  <c r="G30"/>
  <c r="H30"/>
  <c r="I30"/>
  <c r="J30"/>
  <c r="K30"/>
  <c r="L30"/>
  <c r="M30"/>
  <c r="N30"/>
  <c r="E31"/>
  <c r="F31"/>
  <c r="G31"/>
  <c r="H31"/>
  <c r="I31"/>
  <c r="J31"/>
  <c r="K31"/>
  <c r="L31"/>
  <c r="M31"/>
  <c r="N31"/>
  <c r="E32"/>
  <c r="F32"/>
  <c r="G32"/>
  <c r="H32"/>
  <c r="I32"/>
  <c r="J32"/>
  <c r="K32"/>
  <c r="L32"/>
  <c r="M32"/>
  <c r="N32"/>
  <c r="E33"/>
  <c r="F33"/>
  <c r="G33"/>
  <c r="H33"/>
  <c r="I33"/>
  <c r="J33"/>
  <c r="K33"/>
  <c r="L33"/>
  <c r="M33"/>
  <c r="N33"/>
  <c r="E34"/>
  <c r="F34"/>
  <c r="G34"/>
  <c r="H34"/>
  <c r="I34"/>
  <c r="J34"/>
  <c r="K34"/>
  <c r="L34"/>
  <c r="M34"/>
  <c r="N34"/>
  <c r="E35"/>
  <c r="F35"/>
  <c r="G35"/>
  <c r="H35"/>
  <c r="I35"/>
  <c r="J35"/>
  <c r="K35"/>
  <c r="L35"/>
  <c r="M35"/>
  <c r="N35"/>
  <c r="E36"/>
  <c r="F36"/>
  <c r="G36"/>
  <c r="H36"/>
  <c r="I36"/>
  <c r="J36"/>
  <c r="K36"/>
  <c r="L36"/>
  <c r="M36"/>
  <c r="N36"/>
  <c r="E37"/>
  <c r="F37"/>
  <c r="G37"/>
  <c r="H37"/>
  <c r="I37"/>
  <c r="J37"/>
  <c r="K37"/>
  <c r="L37"/>
  <c r="M37"/>
  <c r="N37"/>
  <c r="E38"/>
  <c r="F38"/>
  <c r="G38"/>
  <c r="H38"/>
  <c r="I38"/>
  <c r="J38"/>
  <c r="K38"/>
  <c r="L38"/>
  <c r="M38"/>
  <c r="N38"/>
  <c r="E39"/>
  <c r="F39"/>
  <c r="G39"/>
  <c r="H39"/>
  <c r="I39"/>
  <c r="J39"/>
  <c r="K39"/>
  <c r="L39"/>
  <c r="M39"/>
  <c r="N39"/>
  <c r="E40"/>
  <c r="F40"/>
  <c r="G40"/>
  <c r="H40"/>
  <c r="I40"/>
  <c r="J40"/>
  <c r="K40"/>
  <c r="L40"/>
  <c r="M40"/>
  <c r="N40"/>
  <c r="E41"/>
  <c r="F41"/>
  <c r="G41"/>
  <c r="H41"/>
  <c r="I41"/>
  <c r="J41"/>
  <c r="K41"/>
  <c r="L41"/>
  <c r="M41"/>
  <c r="N41"/>
  <c r="E42"/>
  <c r="F42"/>
  <c r="G42"/>
  <c r="H42"/>
  <c r="I42"/>
  <c r="J42"/>
  <c r="K42"/>
  <c r="L42"/>
  <c r="M42"/>
  <c r="N42"/>
  <c r="E43"/>
  <c r="F43"/>
  <c r="G43"/>
  <c r="H43"/>
  <c r="I43"/>
  <c r="J43"/>
  <c r="K43"/>
  <c r="L43"/>
  <c r="M43"/>
  <c r="N43"/>
  <c r="E44"/>
  <c r="F44"/>
  <c r="G44"/>
  <c r="H44"/>
  <c r="I44"/>
  <c r="J44"/>
  <c r="K44"/>
  <c r="L44"/>
  <c r="M44"/>
  <c r="N44"/>
  <c r="E45"/>
  <c r="F45"/>
  <c r="G45"/>
  <c r="H45"/>
  <c r="I45"/>
  <c r="J45"/>
  <c r="K45"/>
  <c r="L45"/>
  <c r="M45"/>
  <c r="N45"/>
  <c r="E46"/>
  <c r="F46"/>
  <c r="G46"/>
  <c r="H46"/>
  <c r="I46"/>
  <c r="J46"/>
  <c r="K46"/>
  <c r="L46"/>
  <c r="M46"/>
  <c r="N46"/>
  <c r="E47"/>
  <c r="F47"/>
  <c r="G47"/>
  <c r="H47"/>
  <c r="I47"/>
  <c r="J47"/>
  <c r="K47"/>
  <c r="L47"/>
  <c r="M47"/>
  <c r="N47"/>
  <c r="E48"/>
  <c r="F48"/>
  <c r="G48"/>
  <c r="H48"/>
  <c r="I48"/>
  <c r="J48"/>
  <c r="K48"/>
  <c r="L48"/>
  <c r="M48"/>
  <c r="N48"/>
  <c r="E49"/>
  <c r="F49"/>
  <c r="G49"/>
  <c r="H49"/>
  <c r="I49"/>
  <c r="J49"/>
  <c r="K49"/>
  <c r="L49"/>
  <c r="M49"/>
  <c r="N49"/>
  <c r="E50"/>
  <c r="F50"/>
  <c r="G50"/>
  <c r="H50"/>
  <c r="I50"/>
  <c r="J50"/>
  <c r="K50"/>
  <c r="L50"/>
  <c r="M50"/>
  <c r="N50"/>
  <c r="E51"/>
  <c r="F51"/>
  <c r="G51"/>
  <c r="H51"/>
  <c r="I51"/>
  <c r="J51"/>
  <c r="K51"/>
  <c r="L51"/>
  <c r="M51"/>
  <c r="N51"/>
  <c r="E52"/>
  <c r="F52"/>
  <c r="G52"/>
  <c r="H52"/>
  <c r="I52"/>
  <c r="J52"/>
  <c r="K52"/>
  <c r="L52"/>
  <c r="M52"/>
  <c r="N52"/>
  <c r="E53"/>
  <c r="F53"/>
  <c r="G53"/>
  <c r="H53"/>
  <c r="I53"/>
  <c r="J53"/>
  <c r="K53"/>
  <c r="L53"/>
  <c r="M53"/>
  <c r="N53"/>
  <c r="E54"/>
  <c r="F54"/>
  <c r="G54"/>
  <c r="H54"/>
  <c r="I54"/>
  <c r="J54"/>
  <c r="K54"/>
  <c r="L54"/>
  <c r="M54"/>
  <c r="N54"/>
  <c r="E55"/>
  <c r="F55"/>
  <c r="G55"/>
  <c r="H55"/>
  <c r="I55"/>
  <c r="J55"/>
  <c r="K55"/>
  <c r="L55"/>
  <c r="M55"/>
  <c r="N55"/>
  <c r="E56"/>
  <c r="F56"/>
  <c r="G56"/>
  <c r="H56"/>
  <c r="I56"/>
  <c r="J56"/>
  <c r="K56"/>
  <c r="L56"/>
  <c r="M56"/>
  <c r="N56"/>
  <c r="E57"/>
  <c r="F57"/>
  <c r="G57"/>
  <c r="H57"/>
  <c r="I57"/>
  <c r="J57"/>
  <c r="K57"/>
  <c r="L57"/>
  <c r="M57"/>
  <c r="N57"/>
  <c r="E58"/>
  <c r="F58"/>
  <c r="G58"/>
  <c r="H58"/>
  <c r="I58"/>
  <c r="J58"/>
  <c r="K58"/>
  <c r="L58"/>
  <c r="M58"/>
  <c r="N58"/>
  <c r="E59"/>
  <c r="F59"/>
  <c r="G59"/>
  <c r="H59"/>
  <c r="I59"/>
  <c r="J59"/>
  <c r="K59"/>
  <c r="L59"/>
  <c r="M59"/>
  <c r="N59"/>
  <c r="E60"/>
  <c r="F60"/>
  <c r="G60"/>
  <c r="H60"/>
  <c r="I60"/>
  <c r="J60"/>
  <c r="K60"/>
  <c r="L60"/>
  <c r="M60"/>
  <c r="N60"/>
  <c r="E61"/>
  <c r="F61"/>
  <c r="G61"/>
  <c r="H61"/>
  <c r="I61"/>
  <c r="J61"/>
  <c r="K61"/>
  <c r="L61"/>
  <c r="M61"/>
  <c r="N61"/>
  <c r="E62"/>
  <c r="F62"/>
  <c r="G62"/>
  <c r="H62"/>
  <c r="I62"/>
  <c r="J62"/>
  <c r="K62"/>
  <c r="L62"/>
  <c r="M62"/>
  <c r="N62"/>
  <c r="E63"/>
  <c r="F63"/>
  <c r="G63"/>
  <c r="H63"/>
  <c r="I63"/>
  <c r="J63"/>
  <c r="K63"/>
  <c r="L63"/>
  <c r="M63"/>
  <c r="N63"/>
  <c r="E64"/>
  <c r="F64"/>
  <c r="G64"/>
  <c r="H64"/>
  <c r="I64"/>
  <c r="J64"/>
  <c r="K64"/>
  <c r="L64"/>
  <c r="M64"/>
  <c r="N64"/>
  <c r="E65"/>
  <c r="F65"/>
  <c r="G65"/>
  <c r="H65"/>
  <c r="I65"/>
  <c r="J65"/>
  <c r="K65"/>
  <c r="L65"/>
  <c r="M65"/>
  <c r="N65"/>
  <c r="E66"/>
  <c r="F66"/>
  <c r="G66"/>
  <c r="H66"/>
  <c r="I66"/>
  <c r="J66"/>
  <c r="K66"/>
  <c r="L66"/>
  <c r="M66"/>
  <c r="N66"/>
  <c r="E67"/>
  <c r="F67"/>
  <c r="G67"/>
  <c r="H67"/>
  <c r="I67"/>
  <c r="J67"/>
  <c r="K67"/>
  <c r="L67"/>
  <c r="M67"/>
  <c r="N67"/>
  <c r="E68"/>
  <c r="F68"/>
  <c r="G68"/>
  <c r="H68"/>
  <c r="I68"/>
  <c r="J68"/>
  <c r="K68"/>
  <c r="L68"/>
  <c r="M68"/>
  <c r="N68"/>
  <c r="E69"/>
  <c r="F69"/>
  <c r="G69"/>
  <c r="H69"/>
  <c r="I69"/>
  <c r="J69"/>
  <c r="K69"/>
  <c r="L69"/>
  <c r="M69"/>
  <c r="N69"/>
  <c r="E70"/>
  <c r="F70"/>
  <c r="G70"/>
  <c r="H70"/>
  <c r="I70"/>
  <c r="J70"/>
  <c r="K70"/>
  <c r="L70"/>
  <c r="M70"/>
  <c r="N70"/>
  <c r="E71"/>
  <c r="F71"/>
  <c r="G71"/>
  <c r="H71"/>
  <c r="I71"/>
  <c r="J71"/>
  <c r="K71"/>
  <c r="L71"/>
  <c r="M71"/>
  <c r="N71"/>
  <c r="E72"/>
  <c r="F72"/>
  <c r="G72"/>
  <c r="H72"/>
  <c r="I72"/>
  <c r="J72"/>
  <c r="K72"/>
  <c r="L72"/>
  <c r="M72"/>
  <c r="N72"/>
  <c r="E73"/>
  <c r="F73"/>
  <c r="G73"/>
  <c r="H73"/>
  <c r="I73"/>
  <c r="J73"/>
  <c r="K73"/>
  <c r="L73"/>
  <c r="M73"/>
  <c r="N73"/>
  <c r="E74"/>
  <c r="F74"/>
  <c r="G74"/>
  <c r="H74"/>
  <c r="I74"/>
  <c r="J74"/>
  <c r="K74"/>
  <c r="L74"/>
  <c r="M74"/>
  <c r="N74"/>
  <c r="E75"/>
  <c r="F75"/>
  <c r="G75"/>
  <c r="H75"/>
  <c r="I75"/>
  <c r="J75"/>
  <c r="K75"/>
  <c r="L75"/>
  <c r="M75"/>
  <c r="N75"/>
  <c r="E76"/>
  <c r="F76"/>
  <c r="G76"/>
  <c r="H76"/>
  <c r="I76"/>
  <c r="J76"/>
  <c r="K76"/>
  <c r="L76"/>
  <c r="M76"/>
  <c r="N76"/>
  <c r="E77"/>
  <c r="F77"/>
  <c r="G77"/>
  <c r="H77"/>
  <c r="I77"/>
  <c r="J77"/>
  <c r="K77"/>
  <c r="L77"/>
  <c r="M77"/>
  <c r="N77"/>
  <c r="E78"/>
  <c r="F78"/>
  <c r="G78"/>
  <c r="H78"/>
  <c r="I78"/>
  <c r="J78"/>
  <c r="K78"/>
  <c r="L78"/>
  <c r="M78"/>
  <c r="N78"/>
  <c r="E79"/>
  <c r="F79"/>
  <c r="G79"/>
  <c r="H79"/>
  <c r="I79"/>
  <c r="J79"/>
  <c r="K79"/>
  <c r="L79"/>
  <c r="M79"/>
  <c r="N79"/>
  <c r="E80"/>
  <c r="F80"/>
  <c r="G80"/>
  <c r="H80"/>
  <c r="I80"/>
  <c r="J80"/>
  <c r="K80"/>
  <c r="L80"/>
  <c r="M80"/>
  <c r="N80"/>
  <c r="E81"/>
  <c r="F81"/>
  <c r="G81"/>
  <c r="H81"/>
  <c r="I81"/>
  <c r="J81"/>
  <c r="K81"/>
  <c r="L81"/>
  <c r="M81"/>
  <c r="N81"/>
  <c r="E82"/>
  <c r="F82"/>
  <c r="G82"/>
  <c r="H82"/>
  <c r="I82"/>
  <c r="J82"/>
  <c r="K82"/>
  <c r="L82"/>
  <c r="M82"/>
  <c r="N82"/>
  <c r="E83"/>
  <c r="F83"/>
  <c r="G83"/>
  <c r="H83"/>
  <c r="I83"/>
  <c r="J83"/>
  <c r="K83"/>
  <c r="L83"/>
  <c r="M83"/>
  <c r="N83"/>
  <c r="E84"/>
  <c r="F84"/>
  <c r="G84"/>
  <c r="H84"/>
  <c r="I84"/>
  <c r="J84"/>
  <c r="K84"/>
  <c r="L84"/>
  <c r="M84"/>
  <c r="N84"/>
  <c r="E85"/>
  <c r="F85"/>
  <c r="G85"/>
  <c r="H85"/>
  <c r="I85"/>
  <c r="J85"/>
  <c r="K85"/>
  <c r="L85"/>
  <c r="M85"/>
  <c r="N85"/>
  <c r="E86"/>
  <c r="F86"/>
  <c r="G86"/>
  <c r="H86"/>
  <c r="I86"/>
  <c r="J86"/>
  <c r="K86"/>
  <c r="L86"/>
  <c r="M86"/>
  <c r="N86"/>
  <c r="E87"/>
  <c r="F87"/>
  <c r="G87"/>
  <c r="H87"/>
  <c r="I87"/>
  <c r="J87"/>
  <c r="K87"/>
  <c r="L87"/>
  <c r="M87"/>
  <c r="N87"/>
  <c r="E88"/>
  <c r="F88"/>
  <c r="G88"/>
  <c r="H88"/>
  <c r="I88"/>
  <c r="J88"/>
  <c r="K88"/>
  <c r="L88"/>
  <c r="M88"/>
  <c r="N88"/>
  <c r="E89"/>
  <c r="F89"/>
  <c r="G89"/>
  <c r="H89"/>
  <c r="I89"/>
  <c r="J89"/>
  <c r="K89"/>
  <c r="L89"/>
  <c r="M89"/>
  <c r="N89"/>
  <c r="E90"/>
  <c r="F90"/>
  <c r="G90"/>
  <c r="H90"/>
  <c r="I90"/>
  <c r="J90"/>
  <c r="K90"/>
  <c r="L90"/>
  <c r="M90"/>
  <c r="N90"/>
  <c r="E91"/>
  <c r="F91"/>
  <c r="G91"/>
  <c r="H91"/>
  <c r="I91"/>
  <c r="J91"/>
  <c r="K91"/>
  <c r="L91"/>
  <c r="M91"/>
  <c r="N91"/>
  <c r="E92"/>
  <c r="F92"/>
  <c r="G92"/>
  <c r="H92"/>
  <c r="I92"/>
  <c r="J92"/>
  <c r="K92"/>
  <c r="L92"/>
  <c r="M92"/>
  <c r="N92"/>
  <c r="E93"/>
  <c r="F93"/>
  <c r="G93"/>
  <c r="H93"/>
  <c r="I93"/>
  <c r="J93"/>
  <c r="K93"/>
  <c r="L93"/>
  <c r="M93"/>
  <c r="N93"/>
  <c r="E94"/>
  <c r="F94"/>
  <c r="G94"/>
  <c r="H94"/>
  <c r="I94"/>
  <c r="J94"/>
  <c r="K94"/>
  <c r="L94"/>
  <c r="M94"/>
  <c r="N94"/>
  <c r="E95"/>
  <c r="F95"/>
  <c r="G95"/>
  <c r="H95"/>
  <c r="I95"/>
  <c r="J95"/>
  <c r="K95"/>
  <c r="L95"/>
  <c r="M95"/>
  <c r="N95"/>
  <c r="E96"/>
  <c r="F96"/>
  <c r="G96"/>
  <c r="H96"/>
  <c r="I96"/>
  <c r="J96"/>
  <c r="K96"/>
  <c r="L96"/>
  <c r="M96"/>
  <c r="N96"/>
  <c r="E97"/>
  <c r="F97"/>
  <c r="G97"/>
  <c r="H97"/>
  <c r="I97"/>
  <c r="J97"/>
  <c r="K97"/>
  <c r="L97"/>
  <c r="M97"/>
  <c r="N97"/>
  <c r="E98"/>
  <c r="F98"/>
  <c r="G98"/>
  <c r="H98"/>
  <c r="I98"/>
  <c r="J98"/>
  <c r="K98"/>
  <c r="L98"/>
  <c r="M98"/>
  <c r="N98"/>
  <c r="E99"/>
  <c r="F99"/>
  <c r="G99"/>
  <c r="H99"/>
  <c r="I99"/>
  <c r="J99"/>
  <c r="K99"/>
  <c r="L99"/>
  <c r="M99"/>
  <c r="N99"/>
  <c r="E100"/>
  <c r="F100"/>
  <c r="G100"/>
  <c r="H100"/>
  <c r="I100"/>
  <c r="J100"/>
  <c r="K100"/>
  <c r="L100"/>
  <c r="M100"/>
  <c r="N100"/>
  <c r="E101"/>
  <c r="F101"/>
  <c r="G101"/>
  <c r="H101"/>
  <c r="I101"/>
  <c r="J101"/>
  <c r="K101"/>
  <c r="L101"/>
  <c r="M101"/>
  <c r="N101"/>
  <c r="E102"/>
  <c r="F102"/>
  <c r="G102"/>
  <c r="H102"/>
  <c r="I102"/>
  <c r="J102"/>
  <c r="K102"/>
  <c r="L102"/>
  <c r="M102"/>
  <c r="N102"/>
  <c r="E103"/>
  <c r="F103"/>
  <c r="G103"/>
  <c r="H103"/>
  <c r="I103"/>
  <c r="J103"/>
  <c r="K103"/>
  <c r="L103"/>
  <c r="M103"/>
  <c r="N103"/>
  <c r="E104"/>
  <c r="F104"/>
  <c r="G104"/>
  <c r="H104"/>
  <c r="I104"/>
  <c r="J104"/>
  <c r="K104"/>
  <c r="L104"/>
  <c r="M104"/>
  <c r="N104"/>
  <c r="E105"/>
  <c r="F105"/>
  <c r="G105"/>
  <c r="H105"/>
  <c r="I105"/>
  <c r="J105"/>
  <c r="K105"/>
  <c r="L105"/>
  <c r="M105"/>
  <c r="N105"/>
  <c r="E106"/>
  <c r="F106"/>
  <c r="G106"/>
  <c r="H106"/>
  <c r="I106"/>
  <c r="J106"/>
  <c r="K106"/>
  <c r="L106"/>
  <c r="M106"/>
  <c r="N106"/>
  <c r="E107"/>
  <c r="F107"/>
  <c r="G107"/>
  <c r="H107"/>
  <c r="I107"/>
  <c r="J107"/>
  <c r="K107"/>
  <c r="L107"/>
  <c r="M107"/>
  <c r="N107"/>
  <c r="E108"/>
  <c r="F108"/>
  <c r="G108"/>
  <c r="H108"/>
  <c r="I108"/>
  <c r="J108"/>
  <c r="K108"/>
  <c r="L108"/>
  <c r="M108"/>
  <c r="N108"/>
  <c r="E109"/>
  <c r="F109"/>
  <c r="G109"/>
  <c r="H109"/>
  <c r="I109"/>
  <c r="J109"/>
  <c r="K109"/>
  <c r="L109"/>
  <c r="M109"/>
  <c r="N109"/>
  <c r="E110"/>
  <c r="F110"/>
  <c r="G110"/>
  <c r="H110"/>
  <c r="I110"/>
  <c r="J110"/>
  <c r="K110"/>
  <c r="L110"/>
  <c r="M110"/>
  <c r="N110"/>
  <c r="E111"/>
  <c r="F111"/>
  <c r="G111"/>
  <c r="H111"/>
  <c r="I111"/>
  <c r="J111"/>
  <c r="K111"/>
  <c r="L111"/>
  <c r="M111"/>
  <c r="N111"/>
  <c r="E112"/>
  <c r="F112"/>
  <c r="G112"/>
  <c r="H112"/>
  <c r="I112"/>
  <c r="J112"/>
  <c r="K112"/>
  <c r="L112"/>
  <c r="M112"/>
  <c r="N112"/>
  <c r="E113"/>
  <c r="F113"/>
  <c r="G113"/>
  <c r="H113"/>
  <c r="I113"/>
  <c r="J113"/>
  <c r="K113"/>
  <c r="L113"/>
  <c r="M113"/>
  <c r="N113"/>
  <c r="E114"/>
  <c r="F114"/>
  <c r="G114"/>
  <c r="H114"/>
  <c r="I114"/>
  <c r="J114"/>
  <c r="K114"/>
  <c r="L114"/>
  <c r="M114"/>
  <c r="N114"/>
  <c r="E115"/>
  <c r="F115"/>
  <c r="G115"/>
  <c r="H115"/>
  <c r="I115"/>
  <c r="J115"/>
  <c r="K115"/>
  <c r="L115"/>
  <c r="M115"/>
  <c r="N115"/>
  <c r="E116"/>
  <c r="F116"/>
  <c r="G116"/>
  <c r="H116"/>
  <c r="I116"/>
  <c r="J116"/>
  <c r="K116"/>
  <c r="L116"/>
  <c r="M116"/>
  <c r="N116"/>
  <c r="E117"/>
  <c r="F117"/>
  <c r="G117"/>
  <c r="H117"/>
  <c r="I117"/>
  <c r="J117"/>
  <c r="K117"/>
  <c r="L117"/>
  <c r="M117"/>
  <c r="N117"/>
  <c r="E118"/>
  <c r="F118"/>
  <c r="G118"/>
  <c r="H118"/>
  <c r="I118"/>
  <c r="J118"/>
  <c r="K118"/>
  <c r="L118"/>
  <c r="M118"/>
  <c r="N118"/>
  <c r="E119"/>
  <c r="F119"/>
  <c r="G119"/>
  <c r="H119"/>
  <c r="I119"/>
  <c r="J119"/>
  <c r="K119"/>
  <c r="L119"/>
  <c r="M119"/>
  <c r="N119"/>
  <c r="E120"/>
  <c r="F120"/>
  <c r="G120"/>
  <c r="H120"/>
  <c r="I120"/>
  <c r="J120"/>
  <c r="K120"/>
  <c r="L120"/>
  <c r="M120"/>
  <c r="N120"/>
  <c r="E121"/>
  <c r="F121"/>
  <c r="G121"/>
  <c r="H121"/>
  <c r="I121"/>
  <c r="J121"/>
  <c r="K121"/>
  <c r="L121"/>
  <c r="M121"/>
  <c r="N121"/>
  <c r="E122"/>
  <c r="F122"/>
  <c r="G122"/>
  <c r="H122"/>
  <c r="I122"/>
  <c r="J122"/>
  <c r="K122"/>
  <c r="L122"/>
  <c r="M122"/>
  <c r="N122"/>
  <c r="E123"/>
  <c r="F123"/>
  <c r="G123"/>
  <c r="H123"/>
  <c r="I123"/>
  <c r="J123"/>
  <c r="K123"/>
  <c r="L123"/>
  <c r="M123"/>
  <c r="N123"/>
  <c r="E124"/>
  <c r="F124"/>
  <c r="G124"/>
  <c r="H124"/>
  <c r="I124"/>
  <c r="J124"/>
  <c r="K124"/>
  <c r="L124"/>
  <c r="M124"/>
  <c r="N124"/>
  <c r="E125"/>
  <c r="F125"/>
  <c r="G125"/>
  <c r="H125"/>
  <c r="I125"/>
  <c r="J125"/>
  <c r="K125"/>
  <c r="L125"/>
  <c r="M125"/>
  <c r="N125"/>
  <c r="E126"/>
  <c r="F126"/>
  <c r="G126"/>
  <c r="H126"/>
  <c r="I126"/>
  <c r="J126"/>
  <c r="K126"/>
  <c r="L126"/>
  <c r="M126"/>
  <c r="N126"/>
  <c r="E127"/>
  <c r="F127"/>
  <c r="G127"/>
  <c r="H127"/>
  <c r="I127"/>
  <c r="J127"/>
  <c r="K127"/>
  <c r="L127"/>
  <c r="M127"/>
  <c r="N127"/>
  <c r="E128"/>
  <c r="F128"/>
  <c r="G128"/>
  <c r="H128"/>
  <c r="I128"/>
  <c r="J128"/>
  <c r="K128"/>
  <c r="L128"/>
  <c r="M128"/>
  <c r="N128"/>
  <c r="E129"/>
  <c r="F129"/>
  <c r="G129"/>
  <c r="H129"/>
  <c r="I129"/>
  <c r="J129"/>
  <c r="K129"/>
  <c r="L129"/>
  <c r="M129"/>
  <c r="N129"/>
  <c r="E130"/>
  <c r="F130"/>
  <c r="G130"/>
  <c r="H130"/>
  <c r="I130"/>
  <c r="J130"/>
  <c r="K130"/>
  <c r="L130"/>
  <c r="M130"/>
  <c r="N130"/>
  <c r="E131"/>
  <c r="F131"/>
  <c r="G131"/>
  <c r="H131"/>
  <c r="I131"/>
  <c r="J131"/>
  <c r="K131"/>
  <c r="L131"/>
  <c r="M131"/>
  <c r="N131"/>
  <c r="E132"/>
  <c r="F132"/>
  <c r="G132"/>
  <c r="H132"/>
  <c r="I132"/>
  <c r="J132"/>
  <c r="K132"/>
  <c r="L132"/>
  <c r="M132"/>
  <c r="N132"/>
  <c r="E133"/>
  <c r="F133"/>
  <c r="G133"/>
  <c r="H133"/>
  <c r="I133"/>
  <c r="J133"/>
  <c r="K133"/>
  <c r="L133"/>
  <c r="M133"/>
  <c r="N133"/>
  <c r="E134"/>
  <c r="F134"/>
  <c r="G134"/>
  <c r="H134"/>
  <c r="I134"/>
  <c r="J134"/>
  <c r="K134"/>
  <c r="L134"/>
  <c r="M134"/>
  <c r="N134"/>
  <c r="E135"/>
  <c r="F135"/>
  <c r="G135"/>
  <c r="H135"/>
  <c r="I135"/>
  <c r="J135"/>
  <c r="K135"/>
  <c r="L135"/>
  <c r="M135"/>
  <c r="N135"/>
  <c r="E136"/>
  <c r="F136"/>
  <c r="G136"/>
  <c r="H136"/>
  <c r="I136"/>
  <c r="J136"/>
  <c r="K136"/>
  <c r="L136"/>
  <c r="M136"/>
  <c r="N136"/>
  <c r="E137"/>
  <c r="F137"/>
  <c r="G137"/>
  <c r="H137"/>
  <c r="I137"/>
  <c r="J137"/>
  <c r="K137"/>
  <c r="L137"/>
  <c r="M137"/>
  <c r="N137"/>
  <c r="E138"/>
  <c r="F138"/>
  <c r="G138"/>
  <c r="H138"/>
  <c r="I138"/>
  <c r="J138"/>
  <c r="K138"/>
  <c r="L138"/>
  <c r="M138"/>
  <c r="N138"/>
  <c r="E139"/>
  <c r="F139"/>
  <c r="G139"/>
  <c r="H139"/>
  <c r="I139"/>
  <c r="J139"/>
  <c r="K139"/>
  <c r="L139"/>
  <c r="M139"/>
  <c r="N139"/>
  <c r="E140"/>
  <c r="F140"/>
  <c r="G140"/>
  <c r="H140"/>
  <c r="I140"/>
  <c r="J140"/>
  <c r="K140"/>
  <c r="L140"/>
  <c r="M140"/>
  <c r="N140"/>
  <c r="E141"/>
  <c r="F141"/>
  <c r="G141"/>
  <c r="H141"/>
  <c r="I141"/>
  <c r="J141"/>
  <c r="K141"/>
  <c r="L141"/>
  <c r="M141"/>
  <c r="N141"/>
  <c r="E142"/>
  <c r="F142"/>
  <c r="G142"/>
  <c r="H142"/>
  <c r="I142"/>
  <c r="J142"/>
  <c r="K142"/>
  <c r="L142"/>
  <c r="M142"/>
  <c r="N142"/>
  <c r="E143"/>
  <c r="F143"/>
  <c r="G143"/>
  <c r="H143"/>
  <c r="I143"/>
  <c r="J143"/>
  <c r="K143"/>
  <c r="L143"/>
  <c r="M143"/>
  <c r="N143"/>
  <c r="E144"/>
  <c r="F144"/>
  <c r="G144"/>
  <c r="H144"/>
  <c r="I144"/>
  <c r="J144"/>
  <c r="K144"/>
  <c r="L144"/>
  <c r="M144"/>
  <c r="N144"/>
  <c r="E145"/>
  <c r="F145"/>
  <c r="G145"/>
  <c r="H145"/>
  <c r="I145"/>
  <c r="J145"/>
  <c r="K145"/>
  <c r="L145"/>
  <c r="M145"/>
  <c r="N145"/>
  <c r="E146"/>
  <c r="F146"/>
  <c r="G146"/>
  <c r="H146"/>
  <c r="I146"/>
  <c r="J146"/>
  <c r="K146"/>
  <c r="L146"/>
  <c r="M146"/>
  <c r="N146"/>
  <c r="E147"/>
  <c r="F147"/>
  <c r="G147"/>
  <c r="H147"/>
  <c r="I147"/>
  <c r="J147"/>
  <c r="K147"/>
  <c r="L147"/>
  <c r="M147"/>
  <c r="N147"/>
  <c r="E148"/>
  <c r="F148"/>
  <c r="G148"/>
  <c r="H148"/>
  <c r="I148"/>
  <c r="J148"/>
  <c r="K148"/>
  <c r="L148"/>
  <c r="M148"/>
  <c r="N148"/>
  <c r="E149"/>
  <c r="F149"/>
  <c r="G149"/>
  <c r="H149"/>
  <c r="I149"/>
  <c r="J149"/>
  <c r="K149"/>
  <c r="L149"/>
  <c r="M149"/>
  <c r="N149"/>
  <c r="E150"/>
  <c r="F150"/>
  <c r="G150"/>
  <c r="H150"/>
  <c r="I150"/>
  <c r="J150"/>
  <c r="K150"/>
  <c r="L150"/>
  <c r="M150"/>
  <c r="N150"/>
  <c r="E151"/>
  <c r="F151"/>
  <c r="G151"/>
  <c r="H151"/>
  <c r="I151"/>
  <c r="J151"/>
  <c r="K151"/>
  <c r="L151"/>
  <c r="M151"/>
  <c r="N151"/>
  <c r="E152"/>
  <c r="F152"/>
  <c r="G152"/>
  <c r="H152"/>
  <c r="I152"/>
  <c r="J152"/>
  <c r="K152"/>
  <c r="L152"/>
  <c r="M152"/>
  <c r="N152"/>
  <c r="E153"/>
  <c r="F153"/>
  <c r="G153"/>
  <c r="H153"/>
  <c r="I153"/>
  <c r="J153"/>
  <c r="K153"/>
  <c r="L153"/>
  <c r="M153"/>
  <c r="N153"/>
  <c r="E154"/>
  <c r="F154"/>
  <c r="G154"/>
  <c r="H154"/>
  <c r="I154"/>
  <c r="J154"/>
  <c r="K154"/>
  <c r="L154"/>
  <c r="M154"/>
  <c r="N154"/>
  <c r="E155"/>
  <c r="F155"/>
  <c r="G155"/>
  <c r="H155"/>
  <c r="I155"/>
  <c r="J155"/>
  <c r="K155"/>
  <c r="L155"/>
  <c r="M155"/>
  <c r="N155"/>
  <c r="E156"/>
  <c r="F156"/>
  <c r="G156"/>
  <c r="H156"/>
  <c r="I156"/>
  <c r="J156"/>
  <c r="K156"/>
  <c r="L156"/>
  <c r="M156"/>
  <c r="N156"/>
  <c r="E157"/>
  <c r="F157"/>
  <c r="G157"/>
  <c r="H157"/>
  <c r="I157"/>
  <c r="J157"/>
  <c r="K157"/>
  <c r="L157"/>
  <c r="M157"/>
  <c r="N157"/>
  <c r="E158"/>
  <c r="F158"/>
  <c r="G158"/>
  <c r="H158"/>
  <c r="I158"/>
  <c r="J158"/>
  <c r="K158"/>
  <c r="L158"/>
  <c r="M158"/>
  <c r="N158"/>
  <c r="E159"/>
  <c r="F159"/>
  <c r="G159"/>
  <c r="H159"/>
  <c r="I159"/>
  <c r="J159"/>
  <c r="K159"/>
  <c r="L159"/>
  <c r="M159"/>
  <c r="N159"/>
  <c r="E160"/>
  <c r="F160"/>
  <c r="G160"/>
  <c r="H160"/>
  <c r="I160"/>
  <c r="J160"/>
  <c r="K160"/>
  <c r="L160"/>
  <c r="M160"/>
  <c r="N160"/>
  <c r="E161"/>
  <c r="F161"/>
  <c r="G161"/>
  <c r="H161"/>
  <c r="I161"/>
  <c r="J161"/>
  <c r="K161"/>
  <c r="L161"/>
  <c r="M161"/>
  <c r="N161"/>
  <c r="E162"/>
  <c r="F162"/>
  <c r="G162"/>
  <c r="H162"/>
  <c r="I162"/>
  <c r="J162"/>
  <c r="K162"/>
  <c r="L162"/>
  <c r="M162"/>
  <c r="N162"/>
  <c r="E163"/>
  <c r="F163"/>
  <c r="G163"/>
  <c r="H163"/>
  <c r="I163"/>
  <c r="J163"/>
  <c r="K163"/>
  <c r="L163"/>
  <c r="M163"/>
  <c r="N163"/>
  <c r="E164"/>
  <c r="F164"/>
  <c r="G164"/>
  <c r="H164"/>
  <c r="I164"/>
  <c r="J164"/>
  <c r="K164"/>
  <c r="L164"/>
  <c r="M164"/>
  <c r="N164"/>
  <c r="E165"/>
  <c r="F165"/>
  <c r="G165"/>
  <c r="H165"/>
  <c r="I165"/>
  <c r="J165"/>
  <c r="K165"/>
  <c r="L165"/>
  <c r="M165"/>
  <c r="N165"/>
  <c r="E166"/>
  <c r="F166"/>
  <c r="G166"/>
  <c r="H166"/>
  <c r="I166"/>
  <c r="J166"/>
  <c r="K166"/>
  <c r="L166"/>
  <c r="M166"/>
  <c r="N166"/>
  <c r="E167"/>
  <c r="F167"/>
  <c r="G167"/>
  <c r="H167"/>
  <c r="I167"/>
  <c r="J167"/>
  <c r="K167"/>
  <c r="L167"/>
  <c r="M167"/>
  <c r="N167"/>
  <c r="E168"/>
  <c r="F168"/>
  <c r="G168"/>
  <c r="H168"/>
  <c r="I168"/>
  <c r="J168"/>
  <c r="K168"/>
  <c r="L168"/>
  <c r="M168"/>
  <c r="N168"/>
  <c r="E169"/>
  <c r="F169"/>
  <c r="G169"/>
  <c r="H169"/>
  <c r="I169"/>
  <c r="J169"/>
  <c r="K169"/>
  <c r="L169"/>
  <c r="M169"/>
  <c r="N169"/>
  <c r="E170"/>
  <c r="F170"/>
  <c r="G170"/>
  <c r="H170"/>
  <c r="I170"/>
  <c r="J170"/>
  <c r="K170"/>
  <c r="L170"/>
  <c r="M170"/>
  <c r="N170"/>
  <c r="E171"/>
  <c r="F171"/>
  <c r="G171"/>
  <c r="H171"/>
  <c r="I171"/>
  <c r="J171"/>
  <c r="K171"/>
  <c r="L171"/>
  <c r="M171"/>
  <c r="N171"/>
  <c r="E172"/>
  <c r="F172"/>
  <c r="G172"/>
  <c r="H172"/>
  <c r="I172"/>
  <c r="J172"/>
  <c r="K172"/>
  <c r="L172"/>
  <c r="M172"/>
  <c r="N172"/>
  <c r="E173"/>
  <c r="F173"/>
  <c r="G173"/>
  <c r="H173"/>
  <c r="I173"/>
  <c r="J173"/>
  <c r="K173"/>
  <c r="L173"/>
  <c r="M173"/>
  <c r="N173"/>
  <c r="E174"/>
  <c r="F174"/>
  <c r="G174"/>
  <c r="H174"/>
  <c r="I174"/>
  <c r="J174"/>
  <c r="K174"/>
  <c r="L174"/>
  <c r="M174"/>
  <c r="N174"/>
  <c r="E175"/>
  <c r="F175"/>
  <c r="G175"/>
  <c r="H175"/>
  <c r="I175"/>
  <c r="J175"/>
  <c r="K175"/>
  <c r="L175"/>
  <c r="M175"/>
  <c r="N175"/>
  <c r="E176"/>
  <c r="F176"/>
  <c r="G176"/>
  <c r="H176"/>
  <c r="I176"/>
  <c r="J176"/>
  <c r="K176"/>
  <c r="L176"/>
  <c r="M176"/>
  <c r="N176"/>
  <c r="E177"/>
  <c r="F177"/>
  <c r="G177"/>
  <c r="H177"/>
  <c r="I177"/>
  <c r="J177"/>
  <c r="K177"/>
  <c r="L177"/>
  <c r="M177"/>
  <c r="N177"/>
  <c r="E178"/>
  <c r="F178"/>
  <c r="G178"/>
  <c r="H178"/>
  <c r="I178"/>
  <c r="J178"/>
  <c r="K178"/>
  <c r="L178"/>
  <c r="M178"/>
  <c r="N178"/>
  <c r="E179"/>
  <c r="F179"/>
  <c r="G179"/>
  <c r="H179"/>
  <c r="I179"/>
  <c r="J179"/>
  <c r="K179"/>
  <c r="L179"/>
  <c r="M179"/>
  <c r="N179"/>
  <c r="E180"/>
  <c r="F180"/>
  <c r="G180"/>
  <c r="H180"/>
  <c r="I180"/>
  <c r="J180"/>
  <c r="K180"/>
  <c r="L180"/>
  <c r="M180"/>
  <c r="N180"/>
  <c r="E181"/>
  <c r="F181"/>
  <c r="G181"/>
  <c r="H181"/>
  <c r="I181"/>
  <c r="J181"/>
  <c r="K181"/>
  <c r="L181"/>
  <c r="M181"/>
  <c r="N181"/>
  <c r="E182"/>
  <c r="F182"/>
  <c r="G182"/>
  <c r="H182"/>
  <c r="I182"/>
  <c r="J182"/>
  <c r="K182"/>
  <c r="L182"/>
  <c r="M182"/>
  <c r="N182"/>
  <c r="E183"/>
  <c r="F183"/>
  <c r="G183"/>
  <c r="H183"/>
  <c r="I183"/>
  <c r="J183"/>
  <c r="K183"/>
  <c r="L183"/>
  <c r="M183"/>
  <c r="N183"/>
  <c r="E184"/>
  <c r="F184"/>
  <c r="G184"/>
  <c r="H184"/>
  <c r="I184"/>
  <c r="J184"/>
  <c r="K184"/>
  <c r="L184"/>
  <c r="M184"/>
  <c r="N184"/>
  <c r="E185"/>
  <c r="F185"/>
  <c r="G185"/>
  <c r="H185"/>
  <c r="I185"/>
  <c r="J185"/>
  <c r="K185"/>
  <c r="L185"/>
  <c r="M185"/>
  <c r="N185"/>
  <c r="E186"/>
  <c r="F186"/>
  <c r="G186"/>
  <c r="H186"/>
  <c r="I186"/>
  <c r="J186"/>
  <c r="K186"/>
  <c r="L186"/>
  <c r="M186"/>
  <c r="N186"/>
  <c r="E187"/>
  <c r="F187"/>
  <c r="G187"/>
  <c r="H187"/>
  <c r="I187"/>
  <c r="J187"/>
  <c r="K187"/>
  <c r="L187"/>
  <c r="M187"/>
  <c r="N187"/>
  <c r="E188"/>
  <c r="F188"/>
  <c r="G188"/>
  <c r="H188"/>
  <c r="I188"/>
  <c r="J188"/>
  <c r="K188"/>
  <c r="L188"/>
  <c r="M188"/>
  <c r="N188"/>
  <c r="E189"/>
  <c r="F189"/>
  <c r="G189"/>
  <c r="H189"/>
  <c r="I189"/>
  <c r="J189"/>
  <c r="K189"/>
  <c r="L189"/>
  <c r="M189"/>
  <c r="N189"/>
  <c r="E190"/>
  <c r="F190"/>
  <c r="G190"/>
  <c r="H190"/>
  <c r="I190"/>
  <c r="J190"/>
  <c r="K190"/>
  <c r="L190"/>
  <c r="M190"/>
  <c r="N190"/>
  <c r="E191"/>
  <c r="F191"/>
  <c r="G191"/>
  <c r="H191"/>
  <c r="I191"/>
  <c r="J191"/>
  <c r="K191"/>
  <c r="L191"/>
  <c r="M191"/>
  <c r="N191"/>
  <c r="E192"/>
  <c r="F192"/>
  <c r="G192"/>
  <c r="H192"/>
  <c r="I192"/>
  <c r="J192"/>
  <c r="K192"/>
  <c r="L192"/>
  <c r="M192"/>
  <c r="N192"/>
  <c r="E193"/>
  <c r="F193"/>
  <c r="G193"/>
  <c r="H193"/>
  <c r="I193"/>
  <c r="J193"/>
  <c r="K193"/>
  <c r="L193"/>
  <c r="M193"/>
  <c r="N193"/>
  <c r="E194"/>
  <c r="F194"/>
  <c r="G194"/>
  <c r="H194"/>
  <c r="I194"/>
  <c r="J194"/>
  <c r="K194"/>
  <c r="L194"/>
  <c r="M194"/>
  <c r="N194"/>
  <c r="E195"/>
  <c r="F195"/>
  <c r="G195"/>
  <c r="H195"/>
  <c r="I195"/>
  <c r="J195"/>
  <c r="K195"/>
  <c r="L195"/>
  <c r="M195"/>
  <c r="N195"/>
  <c r="E196"/>
  <c r="F196"/>
  <c r="G196"/>
  <c r="H196"/>
  <c r="I196"/>
  <c r="J196"/>
  <c r="K196"/>
  <c r="L196"/>
  <c r="M196"/>
  <c r="N196"/>
  <c r="E197"/>
  <c r="F197"/>
  <c r="G197"/>
  <c r="H197"/>
  <c r="I197"/>
  <c r="J197"/>
  <c r="K197"/>
  <c r="L197"/>
  <c r="M197"/>
  <c r="N197"/>
  <c r="E198"/>
  <c r="F198"/>
  <c r="G198"/>
  <c r="H198"/>
  <c r="I198"/>
  <c r="J198"/>
  <c r="K198"/>
  <c r="L198"/>
  <c r="M198"/>
  <c r="N198"/>
  <c r="E199"/>
  <c r="F199"/>
  <c r="G199"/>
  <c r="H199"/>
  <c r="I199"/>
  <c r="J199"/>
  <c r="K199"/>
  <c r="L199"/>
  <c r="M199"/>
  <c r="N199"/>
  <c r="E200"/>
  <c r="F200"/>
  <c r="G200"/>
  <c r="H200"/>
  <c r="I200"/>
  <c r="J200"/>
  <c r="K200"/>
  <c r="L200"/>
  <c r="M200"/>
  <c r="N200"/>
  <c r="E201"/>
  <c r="F201"/>
  <c r="G201"/>
  <c r="H201"/>
  <c r="I201"/>
  <c r="J201"/>
  <c r="K201"/>
  <c r="L201"/>
  <c r="M201"/>
  <c r="N201"/>
  <c r="E202"/>
  <c r="F202"/>
  <c r="G202"/>
  <c r="H202"/>
  <c r="I202"/>
  <c r="J202"/>
  <c r="K202"/>
  <c r="L202"/>
  <c r="M202"/>
  <c r="N202"/>
  <c r="E203"/>
  <c r="F203"/>
  <c r="G203"/>
  <c r="H203"/>
  <c r="I203"/>
  <c r="J203"/>
  <c r="K203"/>
  <c r="L203"/>
  <c r="M203"/>
  <c r="N203"/>
  <c r="E204"/>
  <c r="F204"/>
  <c r="G204"/>
  <c r="H204"/>
  <c r="I204"/>
  <c r="J204"/>
  <c r="K204"/>
  <c r="L204"/>
  <c r="M204"/>
  <c r="N204"/>
  <c r="E205"/>
  <c r="F205"/>
  <c r="G205"/>
  <c r="H205"/>
  <c r="I205"/>
  <c r="J205"/>
  <c r="K205"/>
  <c r="L205"/>
  <c r="M205"/>
  <c r="N205"/>
  <c r="E206"/>
  <c r="F206"/>
  <c r="G206"/>
  <c r="H206"/>
  <c r="I206"/>
  <c r="J206"/>
  <c r="K206"/>
  <c r="L206"/>
  <c r="M206"/>
  <c r="N206"/>
  <c r="E207"/>
  <c r="F207"/>
  <c r="G207"/>
  <c r="H207"/>
  <c r="I207"/>
  <c r="J207"/>
  <c r="K207"/>
  <c r="L207"/>
  <c r="M207"/>
  <c r="N207"/>
  <c r="E208"/>
  <c r="F208"/>
  <c r="G208"/>
  <c r="H208"/>
  <c r="I208"/>
  <c r="J208"/>
  <c r="K208"/>
  <c r="L208"/>
  <c r="M208"/>
  <c r="N208"/>
  <c r="E209"/>
  <c r="F209"/>
  <c r="G209"/>
  <c r="H209"/>
  <c r="I209"/>
  <c r="J209"/>
  <c r="K209"/>
  <c r="L209"/>
  <c r="M209"/>
  <c r="N209"/>
  <c r="E210"/>
  <c r="F210"/>
  <c r="G210"/>
  <c r="H210"/>
  <c r="I210"/>
  <c r="J210"/>
  <c r="K210"/>
  <c r="L210"/>
  <c r="M210"/>
  <c r="N210"/>
  <c r="E211"/>
  <c r="F211"/>
  <c r="G211"/>
  <c r="H211"/>
  <c r="I211"/>
  <c r="J211"/>
  <c r="K211"/>
  <c r="L211"/>
  <c r="M211"/>
  <c r="N211"/>
  <c r="E212"/>
  <c r="F212"/>
  <c r="G212"/>
  <c r="H212"/>
  <c r="I212"/>
  <c r="J212"/>
  <c r="K212"/>
  <c r="L212"/>
  <c r="M212"/>
  <c r="N212"/>
  <c r="E213"/>
  <c r="F213"/>
  <c r="G213"/>
  <c r="H213"/>
  <c r="I213"/>
  <c r="J213"/>
  <c r="K213"/>
  <c r="L213"/>
  <c r="M213"/>
  <c r="N213"/>
  <c r="E214"/>
  <c r="F214"/>
  <c r="G214"/>
  <c r="H214"/>
  <c r="I214"/>
  <c r="J214"/>
  <c r="K214"/>
  <c r="L214"/>
  <c r="M214"/>
  <c r="N214"/>
  <c r="E215"/>
  <c r="F215"/>
  <c r="G215"/>
  <c r="H215"/>
  <c r="I215"/>
  <c r="J215"/>
  <c r="K215"/>
  <c r="L215"/>
  <c r="M215"/>
  <c r="N215"/>
  <c r="E216"/>
  <c r="F216"/>
  <c r="G216"/>
  <c r="H216"/>
  <c r="I216"/>
  <c r="J216"/>
  <c r="K216"/>
  <c r="L216"/>
  <c r="M216"/>
  <c r="N216"/>
  <c r="E217"/>
  <c r="F217"/>
  <c r="G217"/>
  <c r="H217"/>
  <c r="I217"/>
  <c r="J217"/>
  <c r="K217"/>
  <c r="L217"/>
  <c r="M217"/>
  <c r="N217"/>
  <c r="E218"/>
  <c r="F218"/>
  <c r="G218"/>
  <c r="H218"/>
  <c r="I218"/>
  <c r="J218"/>
  <c r="K218"/>
  <c r="L218"/>
  <c r="M218"/>
  <c r="N218"/>
  <c r="E219"/>
  <c r="F219"/>
  <c r="G219"/>
  <c r="H219"/>
  <c r="I219"/>
  <c r="J219"/>
  <c r="K219"/>
  <c r="L219"/>
  <c r="M219"/>
  <c r="N219"/>
  <c r="E220"/>
  <c r="F220"/>
  <c r="G220"/>
  <c r="H220"/>
  <c r="I220"/>
  <c r="J220"/>
  <c r="K220"/>
  <c r="L220"/>
  <c r="M220"/>
  <c r="N220"/>
  <c r="E221"/>
  <c r="F221"/>
  <c r="G221"/>
  <c r="H221"/>
  <c r="I221"/>
  <c r="J221"/>
  <c r="K221"/>
  <c r="L221"/>
  <c r="M221"/>
  <c r="N221"/>
  <c r="E222"/>
  <c r="F222"/>
  <c r="G222"/>
  <c r="H222"/>
  <c r="I222"/>
  <c r="J222"/>
  <c r="K222"/>
  <c r="L222"/>
  <c r="M222"/>
  <c r="N222"/>
  <c r="E223"/>
  <c r="F223"/>
  <c r="G223"/>
  <c r="H223"/>
  <c r="I223"/>
  <c r="J223"/>
  <c r="K223"/>
  <c r="L223"/>
  <c r="M223"/>
  <c r="N223"/>
  <c r="E224"/>
  <c r="F224"/>
  <c r="G224"/>
  <c r="H224"/>
  <c r="I224"/>
  <c r="J224"/>
  <c r="K224"/>
  <c r="L224"/>
  <c r="M224"/>
  <c r="N224"/>
  <c r="E225"/>
  <c r="F225"/>
  <c r="G225"/>
  <c r="H225"/>
  <c r="I225"/>
  <c r="J225"/>
  <c r="K225"/>
  <c r="L225"/>
  <c r="M225"/>
  <c r="N225"/>
  <c r="E226"/>
  <c r="F226"/>
  <c r="G226"/>
  <c r="H226"/>
  <c r="I226"/>
  <c r="J226"/>
  <c r="K226"/>
  <c r="L226"/>
  <c r="M226"/>
  <c r="N226"/>
  <c r="E227"/>
  <c r="F227"/>
  <c r="G227"/>
  <c r="H227"/>
  <c r="I227"/>
  <c r="J227"/>
  <c r="K227"/>
  <c r="L227"/>
  <c r="M227"/>
  <c r="N227"/>
  <c r="E228"/>
  <c r="F228"/>
  <c r="G228"/>
  <c r="H228"/>
  <c r="I228"/>
  <c r="J228"/>
  <c r="K228"/>
  <c r="L228"/>
  <c r="M228"/>
  <c r="N228"/>
  <c r="E229"/>
  <c r="F229"/>
  <c r="G229"/>
  <c r="H229"/>
  <c r="I229"/>
  <c r="J229"/>
  <c r="K229"/>
  <c r="L229"/>
  <c r="M229"/>
  <c r="N229"/>
  <c r="E230"/>
  <c r="F230"/>
  <c r="G230"/>
  <c r="H230"/>
  <c r="I230"/>
  <c r="J230"/>
  <c r="K230"/>
  <c r="L230"/>
  <c r="M230"/>
  <c r="N230"/>
  <c r="E231"/>
  <c r="F231"/>
  <c r="G231"/>
  <c r="H231"/>
  <c r="I231"/>
  <c r="J231"/>
  <c r="K231"/>
  <c r="L231"/>
  <c r="M231"/>
  <c r="N231"/>
  <c r="E232"/>
  <c r="F232"/>
  <c r="G232"/>
  <c r="H232"/>
  <c r="I232"/>
  <c r="J232"/>
  <c r="K232"/>
  <c r="L232"/>
  <c r="M232"/>
  <c r="N232"/>
  <c r="E233"/>
  <c r="F233"/>
  <c r="G233"/>
  <c r="H233"/>
  <c r="I233"/>
  <c r="J233"/>
  <c r="K233"/>
  <c r="L233"/>
  <c r="M233"/>
  <c r="N233"/>
  <c r="E234"/>
  <c r="F234"/>
  <c r="G234"/>
  <c r="H234"/>
  <c r="I234"/>
  <c r="J234"/>
  <c r="K234"/>
  <c r="L234"/>
  <c r="M234"/>
  <c r="N234"/>
  <c r="E235"/>
  <c r="F235"/>
  <c r="G235"/>
  <c r="H235"/>
  <c r="I235"/>
  <c r="J235"/>
  <c r="K235"/>
  <c r="L235"/>
  <c r="M235"/>
  <c r="N235"/>
  <c r="E236"/>
  <c r="F236"/>
  <c r="G236"/>
  <c r="H236"/>
  <c r="I236"/>
  <c r="J236"/>
  <c r="K236"/>
  <c r="L236"/>
  <c r="M236"/>
  <c r="N236"/>
  <c r="E237"/>
  <c r="F237"/>
  <c r="G237"/>
  <c r="H237"/>
  <c r="I237"/>
  <c r="J237"/>
  <c r="K237"/>
  <c r="L237"/>
  <c r="M237"/>
  <c r="N237"/>
  <c r="E238"/>
  <c r="F238"/>
  <c r="G238"/>
  <c r="H238"/>
  <c r="I238"/>
  <c r="J238"/>
  <c r="K238"/>
  <c r="L238"/>
  <c r="M238"/>
  <c r="N238"/>
  <c r="E239"/>
  <c r="F239"/>
  <c r="G239"/>
  <c r="H239"/>
  <c r="I239"/>
  <c r="J239"/>
  <c r="K239"/>
  <c r="L239"/>
  <c r="M239"/>
  <c r="N239"/>
  <c r="E240"/>
  <c r="F240"/>
  <c r="G240"/>
  <c r="H240"/>
  <c r="I240"/>
  <c r="J240"/>
  <c r="K240"/>
  <c r="L240"/>
  <c r="M240"/>
  <c r="N240"/>
  <c r="E241"/>
  <c r="F241"/>
  <c r="G241"/>
  <c r="H241"/>
  <c r="I241"/>
  <c r="J241"/>
  <c r="K241"/>
  <c r="L241"/>
  <c r="M241"/>
  <c r="N241"/>
  <c r="E242"/>
  <c r="F242"/>
  <c r="G242"/>
  <c r="H242"/>
  <c r="I242"/>
  <c r="J242"/>
  <c r="K242"/>
  <c r="L242"/>
  <c r="M242"/>
  <c r="N242"/>
  <c r="E243"/>
  <c r="F243"/>
  <c r="G243"/>
  <c r="H243"/>
  <c r="I243"/>
  <c r="J243"/>
  <c r="K243"/>
  <c r="L243"/>
  <c r="M243"/>
  <c r="N243"/>
  <c r="E244"/>
  <c r="F244"/>
  <c r="G244"/>
  <c r="H244"/>
  <c r="I244"/>
  <c r="J244"/>
  <c r="K244"/>
  <c r="L244"/>
  <c r="M244"/>
  <c r="N244"/>
  <c r="E245"/>
  <c r="F245"/>
  <c r="G245"/>
  <c r="H245"/>
  <c r="I245"/>
  <c r="J245"/>
  <c r="K245"/>
  <c r="L245"/>
  <c r="M245"/>
  <c r="N245"/>
  <c r="E246"/>
  <c r="F246"/>
  <c r="G246"/>
  <c r="H246"/>
  <c r="I246"/>
  <c r="J246"/>
  <c r="K246"/>
  <c r="L246"/>
  <c r="M246"/>
  <c r="N246"/>
  <c r="E247"/>
  <c r="F247"/>
  <c r="G247"/>
  <c r="H247"/>
  <c r="I247"/>
  <c r="J247"/>
  <c r="K247"/>
  <c r="L247"/>
  <c r="M247"/>
  <c r="N247"/>
  <c r="E248"/>
  <c r="F248"/>
  <c r="G248"/>
  <c r="H248"/>
  <c r="I248"/>
  <c r="J248"/>
  <c r="K248"/>
  <c r="L248"/>
  <c r="M248"/>
  <c r="N248"/>
  <c r="E249"/>
  <c r="F249"/>
  <c r="G249"/>
  <c r="H249"/>
  <c r="I249"/>
  <c r="J249"/>
  <c r="K249"/>
  <c r="L249"/>
  <c r="M249"/>
  <c r="N249"/>
  <c r="E250"/>
  <c r="F250"/>
  <c r="G250"/>
  <c r="H250"/>
  <c r="I250"/>
  <c r="J250"/>
  <c r="K250"/>
  <c r="L250"/>
  <c r="M250"/>
  <c r="N250"/>
  <c r="E251"/>
  <c r="F251"/>
  <c r="G251"/>
  <c r="H251"/>
  <c r="I251"/>
  <c r="J251"/>
  <c r="K251"/>
  <c r="L251"/>
  <c r="M251"/>
  <c r="N251"/>
  <c r="E252"/>
  <c r="F252"/>
  <c r="G252"/>
  <c r="H252"/>
  <c r="I252"/>
  <c r="J252"/>
  <c r="K252"/>
  <c r="L252"/>
  <c r="M252"/>
  <c r="N252"/>
  <c r="E253"/>
  <c r="F253"/>
  <c r="G253"/>
  <c r="H253"/>
  <c r="I253"/>
  <c r="J253"/>
  <c r="K253"/>
  <c r="L253"/>
  <c r="M253"/>
  <c r="N253"/>
  <c r="E254"/>
  <c r="F254"/>
  <c r="G254"/>
  <c r="H254"/>
  <c r="I254"/>
  <c r="J254"/>
  <c r="K254"/>
  <c r="L254"/>
  <c r="M254"/>
  <c r="N254"/>
  <c r="E255"/>
  <c r="F255"/>
  <c r="G255"/>
  <c r="H255"/>
  <c r="I255"/>
  <c r="J255"/>
  <c r="K255"/>
  <c r="L255"/>
  <c r="M255"/>
  <c r="N255"/>
  <c r="E256"/>
  <c r="F256"/>
  <c r="G256"/>
  <c r="H256"/>
  <c r="I256"/>
  <c r="J256"/>
  <c r="K256"/>
  <c r="L256"/>
  <c r="M256"/>
  <c r="N256"/>
  <c r="E257"/>
  <c r="F257"/>
  <c r="G257"/>
  <c r="H257"/>
  <c r="I257"/>
  <c r="J257"/>
  <c r="K257"/>
  <c r="L257"/>
  <c r="M257"/>
  <c r="N257"/>
  <c r="E258"/>
  <c r="F258"/>
  <c r="G258"/>
  <c r="H258"/>
  <c r="I258"/>
  <c r="J258"/>
  <c r="K258"/>
  <c r="L258"/>
  <c r="M258"/>
  <c r="N258"/>
  <c r="E259"/>
  <c r="F259"/>
  <c r="G259"/>
  <c r="H259"/>
  <c r="I259"/>
  <c r="J259"/>
  <c r="K259"/>
  <c r="L259"/>
  <c r="M259"/>
  <c r="N259"/>
  <c r="E260"/>
  <c r="F260"/>
  <c r="G260"/>
  <c r="H260"/>
  <c r="I260"/>
  <c r="J260"/>
  <c r="K260"/>
  <c r="L260"/>
  <c r="M260"/>
  <c r="N260"/>
  <c r="F2"/>
  <c r="G2"/>
  <c r="H2"/>
  <c r="I2"/>
  <c r="J2"/>
  <c r="K2"/>
  <c r="L2"/>
  <c r="M2"/>
  <c r="N2"/>
  <c r="E2"/>
  <c r="O3"/>
  <c r="P3" s="1"/>
  <c r="Q3" s="1"/>
  <c r="O4"/>
  <c r="P4" s="1"/>
  <c r="Q4" s="1"/>
  <c r="O5"/>
  <c r="P5" s="1"/>
  <c r="Q5" s="1"/>
  <c r="O6"/>
  <c r="P6" s="1"/>
  <c r="Q6" s="1"/>
  <c r="O7"/>
  <c r="P7" s="1"/>
  <c r="Q7" s="1"/>
  <c r="O8"/>
  <c r="P8" s="1"/>
  <c r="Q8" s="1"/>
  <c r="O9"/>
  <c r="P9" s="1"/>
  <c r="Q9" s="1"/>
  <c r="O10"/>
  <c r="P10" s="1"/>
  <c r="Q10" s="1"/>
  <c r="O11"/>
  <c r="P11" s="1"/>
  <c r="Q11" s="1"/>
  <c r="O12"/>
  <c r="P12" s="1"/>
  <c r="Q12" s="1"/>
  <c r="O13"/>
  <c r="P13" s="1"/>
  <c r="Q13" s="1"/>
  <c r="O14"/>
  <c r="P14" s="1"/>
  <c r="Q14" s="1"/>
  <c r="O15"/>
  <c r="P15" s="1"/>
  <c r="Q15" s="1"/>
  <c r="O16"/>
  <c r="P16" s="1"/>
  <c r="Q16" s="1"/>
  <c r="O17"/>
  <c r="P17" s="1"/>
  <c r="Q17" s="1"/>
  <c r="O18"/>
  <c r="P18" s="1"/>
  <c r="Q18" s="1"/>
  <c r="O19"/>
  <c r="P19" s="1"/>
  <c r="Q19" s="1"/>
  <c r="O20"/>
  <c r="P20" s="1"/>
  <c r="Q20" s="1"/>
  <c r="O21"/>
  <c r="P21" s="1"/>
  <c r="Q21" s="1"/>
  <c r="O22"/>
  <c r="P22" s="1"/>
  <c r="Q22" s="1"/>
  <c r="O23"/>
  <c r="P23" s="1"/>
  <c r="Q23" s="1"/>
  <c r="O24"/>
  <c r="P24" s="1"/>
  <c r="Q24" s="1"/>
  <c r="O25"/>
  <c r="P25" s="1"/>
  <c r="Q25" s="1"/>
  <c r="O26"/>
  <c r="P26" s="1"/>
  <c r="Q26" s="1"/>
  <c r="O27"/>
  <c r="P27" s="1"/>
  <c r="Q27" s="1"/>
  <c r="O28"/>
  <c r="P28" s="1"/>
  <c r="Q28" s="1"/>
  <c r="O29"/>
  <c r="P29" s="1"/>
  <c r="Q29" s="1"/>
  <c r="O30"/>
  <c r="P30" s="1"/>
  <c r="Q30" s="1"/>
  <c r="O31"/>
  <c r="P31" s="1"/>
  <c r="Q31" s="1"/>
  <c r="O32"/>
  <c r="P32" s="1"/>
  <c r="Q32" s="1"/>
  <c r="O33"/>
  <c r="P33" s="1"/>
  <c r="Q33" s="1"/>
  <c r="O34"/>
  <c r="P34" s="1"/>
  <c r="Q34" s="1"/>
  <c r="O35"/>
  <c r="P35" s="1"/>
  <c r="Q35" s="1"/>
  <c r="O36"/>
  <c r="P36" s="1"/>
  <c r="Q36" s="1"/>
  <c r="O37"/>
  <c r="P37" s="1"/>
  <c r="Q37" s="1"/>
  <c r="O38"/>
  <c r="P38" s="1"/>
  <c r="Q38" s="1"/>
  <c r="O39"/>
  <c r="P39" s="1"/>
  <c r="Q39" s="1"/>
  <c r="O40"/>
  <c r="P40" s="1"/>
  <c r="Q40" s="1"/>
  <c r="O41"/>
  <c r="P41" s="1"/>
  <c r="Q41" s="1"/>
  <c r="O42"/>
  <c r="P42" s="1"/>
  <c r="Q42" s="1"/>
  <c r="O43"/>
  <c r="P43" s="1"/>
  <c r="Q43" s="1"/>
  <c r="O44"/>
  <c r="P44" s="1"/>
  <c r="Q44" s="1"/>
  <c r="O45"/>
  <c r="P45" s="1"/>
  <c r="Q45" s="1"/>
  <c r="O46"/>
  <c r="P46" s="1"/>
  <c r="Q46" s="1"/>
  <c r="O47"/>
  <c r="P47" s="1"/>
  <c r="Q47" s="1"/>
  <c r="O48"/>
  <c r="P48" s="1"/>
  <c r="Q48" s="1"/>
  <c r="O49"/>
  <c r="P49" s="1"/>
  <c r="Q49" s="1"/>
  <c r="O50"/>
  <c r="P50" s="1"/>
  <c r="Q50" s="1"/>
  <c r="O51"/>
  <c r="P51" s="1"/>
  <c r="Q51" s="1"/>
  <c r="O52"/>
  <c r="P52" s="1"/>
  <c r="Q52" s="1"/>
  <c r="O53"/>
  <c r="P53" s="1"/>
  <c r="Q53" s="1"/>
  <c r="O54"/>
  <c r="P54" s="1"/>
  <c r="Q54" s="1"/>
  <c r="O55"/>
  <c r="P55" s="1"/>
  <c r="Q55" s="1"/>
  <c r="O56"/>
  <c r="P56" s="1"/>
  <c r="Q56" s="1"/>
  <c r="O57"/>
  <c r="P57" s="1"/>
  <c r="Q57" s="1"/>
  <c r="O58"/>
  <c r="P58" s="1"/>
  <c r="Q58" s="1"/>
  <c r="O59"/>
  <c r="P59" s="1"/>
  <c r="Q59" s="1"/>
  <c r="O60"/>
  <c r="P60" s="1"/>
  <c r="Q60" s="1"/>
  <c r="O61"/>
  <c r="P61" s="1"/>
  <c r="Q61" s="1"/>
  <c r="O62"/>
  <c r="P62" s="1"/>
  <c r="Q62" s="1"/>
  <c r="O63"/>
  <c r="P63" s="1"/>
  <c r="Q63" s="1"/>
  <c r="O64"/>
  <c r="P64" s="1"/>
  <c r="Q64" s="1"/>
  <c r="O65"/>
  <c r="P65" s="1"/>
  <c r="Q65" s="1"/>
  <c r="O66"/>
  <c r="P66" s="1"/>
  <c r="Q66" s="1"/>
  <c r="O67"/>
  <c r="P67" s="1"/>
  <c r="Q67" s="1"/>
  <c r="O68"/>
  <c r="P68" s="1"/>
  <c r="Q68" s="1"/>
  <c r="O69"/>
  <c r="P69" s="1"/>
  <c r="Q69" s="1"/>
  <c r="O70"/>
  <c r="P70" s="1"/>
  <c r="Q70" s="1"/>
  <c r="O71"/>
  <c r="P71" s="1"/>
  <c r="Q71" s="1"/>
  <c r="O72"/>
  <c r="P72" s="1"/>
  <c r="Q72" s="1"/>
  <c r="O73"/>
  <c r="P73" s="1"/>
  <c r="Q73" s="1"/>
  <c r="O74"/>
  <c r="P74" s="1"/>
  <c r="Q74" s="1"/>
  <c r="O75"/>
  <c r="P75" s="1"/>
  <c r="Q75" s="1"/>
  <c r="O76"/>
  <c r="P76" s="1"/>
  <c r="Q76" s="1"/>
  <c r="O77"/>
  <c r="P77" s="1"/>
  <c r="Q77" s="1"/>
  <c r="O78"/>
  <c r="P78" s="1"/>
  <c r="Q78" s="1"/>
  <c r="O79"/>
  <c r="P79" s="1"/>
  <c r="Q79" s="1"/>
  <c r="O80"/>
  <c r="P80" s="1"/>
  <c r="Q80" s="1"/>
  <c r="O81"/>
  <c r="P81" s="1"/>
  <c r="Q81" s="1"/>
  <c r="O82"/>
  <c r="P82" s="1"/>
  <c r="Q82" s="1"/>
  <c r="O83"/>
  <c r="P83" s="1"/>
  <c r="Q83" s="1"/>
  <c r="O84"/>
  <c r="P84" s="1"/>
  <c r="Q84" s="1"/>
  <c r="O85"/>
  <c r="P85" s="1"/>
  <c r="Q85" s="1"/>
  <c r="O86"/>
  <c r="P86" s="1"/>
  <c r="Q86" s="1"/>
  <c r="O87"/>
  <c r="P87" s="1"/>
  <c r="Q87" s="1"/>
  <c r="O88"/>
  <c r="P88" s="1"/>
  <c r="Q88" s="1"/>
  <c r="O89"/>
  <c r="P89" s="1"/>
  <c r="Q89" s="1"/>
  <c r="O90"/>
  <c r="P90" s="1"/>
  <c r="Q90" s="1"/>
  <c r="O91"/>
  <c r="P91" s="1"/>
  <c r="Q91" s="1"/>
  <c r="O92"/>
  <c r="P92" s="1"/>
  <c r="Q92" s="1"/>
  <c r="O93"/>
  <c r="P93" s="1"/>
  <c r="Q93" s="1"/>
  <c r="O94"/>
  <c r="P94" s="1"/>
  <c r="Q94" s="1"/>
  <c r="O95"/>
  <c r="P95" s="1"/>
  <c r="Q95" s="1"/>
  <c r="O96"/>
  <c r="P96" s="1"/>
  <c r="Q96" s="1"/>
  <c r="O97"/>
  <c r="P97" s="1"/>
  <c r="Q97" s="1"/>
  <c r="O98"/>
  <c r="P98" s="1"/>
  <c r="Q98" s="1"/>
  <c r="O99"/>
  <c r="P99" s="1"/>
  <c r="Q99" s="1"/>
  <c r="O100"/>
  <c r="P100" s="1"/>
  <c r="Q100" s="1"/>
  <c r="O101"/>
  <c r="P101" s="1"/>
  <c r="Q101" s="1"/>
  <c r="O102"/>
  <c r="P102" s="1"/>
  <c r="Q102" s="1"/>
  <c r="O103"/>
  <c r="P103" s="1"/>
  <c r="Q103" s="1"/>
  <c r="O104"/>
  <c r="P104" s="1"/>
  <c r="Q104" s="1"/>
  <c r="O105"/>
  <c r="P105" s="1"/>
  <c r="Q105" s="1"/>
  <c r="O106"/>
  <c r="P106" s="1"/>
  <c r="Q106" s="1"/>
  <c r="O107"/>
  <c r="P107" s="1"/>
  <c r="Q107" s="1"/>
  <c r="O108"/>
  <c r="P108" s="1"/>
  <c r="Q108" s="1"/>
  <c r="O109"/>
  <c r="P109" s="1"/>
  <c r="Q109" s="1"/>
  <c r="O110"/>
  <c r="P110" s="1"/>
  <c r="Q110" s="1"/>
  <c r="O111"/>
  <c r="P111" s="1"/>
  <c r="Q111" s="1"/>
  <c r="O112"/>
  <c r="P112" s="1"/>
  <c r="Q112" s="1"/>
  <c r="O113"/>
  <c r="P113" s="1"/>
  <c r="Q113" s="1"/>
  <c r="O114"/>
  <c r="P114" s="1"/>
  <c r="Q114" s="1"/>
  <c r="O115"/>
  <c r="P115" s="1"/>
  <c r="Q115" s="1"/>
  <c r="O116"/>
  <c r="P116" s="1"/>
  <c r="Q116" s="1"/>
  <c r="O117"/>
  <c r="P117" s="1"/>
  <c r="Q117" s="1"/>
  <c r="O118"/>
  <c r="P118" s="1"/>
  <c r="Q118" s="1"/>
  <c r="O119"/>
  <c r="P119" s="1"/>
  <c r="Q119" s="1"/>
  <c r="O120"/>
  <c r="P120" s="1"/>
  <c r="Q120" s="1"/>
  <c r="O121"/>
  <c r="P121" s="1"/>
  <c r="Q121" s="1"/>
  <c r="O122"/>
  <c r="P122" s="1"/>
  <c r="Q122" s="1"/>
  <c r="O123"/>
  <c r="P123" s="1"/>
  <c r="Q123" s="1"/>
  <c r="O124"/>
  <c r="P124" s="1"/>
  <c r="Q124" s="1"/>
  <c r="O125"/>
  <c r="P125" s="1"/>
  <c r="Q125" s="1"/>
  <c r="O126"/>
  <c r="P126" s="1"/>
  <c r="Q126" s="1"/>
  <c r="O127"/>
  <c r="P127" s="1"/>
  <c r="Q127" s="1"/>
  <c r="O128"/>
  <c r="P128" s="1"/>
  <c r="Q128" s="1"/>
  <c r="O129"/>
  <c r="P129" s="1"/>
  <c r="Q129" s="1"/>
  <c r="O130"/>
  <c r="P130" s="1"/>
  <c r="Q130" s="1"/>
  <c r="O131"/>
  <c r="P131" s="1"/>
  <c r="Q131" s="1"/>
  <c r="O132"/>
  <c r="P132" s="1"/>
  <c r="Q132" s="1"/>
  <c r="O133"/>
  <c r="P133" s="1"/>
  <c r="Q133" s="1"/>
  <c r="O134"/>
  <c r="P134" s="1"/>
  <c r="Q134" s="1"/>
  <c r="O135"/>
  <c r="P135" s="1"/>
  <c r="Q135" s="1"/>
  <c r="O136"/>
  <c r="P136" s="1"/>
  <c r="Q136" s="1"/>
  <c r="O137"/>
  <c r="P137" s="1"/>
  <c r="Q137" s="1"/>
  <c r="O138"/>
  <c r="P138" s="1"/>
  <c r="Q138" s="1"/>
  <c r="O139"/>
  <c r="P139" s="1"/>
  <c r="Q139" s="1"/>
  <c r="O140"/>
  <c r="P140" s="1"/>
  <c r="Q140" s="1"/>
  <c r="O141"/>
  <c r="P141" s="1"/>
  <c r="Q141" s="1"/>
  <c r="O142"/>
  <c r="P142" s="1"/>
  <c r="Q142" s="1"/>
  <c r="O143"/>
  <c r="P143" s="1"/>
  <c r="Q143" s="1"/>
  <c r="O144"/>
  <c r="P144" s="1"/>
  <c r="Q144" s="1"/>
  <c r="O145"/>
  <c r="P145" s="1"/>
  <c r="Q145" s="1"/>
  <c r="O146"/>
  <c r="P146" s="1"/>
  <c r="Q146" s="1"/>
  <c r="O147"/>
  <c r="P147" s="1"/>
  <c r="Q147" s="1"/>
  <c r="O148"/>
  <c r="P148" s="1"/>
  <c r="Q148" s="1"/>
  <c r="O149"/>
  <c r="P149" s="1"/>
  <c r="Q149" s="1"/>
  <c r="O150"/>
  <c r="P150" s="1"/>
  <c r="Q150" s="1"/>
  <c r="O151"/>
  <c r="P151" s="1"/>
  <c r="Q151" s="1"/>
  <c r="O152"/>
  <c r="P152" s="1"/>
  <c r="Q152" s="1"/>
  <c r="O153"/>
  <c r="P153" s="1"/>
  <c r="Q153" s="1"/>
  <c r="O154"/>
  <c r="P154" s="1"/>
  <c r="Q154" s="1"/>
  <c r="O155"/>
  <c r="P155" s="1"/>
  <c r="Q155" s="1"/>
  <c r="O156"/>
  <c r="P156" s="1"/>
  <c r="Q156" s="1"/>
  <c r="O157"/>
  <c r="P157" s="1"/>
  <c r="Q157" s="1"/>
  <c r="O158"/>
  <c r="P158" s="1"/>
  <c r="Q158" s="1"/>
  <c r="O159"/>
  <c r="P159" s="1"/>
  <c r="Q159" s="1"/>
  <c r="O160"/>
  <c r="P160" s="1"/>
  <c r="Q160" s="1"/>
  <c r="O161"/>
  <c r="P161" s="1"/>
  <c r="Q161" s="1"/>
  <c r="O162"/>
  <c r="P162" s="1"/>
  <c r="Q162" s="1"/>
  <c r="O163"/>
  <c r="P163" s="1"/>
  <c r="Q163" s="1"/>
  <c r="O164"/>
  <c r="P164" s="1"/>
  <c r="Q164" s="1"/>
  <c r="O165"/>
  <c r="P165" s="1"/>
  <c r="Q165" s="1"/>
  <c r="O166"/>
  <c r="P166" s="1"/>
  <c r="Q166" s="1"/>
  <c r="O167"/>
  <c r="P167" s="1"/>
  <c r="Q167" s="1"/>
  <c r="O168"/>
  <c r="P168" s="1"/>
  <c r="Q168" s="1"/>
  <c r="O169"/>
  <c r="P169" s="1"/>
  <c r="Q169" s="1"/>
  <c r="O170"/>
  <c r="P170" s="1"/>
  <c r="Q170" s="1"/>
  <c r="O171"/>
  <c r="P171" s="1"/>
  <c r="Q171" s="1"/>
  <c r="O172"/>
  <c r="P172" s="1"/>
  <c r="Q172" s="1"/>
  <c r="O173"/>
  <c r="P173" s="1"/>
  <c r="Q173" s="1"/>
  <c r="O174"/>
  <c r="P174" s="1"/>
  <c r="Q174" s="1"/>
  <c r="O175"/>
  <c r="P175" s="1"/>
  <c r="Q175" s="1"/>
  <c r="O176"/>
  <c r="P176" s="1"/>
  <c r="Q176" s="1"/>
  <c r="O177"/>
  <c r="P177" s="1"/>
  <c r="Q177" s="1"/>
  <c r="O178"/>
  <c r="P178" s="1"/>
  <c r="Q178" s="1"/>
  <c r="O179"/>
  <c r="P179" s="1"/>
  <c r="Q179" s="1"/>
  <c r="O180"/>
  <c r="P180" s="1"/>
  <c r="Q180" s="1"/>
  <c r="O181"/>
  <c r="P181" s="1"/>
  <c r="Q181" s="1"/>
  <c r="O182"/>
  <c r="P182" s="1"/>
  <c r="Q182" s="1"/>
  <c r="O183"/>
  <c r="P183" s="1"/>
  <c r="Q183" s="1"/>
  <c r="O184"/>
  <c r="P184" s="1"/>
  <c r="Q184" s="1"/>
  <c r="O185"/>
  <c r="P185" s="1"/>
  <c r="Q185" s="1"/>
  <c r="O186"/>
  <c r="P186" s="1"/>
  <c r="Q186" s="1"/>
  <c r="O187"/>
  <c r="P187" s="1"/>
  <c r="Q187" s="1"/>
  <c r="O188"/>
  <c r="P188" s="1"/>
  <c r="Q188" s="1"/>
  <c r="O189"/>
  <c r="P189" s="1"/>
  <c r="Q189" s="1"/>
  <c r="O190"/>
  <c r="P190" s="1"/>
  <c r="Q190" s="1"/>
  <c r="O191"/>
  <c r="P191" s="1"/>
  <c r="Q191" s="1"/>
  <c r="O192"/>
  <c r="P192" s="1"/>
  <c r="Q192" s="1"/>
  <c r="O193"/>
  <c r="P193" s="1"/>
  <c r="Q193" s="1"/>
  <c r="O194"/>
  <c r="P194" s="1"/>
  <c r="Q194" s="1"/>
  <c r="O195"/>
  <c r="P195" s="1"/>
  <c r="Q195" s="1"/>
  <c r="O196"/>
  <c r="P196" s="1"/>
  <c r="Q196" s="1"/>
  <c r="O197"/>
  <c r="P197" s="1"/>
  <c r="Q197" s="1"/>
  <c r="O198"/>
  <c r="P198" s="1"/>
  <c r="Q198" s="1"/>
  <c r="O199"/>
  <c r="P199" s="1"/>
  <c r="Q199" s="1"/>
  <c r="O200"/>
  <c r="P200" s="1"/>
  <c r="Q200" s="1"/>
  <c r="O201"/>
  <c r="P201" s="1"/>
  <c r="Q201" s="1"/>
  <c r="O202"/>
  <c r="P202" s="1"/>
  <c r="Q202" s="1"/>
  <c r="O203"/>
  <c r="P203" s="1"/>
  <c r="Q203" s="1"/>
  <c r="O204"/>
  <c r="P204" s="1"/>
  <c r="Q204" s="1"/>
  <c r="O205"/>
  <c r="P205" s="1"/>
  <c r="Q205" s="1"/>
  <c r="O206"/>
  <c r="P206" s="1"/>
  <c r="Q206" s="1"/>
  <c r="O207"/>
  <c r="P207" s="1"/>
  <c r="Q207" s="1"/>
  <c r="O208"/>
  <c r="P208" s="1"/>
  <c r="Q208" s="1"/>
  <c r="O209"/>
  <c r="P209" s="1"/>
  <c r="Q209" s="1"/>
  <c r="O210"/>
  <c r="P210" s="1"/>
  <c r="Q210" s="1"/>
  <c r="O211"/>
  <c r="P211" s="1"/>
  <c r="Q211" s="1"/>
  <c r="O212"/>
  <c r="P212" s="1"/>
  <c r="Q212" s="1"/>
  <c r="O213"/>
  <c r="P213" s="1"/>
  <c r="Q213" s="1"/>
  <c r="O214"/>
  <c r="P214" s="1"/>
  <c r="Q214" s="1"/>
  <c r="O215"/>
  <c r="P215" s="1"/>
  <c r="Q215" s="1"/>
  <c r="O216"/>
  <c r="P216" s="1"/>
  <c r="Q216" s="1"/>
  <c r="O217"/>
  <c r="P217" s="1"/>
  <c r="Q217" s="1"/>
  <c r="O218"/>
  <c r="P218" s="1"/>
  <c r="Q218" s="1"/>
  <c r="O219"/>
  <c r="P219" s="1"/>
  <c r="Q219" s="1"/>
  <c r="O220"/>
  <c r="P220" s="1"/>
  <c r="Q220" s="1"/>
  <c r="O221"/>
  <c r="P221" s="1"/>
  <c r="Q221" s="1"/>
  <c r="O222"/>
  <c r="P222" s="1"/>
  <c r="Q222" s="1"/>
  <c r="O223"/>
  <c r="P223" s="1"/>
  <c r="Q223" s="1"/>
  <c r="O224"/>
  <c r="P224" s="1"/>
  <c r="Q224" s="1"/>
  <c r="O225"/>
  <c r="P225" s="1"/>
  <c r="Q225" s="1"/>
  <c r="O226"/>
  <c r="P226" s="1"/>
  <c r="Q226" s="1"/>
  <c r="O227"/>
  <c r="P227" s="1"/>
  <c r="Q227" s="1"/>
  <c r="O228"/>
  <c r="P228" s="1"/>
  <c r="Q228" s="1"/>
  <c r="O229"/>
  <c r="P229" s="1"/>
  <c r="Q229" s="1"/>
  <c r="O230"/>
  <c r="P230" s="1"/>
  <c r="Q230" s="1"/>
  <c r="O231"/>
  <c r="P231" s="1"/>
  <c r="Q231" s="1"/>
  <c r="O232"/>
  <c r="P232" s="1"/>
  <c r="Q232" s="1"/>
  <c r="O233"/>
  <c r="P233" s="1"/>
  <c r="Q233" s="1"/>
  <c r="O234"/>
  <c r="P234" s="1"/>
  <c r="Q234" s="1"/>
  <c r="O235"/>
  <c r="P235" s="1"/>
  <c r="Q235" s="1"/>
  <c r="O236"/>
  <c r="P236" s="1"/>
  <c r="Q236" s="1"/>
  <c r="O237"/>
  <c r="P237" s="1"/>
  <c r="Q237" s="1"/>
  <c r="O238"/>
  <c r="P238" s="1"/>
  <c r="Q238" s="1"/>
  <c r="O239"/>
  <c r="P239" s="1"/>
  <c r="Q239" s="1"/>
  <c r="O240"/>
  <c r="P240" s="1"/>
  <c r="Q240" s="1"/>
  <c r="O241"/>
  <c r="P241" s="1"/>
  <c r="Q241" s="1"/>
  <c r="O242"/>
  <c r="P242" s="1"/>
  <c r="Q242" s="1"/>
  <c r="O243"/>
  <c r="P243" s="1"/>
  <c r="Q243" s="1"/>
  <c r="O244"/>
  <c r="P244" s="1"/>
  <c r="Q244" s="1"/>
  <c r="O245"/>
  <c r="P245" s="1"/>
  <c r="Q245" s="1"/>
  <c r="O246"/>
  <c r="P246" s="1"/>
  <c r="Q246" s="1"/>
  <c r="O247"/>
  <c r="P247" s="1"/>
  <c r="Q247" s="1"/>
  <c r="O248"/>
  <c r="P248" s="1"/>
  <c r="Q248" s="1"/>
  <c r="O249"/>
  <c r="P249" s="1"/>
  <c r="Q249" s="1"/>
  <c r="O250"/>
  <c r="P250" s="1"/>
  <c r="Q250" s="1"/>
  <c r="O251"/>
  <c r="P251" s="1"/>
  <c r="Q251" s="1"/>
  <c r="O252"/>
  <c r="P252" s="1"/>
  <c r="Q252" s="1"/>
  <c r="O253"/>
  <c r="P253" s="1"/>
  <c r="Q253" s="1"/>
  <c r="O254"/>
  <c r="P254" s="1"/>
  <c r="Q254" s="1"/>
  <c r="O255"/>
  <c r="P255" s="1"/>
  <c r="Q255" s="1"/>
  <c r="O256"/>
  <c r="P256" s="1"/>
  <c r="Q256" s="1"/>
  <c r="O257"/>
  <c r="P257" s="1"/>
  <c r="Q257" s="1"/>
  <c r="O258"/>
  <c r="P258" s="1"/>
  <c r="Q258" s="1"/>
  <c r="O259"/>
  <c r="P259" s="1"/>
  <c r="Q259" s="1"/>
  <c r="O260"/>
  <c r="P260" s="1"/>
  <c r="Q260" s="1"/>
  <c r="O2"/>
  <c r="P2" s="1"/>
  <c r="Q2" s="1"/>
  <c r="P260" i="5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P6" i="2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5"/>
  <c r="F261" i="14" l="1"/>
  <c r="F263" s="1"/>
  <c r="H261"/>
  <c r="H263" s="1"/>
  <c r="J261"/>
  <c r="J263" s="1"/>
  <c r="L261"/>
  <c r="L263" s="1"/>
  <c r="N261"/>
  <c r="N263" s="1"/>
  <c r="F266"/>
  <c r="G266" s="1"/>
  <c r="O2"/>
  <c r="P2" s="1"/>
  <c r="Q2" s="1"/>
  <c r="E261"/>
  <c r="E263" s="1"/>
  <c r="G261"/>
  <c r="G263" s="1"/>
  <c r="I261"/>
  <c r="I263" s="1"/>
  <c r="K261"/>
  <c r="K263" s="1"/>
  <c r="M261"/>
  <c r="M263" s="1"/>
  <c r="E262"/>
  <c r="F261" i="12"/>
  <c r="F263" s="1"/>
  <c r="H261"/>
  <c r="H263" s="1"/>
  <c r="J261"/>
  <c r="J263" s="1"/>
  <c r="L261"/>
  <c r="L263" s="1"/>
  <c r="N261"/>
  <c r="N263" s="1"/>
  <c r="F266"/>
  <c r="G266" s="1"/>
  <c r="E261"/>
  <c r="G261"/>
  <c r="G263" s="1"/>
  <c r="I261"/>
  <c r="I263" s="1"/>
  <c r="K261"/>
  <c r="K263" s="1"/>
  <c r="M261"/>
  <c r="M263" s="1"/>
  <c r="E262"/>
  <c r="I259" i="9"/>
  <c r="I258"/>
  <c r="G249"/>
  <c r="I260"/>
  <c r="G250"/>
  <c r="G247"/>
  <c r="G246"/>
  <c r="I256"/>
  <c r="G243"/>
  <c r="I223"/>
  <c r="G244"/>
  <c r="G239"/>
  <c r="K246"/>
  <c r="I251"/>
  <c r="I246"/>
  <c r="G231"/>
  <c r="G230"/>
  <c r="K222"/>
  <c r="I243"/>
  <c r="I236"/>
  <c r="I235"/>
  <c r="I234"/>
  <c r="I226"/>
  <c r="I225"/>
  <c r="K217"/>
  <c r="K219"/>
  <c r="G235"/>
  <c r="I233"/>
  <c r="I229"/>
  <c r="M222"/>
  <c r="G238"/>
  <c r="G237"/>
  <c r="K208"/>
  <c r="G226"/>
  <c r="G227"/>
  <c r="G225"/>
  <c r="G223"/>
  <c r="G222"/>
  <c r="K256"/>
  <c r="G220"/>
  <c r="G218"/>
  <c r="K168"/>
  <c r="M255"/>
  <c r="M254"/>
  <c r="K252"/>
  <c r="K237"/>
  <c r="G217"/>
  <c r="I204"/>
  <c r="K184"/>
  <c r="K254"/>
  <c r="M253"/>
  <c r="K250"/>
  <c r="K228"/>
  <c r="K212"/>
  <c r="G208"/>
  <c r="G204"/>
  <c r="M252"/>
  <c r="M251"/>
  <c r="K249"/>
  <c r="K233"/>
  <c r="M228"/>
  <c r="K227"/>
  <c r="G215"/>
  <c r="G209"/>
  <c r="G206"/>
  <c r="I7" i="8"/>
  <c r="K7"/>
  <c r="M7"/>
  <c r="O7"/>
  <c r="Q7"/>
  <c r="J7"/>
  <c r="L7"/>
  <c r="N7"/>
  <c r="P7"/>
  <c r="I231" i="9"/>
  <c r="I220"/>
  <c r="G188"/>
  <c r="I175"/>
  <c r="I230"/>
  <c r="G178"/>
  <c r="K5" i="8"/>
  <c r="O5"/>
  <c r="I6"/>
  <c r="M6"/>
  <c r="Q6"/>
  <c r="I5"/>
  <c r="M5"/>
  <c r="Q5"/>
  <c r="K6"/>
  <c r="O6"/>
  <c r="J5"/>
  <c r="L5"/>
  <c r="N5"/>
  <c r="P5"/>
  <c r="J6"/>
  <c r="L6"/>
  <c r="N6"/>
  <c r="P6"/>
  <c r="I253" i="9"/>
  <c r="M250"/>
  <c r="M249"/>
  <c r="I248"/>
  <c r="K243"/>
  <c r="K223"/>
  <c r="I221"/>
  <c r="I218"/>
  <c r="K215"/>
  <c r="K210"/>
  <c r="I209"/>
  <c r="K197"/>
  <c r="K190"/>
  <c r="I167"/>
  <c r="G115"/>
  <c r="K251"/>
  <c r="M248"/>
  <c r="M244"/>
  <c r="K244"/>
  <c r="I242"/>
  <c r="M234"/>
  <c r="M233"/>
  <c r="M231"/>
  <c r="K231"/>
  <c r="I227"/>
  <c r="K209"/>
  <c r="I202"/>
  <c r="I182"/>
  <c r="I176"/>
  <c r="K167"/>
  <c r="G151"/>
  <c r="I111"/>
  <c r="I257"/>
  <c r="G251"/>
  <c r="K248"/>
  <c r="M247"/>
  <c r="I245"/>
  <c r="K242"/>
  <c r="G241"/>
  <c r="K239"/>
  <c r="K238"/>
  <c r="I238"/>
  <c r="G233"/>
  <c r="G232"/>
  <c r="G228"/>
  <c r="I219"/>
  <c r="G213"/>
  <c r="G212"/>
  <c r="G207"/>
  <c r="G203"/>
  <c r="G196"/>
  <c r="K187"/>
  <c r="K186"/>
  <c r="I170"/>
  <c r="M259"/>
  <c r="G256"/>
  <c r="G255"/>
  <c r="I252"/>
  <c r="M246"/>
  <c r="M245"/>
  <c r="M240"/>
  <c r="K240"/>
  <c r="M239"/>
  <c r="M225"/>
  <c r="K224"/>
  <c r="I224"/>
  <c r="G224"/>
  <c r="G221"/>
  <c r="G219"/>
  <c r="I216"/>
  <c r="K214"/>
  <c r="I211"/>
  <c r="G211"/>
  <c r="I210"/>
  <c r="K207"/>
  <c r="I205"/>
  <c r="K201"/>
  <c r="I199"/>
  <c r="G194"/>
  <c r="G187"/>
  <c r="I186"/>
  <c r="K174"/>
  <c r="K164"/>
  <c r="G65"/>
  <c r="M257"/>
  <c r="G254"/>
  <c r="I250"/>
  <c r="I247"/>
  <c r="K245"/>
  <c r="M241"/>
  <c r="K232"/>
  <c r="G229"/>
  <c r="M224"/>
  <c r="M223"/>
  <c r="I222"/>
  <c r="K218"/>
  <c r="I217"/>
  <c r="M216"/>
  <c r="M215"/>
  <c r="I214"/>
  <c r="I213"/>
  <c r="M210"/>
  <c r="G210"/>
  <c r="M209"/>
  <c r="I207"/>
  <c r="M206"/>
  <c r="K206"/>
  <c r="K205"/>
  <c r="G205"/>
  <c r="M203"/>
  <c r="K203"/>
  <c r="G201"/>
  <c r="G199"/>
  <c r="I198"/>
  <c r="K191"/>
  <c r="I189"/>
  <c r="G186"/>
  <c r="G185"/>
  <c r="G184"/>
  <c r="I183"/>
  <c r="G182"/>
  <c r="K181"/>
  <c r="I181"/>
  <c r="G181"/>
  <c r="I178"/>
  <c r="G177"/>
  <c r="K176"/>
  <c r="I173"/>
  <c r="G172"/>
  <c r="I171"/>
  <c r="K170"/>
  <c r="K166"/>
  <c r="I165"/>
  <c r="K162"/>
  <c r="G161"/>
  <c r="K160"/>
  <c r="G155"/>
  <c r="G137"/>
  <c r="G108"/>
  <c r="I100"/>
  <c r="G95"/>
  <c r="G91"/>
  <c r="G60"/>
  <c r="G35"/>
  <c r="I255"/>
  <c r="G248"/>
  <c r="M243"/>
  <c r="M242"/>
  <c r="I241"/>
  <c r="I237"/>
  <c r="M236"/>
  <c r="M230"/>
  <c r="K226"/>
  <c r="M220"/>
  <c r="K220"/>
  <c r="M218"/>
  <c r="K216"/>
  <c r="M214"/>
  <c r="M213"/>
  <c r="K213"/>
  <c r="I212"/>
  <c r="I208"/>
  <c r="I203"/>
  <c r="G202"/>
  <c r="K200"/>
  <c r="I200"/>
  <c r="K198"/>
  <c r="G198"/>
  <c r="I197"/>
  <c r="G197"/>
  <c r="K196"/>
  <c r="G195"/>
  <c r="K194"/>
  <c r="K193"/>
  <c r="G193"/>
  <c r="I192"/>
  <c r="G192"/>
  <c r="I191"/>
  <c r="K189"/>
  <c r="G189"/>
  <c r="K188"/>
  <c r="I188"/>
  <c r="K185"/>
  <c r="K183"/>
  <c r="G183"/>
  <c r="K180"/>
  <c r="I180"/>
  <c r="I179"/>
  <c r="G173"/>
  <c r="G171"/>
  <c r="I166"/>
  <c r="G163"/>
  <c r="I162"/>
  <c r="I152"/>
  <c r="G148"/>
  <c r="G141"/>
  <c r="K134"/>
  <c r="G130"/>
  <c r="G103"/>
  <c r="I101"/>
  <c r="I92"/>
  <c r="I8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50"/>
  <c r="M52"/>
  <c r="M54"/>
  <c r="M55"/>
  <c r="M56"/>
  <c r="M57"/>
  <c r="M58"/>
  <c r="M59"/>
  <c r="M60"/>
  <c r="M61"/>
  <c r="M62"/>
  <c r="M63"/>
  <c r="M64"/>
  <c r="M65"/>
  <c r="M66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49"/>
  <c r="M51"/>
  <c r="M53"/>
  <c r="M98"/>
  <c r="M100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4"/>
  <c r="M205"/>
  <c r="M207"/>
  <c r="M208"/>
  <c r="M211"/>
  <c r="M212"/>
  <c r="M217"/>
  <c r="M219"/>
  <c r="M221"/>
  <c r="M226"/>
  <c r="M227"/>
  <c r="M229"/>
  <c r="M232"/>
  <c r="M235"/>
  <c r="M237"/>
  <c r="M238"/>
  <c r="M97"/>
  <c r="M99"/>
  <c r="M101"/>
  <c r="M2"/>
  <c r="M25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1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1"/>
  <c r="K92"/>
  <c r="K93"/>
  <c r="K94"/>
  <c r="K95"/>
  <c r="K96"/>
  <c r="K48"/>
  <c r="K50"/>
  <c r="K52"/>
  <c r="K97"/>
  <c r="K99"/>
  <c r="K101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1"/>
  <c r="K163"/>
  <c r="K165"/>
  <c r="K169"/>
  <c r="K171"/>
  <c r="K172"/>
  <c r="K173"/>
  <c r="K175"/>
  <c r="K177"/>
  <c r="K178"/>
  <c r="K179"/>
  <c r="K182"/>
  <c r="K192"/>
  <c r="K195"/>
  <c r="K199"/>
  <c r="K202"/>
  <c r="K204"/>
  <c r="K211"/>
  <c r="K221"/>
  <c r="K241"/>
  <c r="K98"/>
  <c r="K100"/>
  <c r="K102"/>
  <c r="K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50"/>
  <c r="I52"/>
  <c r="I54"/>
  <c r="I55"/>
  <c r="I56"/>
  <c r="I57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3"/>
  <c r="I94"/>
  <c r="I95"/>
  <c r="I96"/>
  <c r="I49"/>
  <c r="I51"/>
  <c r="I53"/>
  <c r="I98"/>
  <c r="I102"/>
  <c r="I104"/>
  <c r="I105"/>
  <c r="I106"/>
  <c r="I107"/>
  <c r="I108"/>
  <c r="I109"/>
  <c r="I110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3"/>
  <c r="I154"/>
  <c r="I155"/>
  <c r="I156"/>
  <c r="I157"/>
  <c r="I158"/>
  <c r="I159"/>
  <c r="I160"/>
  <c r="I161"/>
  <c r="I163"/>
  <c r="I164"/>
  <c r="I168"/>
  <c r="I169"/>
  <c r="I172"/>
  <c r="I174"/>
  <c r="I177"/>
  <c r="I184"/>
  <c r="I185"/>
  <c r="I187"/>
  <c r="I190"/>
  <c r="I193"/>
  <c r="I194"/>
  <c r="I195"/>
  <c r="I196"/>
  <c r="I201"/>
  <c r="I206"/>
  <c r="I215"/>
  <c r="I228"/>
  <c r="I232"/>
  <c r="I244"/>
  <c r="I97"/>
  <c r="I99"/>
  <c r="I103"/>
  <c r="I249"/>
  <c r="I254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1"/>
  <c r="G53"/>
  <c r="G55"/>
  <c r="G56"/>
  <c r="G57"/>
  <c r="G58"/>
  <c r="G59"/>
  <c r="G61"/>
  <c r="G62"/>
  <c r="G63"/>
  <c r="G64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2"/>
  <c r="G93"/>
  <c r="G94"/>
  <c r="G50"/>
  <c r="G52"/>
  <c r="G54"/>
  <c r="G97"/>
  <c r="G99"/>
  <c r="G101"/>
  <c r="G104"/>
  <c r="G105"/>
  <c r="G106"/>
  <c r="G107"/>
  <c r="G109"/>
  <c r="G110"/>
  <c r="G111"/>
  <c r="G112"/>
  <c r="G113"/>
  <c r="G114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8"/>
  <c r="G139"/>
  <c r="G140"/>
  <c r="G142"/>
  <c r="G143"/>
  <c r="G144"/>
  <c r="G145"/>
  <c r="G146"/>
  <c r="G147"/>
  <c r="G149"/>
  <c r="G150"/>
  <c r="G152"/>
  <c r="G153"/>
  <c r="G154"/>
  <c r="G156"/>
  <c r="G157"/>
  <c r="G158"/>
  <c r="G159"/>
  <c r="G160"/>
  <c r="G162"/>
  <c r="G164"/>
  <c r="G165"/>
  <c r="G166"/>
  <c r="G167"/>
  <c r="G168"/>
  <c r="G169"/>
  <c r="G170"/>
  <c r="G174"/>
  <c r="G175"/>
  <c r="G176"/>
  <c r="G179"/>
  <c r="G180"/>
  <c r="G190"/>
  <c r="G191"/>
  <c r="G200"/>
  <c r="G214"/>
  <c r="G216"/>
  <c r="G234"/>
  <c r="G236"/>
  <c r="G240"/>
  <c r="G242"/>
  <c r="G245"/>
  <c r="G98"/>
  <c r="G100"/>
  <c r="G102"/>
  <c r="G252"/>
  <c r="G253"/>
  <c r="G2"/>
  <c r="P3" i="8"/>
  <c r="N3"/>
  <c r="L3"/>
  <c r="J3"/>
  <c r="Q4"/>
  <c r="O4"/>
  <c r="M4"/>
  <c r="J240" i="9" s="1"/>
  <c r="K4" i="8"/>
  <c r="I4"/>
  <c r="E263" i="12" l="1"/>
  <c r="H227" i="9"/>
  <c r="H240"/>
  <c r="L227"/>
  <c r="L234"/>
  <c r="J238"/>
  <c r="J253"/>
  <c r="L253"/>
  <c r="L226"/>
  <c r="L246"/>
  <c r="J246"/>
  <c r="J248"/>
  <c r="J249"/>
  <c r="J222"/>
  <c r="J229"/>
  <c r="H217"/>
  <c r="H202"/>
  <c r="H228"/>
  <c r="H238"/>
  <c r="F248"/>
  <c r="F253"/>
  <c r="F246"/>
  <c r="F250"/>
  <c r="F251"/>
  <c r="F252"/>
  <c r="H168"/>
  <c r="H222"/>
  <c r="H234"/>
  <c r="F241"/>
  <c r="F242"/>
  <c r="F243"/>
  <c r="F245"/>
  <c r="L222"/>
  <c r="L245"/>
  <c r="N257"/>
  <c r="N258"/>
  <c r="L225"/>
  <c r="L236"/>
  <c r="L250"/>
  <c r="F236"/>
  <c r="F237"/>
  <c r="J227"/>
  <c r="J234"/>
  <c r="J235"/>
  <c r="J257"/>
  <c r="N254"/>
  <c r="N256"/>
  <c r="L232"/>
  <c r="L182"/>
  <c r="L208"/>
  <c r="L248"/>
  <c r="F226"/>
  <c r="F232"/>
  <c r="H190"/>
  <c r="H210"/>
  <c r="H221"/>
  <c r="H226"/>
  <c r="H111"/>
  <c r="H231"/>
  <c r="H233"/>
  <c r="J217"/>
  <c r="J221"/>
  <c r="J223"/>
  <c r="J226"/>
  <c r="J247"/>
  <c r="J230"/>
  <c r="J231"/>
  <c r="J241"/>
  <c r="N230"/>
  <c r="N252"/>
  <c r="N255"/>
  <c r="L210"/>
  <c r="L215"/>
  <c r="L242"/>
  <c r="L243"/>
  <c r="L209"/>
  <c r="L221"/>
  <c r="L231"/>
  <c r="L233"/>
  <c r="L198"/>
  <c r="L203"/>
  <c r="L217"/>
  <c r="L223"/>
  <c r="L228"/>
  <c r="L237"/>
  <c r="L238"/>
  <c r="L241"/>
  <c r="L175"/>
  <c r="L184"/>
  <c r="L206"/>
  <c r="L207"/>
  <c r="L211"/>
  <c r="L219"/>
  <c r="L224"/>
  <c r="J187"/>
  <c r="J190"/>
  <c r="J218"/>
  <c r="J220"/>
  <c r="J244"/>
  <c r="J164"/>
  <c r="J216"/>
  <c r="J224"/>
  <c r="J254"/>
  <c r="J258"/>
  <c r="N190"/>
  <c r="N247"/>
  <c r="N248"/>
  <c r="N249"/>
  <c r="N238"/>
  <c r="N253"/>
  <c r="N260"/>
  <c r="H212"/>
  <c r="H213"/>
  <c r="H218"/>
  <c r="H220"/>
  <c r="H223"/>
  <c r="H38"/>
  <c r="H175"/>
  <c r="H187"/>
  <c r="H205"/>
  <c r="H211"/>
  <c r="H214"/>
  <c r="H216"/>
  <c r="H224"/>
  <c r="F186"/>
  <c r="F200"/>
  <c r="F216"/>
  <c r="F217"/>
  <c r="F221"/>
  <c r="F225"/>
  <c r="F227"/>
  <c r="F233"/>
  <c r="F234"/>
  <c r="F238"/>
  <c r="F240"/>
  <c r="F244"/>
  <c r="F77"/>
  <c r="F193"/>
  <c r="F195"/>
  <c r="F202"/>
  <c r="F211"/>
  <c r="F214"/>
  <c r="F228"/>
  <c r="F235"/>
  <c r="F249"/>
  <c r="F258"/>
  <c r="J176"/>
  <c r="J181"/>
  <c r="J195"/>
  <c r="J199"/>
  <c r="J204"/>
  <c r="J205"/>
  <c r="J206"/>
  <c r="J207"/>
  <c r="J210"/>
  <c r="J214"/>
  <c r="J215"/>
  <c r="J225"/>
  <c r="J256"/>
  <c r="J67"/>
  <c r="J69"/>
  <c r="J81"/>
  <c r="J134"/>
  <c r="J169"/>
  <c r="J180"/>
  <c r="J186"/>
  <c r="J188"/>
  <c r="J194"/>
  <c r="J200"/>
  <c r="J201"/>
  <c r="J202"/>
  <c r="J208"/>
  <c r="J211"/>
  <c r="J212"/>
  <c r="J219"/>
  <c r="J237"/>
  <c r="J252"/>
  <c r="N209"/>
  <c r="N215"/>
  <c r="N219"/>
  <c r="N245"/>
  <c r="N251"/>
  <c r="N204"/>
  <c r="N214"/>
  <c r="N218"/>
  <c r="N227"/>
  <c r="N228"/>
  <c r="N229"/>
  <c r="N232"/>
  <c r="N234"/>
  <c r="N236"/>
  <c r="N240"/>
  <c r="N242"/>
  <c r="N244"/>
  <c r="N246"/>
  <c r="H66"/>
  <c r="H165"/>
  <c r="H176"/>
  <c r="H181"/>
  <c r="H194"/>
  <c r="H199"/>
  <c r="H201"/>
  <c r="H204"/>
  <c r="H207"/>
  <c r="H225"/>
  <c r="H230"/>
  <c r="H115"/>
  <c r="H145"/>
  <c r="H163"/>
  <c r="H179"/>
  <c r="H180"/>
  <c r="H191"/>
  <c r="H192"/>
  <c r="H193"/>
  <c r="H195"/>
  <c r="H196"/>
  <c r="H197"/>
  <c r="H200"/>
  <c r="H206"/>
  <c r="H208"/>
  <c r="H215"/>
  <c r="L163"/>
  <c r="L169"/>
  <c r="L177"/>
  <c r="L191"/>
  <c r="L197"/>
  <c r="L205"/>
  <c r="L229"/>
  <c r="L239"/>
  <c r="L183"/>
  <c r="L185"/>
  <c r="L189"/>
  <c r="L192"/>
  <c r="L194"/>
  <c r="L196"/>
  <c r="L199"/>
  <c r="L200"/>
  <c r="L201"/>
  <c r="L212"/>
  <c r="L213"/>
  <c r="L220"/>
  <c r="O256"/>
  <c r="P256" s="1"/>
  <c r="Q256" s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2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4"/>
  <c r="H166"/>
  <c r="H167"/>
  <c r="H169"/>
  <c r="H170"/>
  <c r="H171"/>
  <c r="H172"/>
  <c r="H173"/>
  <c r="H174"/>
  <c r="H177"/>
  <c r="H178"/>
  <c r="H182"/>
  <c r="H183"/>
  <c r="H184"/>
  <c r="H185"/>
  <c r="H186"/>
  <c r="H188"/>
  <c r="H189"/>
  <c r="H198"/>
  <c r="H203"/>
  <c r="H209"/>
  <c r="H219"/>
  <c r="H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4"/>
  <c r="L165"/>
  <c r="L166"/>
  <c r="L167"/>
  <c r="L168"/>
  <c r="L170"/>
  <c r="L171"/>
  <c r="L172"/>
  <c r="L173"/>
  <c r="L174"/>
  <c r="L176"/>
  <c r="L178"/>
  <c r="L179"/>
  <c r="L180"/>
  <c r="L181"/>
  <c r="L186"/>
  <c r="L187"/>
  <c r="L188"/>
  <c r="L190"/>
  <c r="L193"/>
  <c r="L195"/>
  <c r="L202"/>
  <c r="L204"/>
  <c r="L214"/>
  <c r="L216"/>
  <c r="L218"/>
  <c r="L230"/>
  <c r="L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4"/>
  <c r="F196"/>
  <c r="F197"/>
  <c r="F198"/>
  <c r="F199"/>
  <c r="F201"/>
  <c r="F203"/>
  <c r="F204"/>
  <c r="F205"/>
  <c r="F206"/>
  <c r="F207"/>
  <c r="F208"/>
  <c r="F209"/>
  <c r="F210"/>
  <c r="F212"/>
  <c r="F213"/>
  <c r="F215"/>
  <c r="F218"/>
  <c r="F219"/>
  <c r="F220"/>
  <c r="F222"/>
  <c r="F223"/>
  <c r="F224"/>
  <c r="F229"/>
  <c r="F230"/>
  <c r="F231"/>
  <c r="F239"/>
  <c r="F247"/>
  <c r="F257"/>
  <c r="O257" s="1"/>
  <c r="P257" s="1"/>
  <c r="Q257" s="1"/>
  <c r="F260"/>
  <c r="O260" s="1"/>
  <c r="P260" s="1"/>
  <c r="Q260" s="1"/>
  <c r="F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8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5"/>
  <c r="J166"/>
  <c r="J167"/>
  <c r="J168"/>
  <c r="J170"/>
  <c r="J171"/>
  <c r="J172"/>
  <c r="J173"/>
  <c r="J174"/>
  <c r="J175"/>
  <c r="J177"/>
  <c r="J178"/>
  <c r="J179"/>
  <c r="J182"/>
  <c r="J183"/>
  <c r="J184"/>
  <c r="J185"/>
  <c r="J189"/>
  <c r="J191"/>
  <c r="J192"/>
  <c r="J193"/>
  <c r="J196"/>
  <c r="J197"/>
  <c r="J198"/>
  <c r="J203"/>
  <c r="J209"/>
  <c r="J213"/>
  <c r="J228"/>
  <c r="J251"/>
  <c r="J255"/>
  <c r="O255" s="1"/>
  <c r="P255" s="1"/>
  <c r="Q255" s="1"/>
  <c r="J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1"/>
  <c r="N192"/>
  <c r="N193"/>
  <c r="N194"/>
  <c r="N195"/>
  <c r="N196"/>
  <c r="N197"/>
  <c r="N198"/>
  <c r="N199"/>
  <c r="N200"/>
  <c r="N201"/>
  <c r="N202"/>
  <c r="N203"/>
  <c r="N205"/>
  <c r="N206"/>
  <c r="N207"/>
  <c r="N208"/>
  <c r="N210"/>
  <c r="N211"/>
  <c r="N212"/>
  <c r="N213"/>
  <c r="N216"/>
  <c r="N217"/>
  <c r="N220"/>
  <c r="N221"/>
  <c r="N222"/>
  <c r="N223"/>
  <c r="N224"/>
  <c r="N225"/>
  <c r="N226"/>
  <c r="N231"/>
  <c r="N233"/>
  <c r="N235"/>
  <c r="N237"/>
  <c r="N239"/>
  <c r="N241"/>
  <c r="N243"/>
  <c r="N250"/>
  <c r="N259"/>
  <c r="O259" s="1"/>
  <c r="P259" s="1"/>
  <c r="Q259" s="1"/>
  <c r="N2"/>
  <c r="H2" i="8" l="1"/>
  <c r="H7" s="1"/>
  <c r="H4" l="1"/>
  <c r="H6"/>
  <c r="H5"/>
  <c r="E236" i="9"/>
  <c r="E188"/>
  <c r="E156"/>
  <c r="E91"/>
  <c r="E66"/>
  <c r="E37"/>
  <c r="E216"/>
  <c r="E183"/>
  <c r="E160"/>
  <c r="E139"/>
  <c r="E107"/>
  <c r="E78"/>
  <c r="E60"/>
  <c r="E36"/>
  <c r="E20"/>
  <c r="E88"/>
  <c r="E58"/>
  <c r="E240"/>
  <c r="E152"/>
  <c r="E89"/>
  <c r="E55"/>
  <c r="E7"/>
  <c r="E228"/>
  <c r="E99"/>
  <c r="E227"/>
  <c r="E187"/>
  <c r="E232"/>
  <c r="E97"/>
  <c r="E171"/>
  <c r="E124"/>
  <c r="E79"/>
  <c r="E41"/>
  <c r="E5"/>
  <c r="E234"/>
  <c r="E166"/>
  <c r="E143"/>
  <c r="E123"/>
  <c r="E82"/>
  <c r="E40"/>
  <c r="E16"/>
  <c r="E96"/>
  <c r="E30"/>
  <c r="E176"/>
  <c r="E128"/>
  <c r="E93"/>
  <c r="E59"/>
  <c r="E15"/>
  <c r="E237"/>
  <c r="E197"/>
  <c r="E80"/>
  <c r="E10"/>
  <c r="E233"/>
  <c r="E161"/>
  <c r="E122"/>
  <c r="E163"/>
  <c r="E125"/>
  <c r="E92"/>
  <c r="E142"/>
  <c r="E213"/>
  <c r="E114"/>
  <c r="E133"/>
  <c r="E150"/>
  <c r="E64"/>
  <c r="E209"/>
  <c r="E169"/>
  <c r="E153"/>
  <c r="E34"/>
  <c r="E178"/>
  <c r="E235"/>
  <c r="E193"/>
  <c r="E182"/>
  <c r="E159"/>
  <c r="H3" i="8"/>
  <c r="E254" i="9" l="1"/>
  <c r="O254" s="1"/>
  <c r="P254" s="1"/>
  <c r="Q254" s="1"/>
  <c r="E258"/>
  <c r="O258" s="1"/>
  <c r="P258" s="1"/>
  <c r="Q258" s="1"/>
  <c r="E224"/>
  <c r="O224" s="1"/>
  <c r="P224" s="1"/>
  <c r="Q224" s="1"/>
  <c r="E211"/>
  <c r="O211" s="1"/>
  <c r="P211" s="1"/>
  <c r="Q211" s="1"/>
  <c r="E229"/>
  <c r="O229" s="1"/>
  <c r="P229" s="1"/>
  <c r="Q229" s="1"/>
  <c r="E215"/>
  <c r="O215" s="1"/>
  <c r="P215" s="1"/>
  <c r="Q215" s="1"/>
  <c r="E251"/>
  <c r="O251" s="1"/>
  <c r="P251" s="1"/>
  <c r="Q251" s="1"/>
  <c r="E250"/>
  <c r="O250" s="1"/>
  <c r="P250" s="1"/>
  <c r="Q250" s="1"/>
  <c r="E252"/>
  <c r="O252" s="1"/>
  <c r="P252" s="1"/>
  <c r="Q252" s="1"/>
  <c r="E253"/>
  <c r="O253" s="1"/>
  <c r="P253" s="1"/>
  <c r="Q253" s="1"/>
  <c r="E222"/>
  <c r="O222" s="1"/>
  <c r="P222" s="1"/>
  <c r="Q222" s="1"/>
  <c r="E165"/>
  <c r="O165" s="1"/>
  <c r="P165" s="1"/>
  <c r="Q165" s="1"/>
  <c r="E218"/>
  <c r="O218" s="1"/>
  <c r="P218" s="1"/>
  <c r="Q218" s="1"/>
  <c r="E249"/>
  <c r="O249" s="1"/>
  <c r="P249" s="1"/>
  <c r="Q249" s="1"/>
  <c r="E226"/>
  <c r="O226" s="1"/>
  <c r="P226" s="1"/>
  <c r="Q226" s="1"/>
  <c r="E219"/>
  <c r="O219" s="1"/>
  <c r="P219" s="1"/>
  <c r="Q219" s="1"/>
  <c r="E199"/>
  <c r="O199" s="1"/>
  <c r="P199" s="1"/>
  <c r="Q199" s="1"/>
  <c r="E196"/>
  <c r="O196" s="1"/>
  <c r="P196" s="1"/>
  <c r="Q196" s="1"/>
  <c r="E164"/>
  <c r="O164" s="1"/>
  <c r="P164" s="1"/>
  <c r="Q164" s="1"/>
  <c r="E248"/>
  <c r="O248" s="1"/>
  <c r="P248" s="1"/>
  <c r="Q248" s="1"/>
  <c r="E126"/>
  <c r="E117"/>
  <c r="E106"/>
  <c r="E203"/>
  <c r="E62"/>
  <c r="E201"/>
  <c r="E103"/>
  <c r="E212"/>
  <c r="E54"/>
  <c r="E170"/>
  <c r="E141"/>
  <c r="E39"/>
  <c r="E77"/>
  <c r="E104"/>
  <c r="E162"/>
  <c r="E101"/>
  <c r="E67"/>
  <c r="E8"/>
  <c r="E24"/>
  <c r="E65"/>
  <c r="E102"/>
  <c r="E25"/>
  <c r="E61"/>
  <c r="E95"/>
  <c r="E140"/>
  <c r="E214"/>
  <c r="E35"/>
  <c r="E72"/>
  <c r="E112"/>
  <c r="E167"/>
  <c r="E22"/>
  <c r="E75"/>
  <c r="E4"/>
  <c r="E69"/>
  <c r="E94"/>
  <c r="E119"/>
  <c r="E210"/>
  <c r="E17"/>
  <c r="E57"/>
  <c r="E74"/>
  <c r="E116"/>
  <c r="E221"/>
  <c r="E132"/>
  <c r="E220"/>
  <c r="O220" s="1"/>
  <c r="P220" s="1"/>
  <c r="Q220" s="1"/>
  <c r="E206"/>
  <c r="O206" s="1"/>
  <c r="P206" s="1"/>
  <c r="Q206" s="1"/>
  <c r="E241"/>
  <c r="O241" s="1"/>
  <c r="P241" s="1"/>
  <c r="Q241" s="1"/>
  <c r="E243"/>
  <c r="O243" s="1"/>
  <c r="P243" s="1"/>
  <c r="Q243" s="1"/>
  <c r="E244"/>
  <c r="O244" s="1"/>
  <c r="P244" s="1"/>
  <c r="Q244" s="1"/>
  <c r="E245"/>
  <c r="O245" s="1"/>
  <c r="P245" s="1"/>
  <c r="Q245" s="1"/>
  <c r="E247"/>
  <c r="O247" s="1"/>
  <c r="P247" s="1"/>
  <c r="Q247" s="1"/>
  <c r="E204"/>
  <c r="O204" s="1"/>
  <c r="P204" s="1"/>
  <c r="Q204" s="1"/>
  <c r="E205"/>
  <c r="O205" s="1"/>
  <c r="P205" s="1"/>
  <c r="Q205" s="1"/>
  <c r="E120"/>
  <c r="O120" s="1"/>
  <c r="P120" s="1"/>
  <c r="Q120" s="1"/>
  <c r="E200"/>
  <c r="O200" s="1"/>
  <c r="P200" s="1"/>
  <c r="Q200" s="1"/>
  <c r="E246"/>
  <c r="O246" s="1"/>
  <c r="P246" s="1"/>
  <c r="Q246" s="1"/>
  <c r="E175"/>
  <c r="O175" s="1"/>
  <c r="P175" s="1"/>
  <c r="Q175" s="1"/>
  <c r="E242"/>
  <c r="O242" s="1"/>
  <c r="P242" s="1"/>
  <c r="Q242" s="1"/>
  <c r="E50"/>
  <c r="E130"/>
  <c r="E179"/>
  <c r="O179" s="1"/>
  <c r="P179" s="1"/>
  <c r="Q179" s="1"/>
  <c r="E100"/>
  <c r="E158"/>
  <c r="O158" s="1"/>
  <c r="P158" s="1"/>
  <c r="Q158" s="1"/>
  <c r="E71"/>
  <c r="E137"/>
  <c r="O137" s="1"/>
  <c r="P137" s="1"/>
  <c r="Q137" s="1"/>
  <c r="E168"/>
  <c r="E138"/>
  <c r="E198"/>
  <c r="E118"/>
  <c r="E26"/>
  <c r="E113"/>
  <c r="E149"/>
  <c r="E239"/>
  <c r="E146"/>
  <c r="E110"/>
  <c r="O110" s="1"/>
  <c r="P110" s="1"/>
  <c r="Q110" s="1"/>
  <c r="E18"/>
  <c r="E145"/>
  <c r="E76"/>
  <c r="E181"/>
  <c r="E154"/>
  <c r="E223"/>
  <c r="E134"/>
  <c r="E42"/>
  <c r="E121"/>
  <c r="E157"/>
  <c r="E238"/>
  <c r="E3"/>
  <c r="E27"/>
  <c r="E47"/>
  <c r="E68"/>
  <c r="E85"/>
  <c r="E144"/>
  <c r="E14"/>
  <c r="E46"/>
  <c r="E84"/>
  <c r="E109"/>
  <c r="E32"/>
  <c r="O32" s="1"/>
  <c r="P32" s="1"/>
  <c r="Q32" s="1"/>
  <c r="E48"/>
  <c r="E73"/>
  <c r="O73" s="1"/>
  <c r="P73" s="1"/>
  <c r="Q73" s="1"/>
  <c r="E90"/>
  <c r="E111"/>
  <c r="O111" s="1"/>
  <c r="P111" s="1"/>
  <c r="Q111" s="1"/>
  <c r="E135"/>
  <c r="E151"/>
  <c r="O151" s="1"/>
  <c r="P151" s="1"/>
  <c r="Q151" s="1"/>
  <c r="E190"/>
  <c r="E202"/>
  <c r="O202" s="1"/>
  <c r="P202" s="1"/>
  <c r="Q202" s="1"/>
  <c r="E13"/>
  <c r="E33"/>
  <c r="O33" s="1"/>
  <c r="P33" s="1"/>
  <c r="Q33" s="1"/>
  <c r="E52"/>
  <c r="E70"/>
  <c r="O70" s="1"/>
  <c r="P70" s="1"/>
  <c r="Q70" s="1"/>
  <c r="E87"/>
  <c r="E108"/>
  <c r="O108" s="1"/>
  <c r="P108" s="1"/>
  <c r="Q108" s="1"/>
  <c r="E19"/>
  <c r="E43"/>
  <c r="E63"/>
  <c r="E81"/>
  <c r="E49"/>
  <c r="E136"/>
  <c r="E6"/>
  <c r="E38"/>
  <c r="O38" s="1"/>
  <c r="P38" s="1"/>
  <c r="Q38" s="1"/>
  <c r="E98"/>
  <c r="E12"/>
  <c r="E28"/>
  <c r="E44"/>
  <c r="E86"/>
  <c r="E127"/>
  <c r="E147"/>
  <c r="E2"/>
  <c r="O2" s="1"/>
  <c r="P2" s="1"/>
  <c r="Q2" s="1"/>
  <c r="E9"/>
  <c r="E29"/>
  <c r="O29" s="1"/>
  <c r="P29" s="1"/>
  <c r="Q29" s="1"/>
  <c r="E45"/>
  <c r="E83"/>
  <c r="E53"/>
  <c r="E191"/>
  <c r="O191" s="1"/>
  <c r="P191" s="1"/>
  <c r="Q191" s="1"/>
  <c r="E195"/>
  <c r="O195" s="1"/>
  <c r="P195" s="1"/>
  <c r="Q195" s="1"/>
  <c r="E208"/>
  <c r="O208" s="1"/>
  <c r="P208" s="1"/>
  <c r="Q208" s="1"/>
  <c r="E230"/>
  <c r="O230" s="1"/>
  <c r="P230" s="1"/>
  <c r="Q230" s="1"/>
  <c r="E207"/>
  <c r="O207" s="1"/>
  <c r="P207" s="1"/>
  <c r="Q207" s="1"/>
  <c r="E185"/>
  <c r="O185" s="1"/>
  <c r="P185" s="1"/>
  <c r="Q185" s="1"/>
  <c r="E21"/>
  <c r="O21" s="1"/>
  <c r="P21" s="1"/>
  <c r="Q21" s="1"/>
  <c r="E31"/>
  <c r="O31" s="1"/>
  <c r="P31" s="1"/>
  <c r="Q31" s="1"/>
  <c r="E51"/>
  <c r="O51" s="1"/>
  <c r="P51" s="1"/>
  <c r="Q51" s="1"/>
  <c r="E115"/>
  <c r="O115" s="1"/>
  <c r="P115" s="1"/>
  <c r="Q115" s="1"/>
  <c r="E129"/>
  <c r="O129" s="1"/>
  <c r="P129" s="1"/>
  <c r="Q129" s="1"/>
  <c r="E148"/>
  <c r="O148" s="1"/>
  <c r="P148" s="1"/>
  <c r="Q148" s="1"/>
  <c r="E180"/>
  <c r="O180" s="1"/>
  <c r="P180" s="1"/>
  <c r="Q180" s="1"/>
  <c r="E194"/>
  <c r="O194" s="1"/>
  <c r="P194" s="1"/>
  <c r="Q194" s="1"/>
  <c r="E231"/>
  <c r="O231" s="1"/>
  <c r="P231" s="1"/>
  <c r="Q231" s="1"/>
  <c r="E192"/>
  <c r="O192" s="1"/>
  <c r="P192" s="1"/>
  <c r="Q192" s="1"/>
  <c r="E189"/>
  <c r="O189" s="1"/>
  <c r="P189" s="1"/>
  <c r="Q189" s="1"/>
  <c r="E184"/>
  <c r="O184" s="1"/>
  <c r="P184" s="1"/>
  <c r="Q184" s="1"/>
  <c r="E177"/>
  <c r="O177" s="1"/>
  <c r="P177" s="1"/>
  <c r="Q177" s="1"/>
  <c r="E174"/>
  <c r="O174" s="1"/>
  <c r="P174" s="1"/>
  <c r="Q174" s="1"/>
  <c r="E172"/>
  <c r="O172" s="1"/>
  <c r="P172" s="1"/>
  <c r="Q172" s="1"/>
  <c r="E11"/>
  <c r="O11" s="1"/>
  <c r="P11" s="1"/>
  <c r="Q11" s="1"/>
  <c r="E23"/>
  <c r="O23" s="1"/>
  <c r="P23" s="1"/>
  <c r="Q23" s="1"/>
  <c r="E56"/>
  <c r="O56" s="1"/>
  <c r="P56" s="1"/>
  <c r="Q56" s="1"/>
  <c r="E105"/>
  <c r="O105" s="1"/>
  <c r="P105" s="1"/>
  <c r="Q105" s="1"/>
  <c r="E131"/>
  <c r="O131" s="1"/>
  <c r="P131" s="1"/>
  <c r="Q131" s="1"/>
  <c r="E155"/>
  <c r="O155" s="1"/>
  <c r="P155" s="1"/>
  <c r="Q155" s="1"/>
  <c r="E173"/>
  <c r="O173" s="1"/>
  <c r="P173" s="1"/>
  <c r="Q173" s="1"/>
  <c r="E186"/>
  <c r="O186" s="1"/>
  <c r="P186" s="1"/>
  <c r="Q186" s="1"/>
  <c r="E217"/>
  <c r="O217" s="1"/>
  <c r="P217" s="1"/>
  <c r="Q217" s="1"/>
  <c r="E225"/>
  <c r="O225" s="1"/>
  <c r="P225" s="1"/>
  <c r="Q225" s="1"/>
  <c r="O159"/>
  <c r="P159" s="1"/>
  <c r="Q159" s="1"/>
  <c r="O193"/>
  <c r="P193" s="1"/>
  <c r="Q193" s="1"/>
  <c r="O235"/>
  <c r="P235" s="1"/>
  <c r="Q235" s="1"/>
  <c r="O126"/>
  <c r="P126" s="1"/>
  <c r="Q126" s="1"/>
  <c r="O34"/>
  <c r="P34" s="1"/>
  <c r="Q34" s="1"/>
  <c r="O153"/>
  <c r="P153" s="1"/>
  <c r="Q153" s="1"/>
  <c r="O169"/>
  <c r="P169" s="1"/>
  <c r="Q169" s="1"/>
  <c r="O64"/>
  <c r="P64" s="1"/>
  <c r="Q64" s="1"/>
  <c r="O203"/>
  <c r="P203" s="1"/>
  <c r="Q203" s="1"/>
  <c r="O150"/>
  <c r="P150" s="1"/>
  <c r="Q150" s="1"/>
  <c r="O133"/>
  <c r="P133" s="1"/>
  <c r="Q133" s="1"/>
  <c r="O201"/>
  <c r="P201" s="1"/>
  <c r="Q201" s="1"/>
  <c r="O114"/>
  <c r="P114" s="1"/>
  <c r="Q114" s="1"/>
  <c r="O212"/>
  <c r="P212" s="1"/>
  <c r="Q212" s="1"/>
  <c r="O142"/>
  <c r="P142" s="1"/>
  <c r="Q142" s="1"/>
  <c r="O125"/>
  <c r="P125" s="1"/>
  <c r="Q125" s="1"/>
  <c r="O170"/>
  <c r="P170" s="1"/>
  <c r="Q170" s="1"/>
  <c r="O122"/>
  <c r="P122" s="1"/>
  <c r="Q122" s="1"/>
  <c r="O233"/>
  <c r="P233" s="1"/>
  <c r="Q233" s="1"/>
  <c r="O80"/>
  <c r="P80" s="1"/>
  <c r="Q80" s="1"/>
  <c r="O197"/>
  <c r="P197" s="1"/>
  <c r="Q197" s="1"/>
  <c r="O50"/>
  <c r="P50" s="1"/>
  <c r="Q50" s="1"/>
  <c r="O182"/>
  <c r="P182" s="1"/>
  <c r="Q182" s="1"/>
  <c r="O130"/>
  <c r="P130" s="1"/>
  <c r="Q130" s="1"/>
  <c r="O100"/>
  <c r="P100" s="1"/>
  <c r="Q100" s="1"/>
  <c r="O71"/>
  <c r="P71" s="1"/>
  <c r="Q71" s="1"/>
  <c r="O168"/>
  <c r="P168" s="1"/>
  <c r="Q168" s="1"/>
  <c r="O209"/>
  <c r="P209" s="1"/>
  <c r="Q209" s="1"/>
  <c r="O138"/>
  <c r="P138" s="1"/>
  <c r="Q138" s="1"/>
  <c r="O198"/>
  <c r="P198" s="1"/>
  <c r="Q198" s="1"/>
  <c r="O118"/>
  <c r="P118" s="1"/>
  <c r="Q118" s="1"/>
  <c r="O26"/>
  <c r="P26" s="1"/>
  <c r="Q26" s="1"/>
  <c r="O113"/>
  <c r="P113" s="1"/>
  <c r="Q113" s="1"/>
  <c r="O149"/>
  <c r="P149" s="1"/>
  <c r="Q149" s="1"/>
  <c r="O239"/>
  <c r="P239" s="1"/>
  <c r="Q239" s="1"/>
  <c r="O146"/>
  <c r="P146" s="1"/>
  <c r="Q146" s="1"/>
  <c r="O213"/>
  <c r="P213" s="1"/>
  <c r="Q213" s="1"/>
  <c r="O18"/>
  <c r="P18" s="1"/>
  <c r="Q18" s="1"/>
  <c r="O92"/>
  <c r="P92" s="1"/>
  <c r="Q92" s="1"/>
  <c r="O145"/>
  <c r="P145" s="1"/>
  <c r="Q145" s="1"/>
  <c r="O76"/>
  <c r="P76" s="1"/>
  <c r="Q76" s="1"/>
  <c r="O181"/>
  <c r="P181" s="1"/>
  <c r="Q181" s="1"/>
  <c r="O154"/>
  <c r="P154" s="1"/>
  <c r="Q154" s="1"/>
  <c r="O223"/>
  <c r="P223" s="1"/>
  <c r="Q223" s="1"/>
  <c r="O134"/>
  <c r="P134" s="1"/>
  <c r="Q134" s="1"/>
  <c r="O42"/>
  <c r="P42" s="1"/>
  <c r="Q42" s="1"/>
  <c r="O121"/>
  <c r="P121" s="1"/>
  <c r="Q121" s="1"/>
  <c r="O157"/>
  <c r="P157" s="1"/>
  <c r="Q157" s="1"/>
  <c r="O238"/>
  <c r="P238" s="1"/>
  <c r="Q238" s="1"/>
  <c r="O3"/>
  <c r="P3" s="1"/>
  <c r="Q3" s="1"/>
  <c r="O27"/>
  <c r="P27" s="1"/>
  <c r="Q27" s="1"/>
  <c r="O47"/>
  <c r="P47" s="1"/>
  <c r="Q47" s="1"/>
  <c r="O68"/>
  <c r="P68" s="1"/>
  <c r="Q68" s="1"/>
  <c r="O85"/>
  <c r="P85" s="1"/>
  <c r="Q85" s="1"/>
  <c r="O104"/>
  <c r="P104" s="1"/>
  <c r="Q104" s="1"/>
  <c r="O144"/>
  <c r="P144" s="1"/>
  <c r="Q144" s="1"/>
  <c r="O176"/>
  <c r="P176" s="1"/>
  <c r="Q176" s="1"/>
  <c r="O14"/>
  <c r="P14" s="1"/>
  <c r="Q14" s="1"/>
  <c r="O46"/>
  <c r="P46" s="1"/>
  <c r="Q46" s="1"/>
  <c r="O84"/>
  <c r="P84" s="1"/>
  <c r="Q84" s="1"/>
  <c r="O109"/>
  <c r="P109" s="1"/>
  <c r="Q109" s="1"/>
  <c r="O16"/>
  <c r="P16" s="1"/>
  <c r="Q16" s="1"/>
  <c r="O48"/>
  <c r="P48" s="1"/>
  <c r="Q48" s="1"/>
  <c r="O90"/>
  <c r="P90" s="1"/>
  <c r="Q90" s="1"/>
  <c r="O135"/>
  <c r="P135" s="1"/>
  <c r="Q135" s="1"/>
  <c r="O190"/>
  <c r="P190" s="1"/>
  <c r="Q190" s="1"/>
  <c r="O13"/>
  <c r="P13" s="1"/>
  <c r="Q13" s="1"/>
  <c r="O52"/>
  <c r="P52" s="1"/>
  <c r="Q52" s="1"/>
  <c r="O87"/>
  <c r="P87" s="1"/>
  <c r="Q87" s="1"/>
  <c r="O140"/>
  <c r="P140" s="1"/>
  <c r="Q140" s="1"/>
  <c r="O214"/>
  <c r="P214" s="1"/>
  <c r="Q214" s="1"/>
  <c r="O232"/>
  <c r="P232" s="1"/>
  <c r="Q232" s="1"/>
  <c r="O227"/>
  <c r="P227" s="1"/>
  <c r="Q227" s="1"/>
  <c r="O228"/>
  <c r="P228" s="1"/>
  <c r="Q228" s="1"/>
  <c r="O19"/>
  <c r="P19" s="1"/>
  <c r="Q19" s="1"/>
  <c r="O43"/>
  <c r="P43" s="1"/>
  <c r="Q43" s="1"/>
  <c r="O63"/>
  <c r="P63" s="1"/>
  <c r="Q63" s="1"/>
  <c r="O81"/>
  <c r="P81" s="1"/>
  <c r="Q81" s="1"/>
  <c r="O49"/>
  <c r="P49" s="1"/>
  <c r="Q49" s="1"/>
  <c r="O136"/>
  <c r="P136" s="1"/>
  <c r="Q136" s="1"/>
  <c r="O167"/>
  <c r="P167" s="1"/>
  <c r="Q167" s="1"/>
  <c r="O6"/>
  <c r="P6" s="1"/>
  <c r="Q6" s="1"/>
  <c r="O75"/>
  <c r="P75" s="1"/>
  <c r="Q75" s="1"/>
  <c r="O98"/>
  <c r="P98" s="1"/>
  <c r="Q98" s="1"/>
  <c r="O12"/>
  <c r="P12" s="1"/>
  <c r="Q12" s="1"/>
  <c r="O28"/>
  <c r="P28" s="1"/>
  <c r="Q28" s="1"/>
  <c r="O44"/>
  <c r="P44" s="1"/>
  <c r="Q44" s="1"/>
  <c r="O69"/>
  <c r="P69" s="1"/>
  <c r="Q69" s="1"/>
  <c r="O86"/>
  <c r="P86" s="1"/>
  <c r="Q86" s="1"/>
  <c r="O107"/>
  <c r="P107" s="1"/>
  <c r="Q107" s="1"/>
  <c r="O127"/>
  <c r="P127" s="1"/>
  <c r="Q127" s="1"/>
  <c r="O147"/>
  <c r="P147" s="1"/>
  <c r="Q147" s="1"/>
  <c r="O183"/>
  <c r="P183" s="1"/>
  <c r="Q183" s="1"/>
  <c r="O9"/>
  <c r="P9" s="1"/>
  <c r="Q9" s="1"/>
  <c r="O45"/>
  <c r="P45" s="1"/>
  <c r="Q45" s="1"/>
  <c r="O66"/>
  <c r="P66" s="1"/>
  <c r="Q66" s="1"/>
  <c r="O83"/>
  <c r="P83" s="1"/>
  <c r="Q83" s="1"/>
  <c r="O53"/>
  <c r="P53" s="1"/>
  <c r="Q53" s="1"/>
  <c r="O132"/>
  <c r="P132" s="1"/>
  <c r="Q132" s="1"/>
  <c r="O188"/>
  <c r="P188" s="1"/>
  <c r="Q188" s="1"/>
  <c r="O221"/>
  <c r="P221" s="1"/>
  <c r="Q221" s="1"/>
  <c r="O178"/>
  <c r="P178" s="1"/>
  <c r="Q178" s="1"/>
  <c r="O117"/>
  <c r="P117" s="1"/>
  <c r="Q117" s="1"/>
  <c r="O106"/>
  <c r="P106" s="1"/>
  <c r="Q106" s="1"/>
  <c r="O62"/>
  <c r="P62" s="1"/>
  <c r="Q62" s="1"/>
  <c r="O103"/>
  <c r="P103" s="1"/>
  <c r="Q103" s="1"/>
  <c r="O54"/>
  <c r="P54" s="1"/>
  <c r="Q54" s="1"/>
  <c r="O163"/>
  <c r="P163" s="1"/>
  <c r="Q163" s="1"/>
  <c r="O161"/>
  <c r="P161" s="1"/>
  <c r="Q161" s="1"/>
  <c r="O10"/>
  <c r="P10" s="1"/>
  <c r="Q10" s="1"/>
  <c r="O141"/>
  <c r="P141" s="1"/>
  <c r="Q141" s="1"/>
  <c r="O237"/>
  <c r="P237" s="1"/>
  <c r="Q237" s="1"/>
  <c r="O15"/>
  <c r="P15" s="1"/>
  <c r="Q15" s="1"/>
  <c r="O39"/>
  <c r="P39" s="1"/>
  <c r="Q39" s="1"/>
  <c r="O59"/>
  <c r="P59" s="1"/>
  <c r="Q59" s="1"/>
  <c r="O77"/>
  <c r="P77" s="1"/>
  <c r="Q77" s="1"/>
  <c r="O93"/>
  <c r="P93" s="1"/>
  <c r="Q93" s="1"/>
  <c r="O128"/>
  <c r="P128" s="1"/>
  <c r="Q128" s="1"/>
  <c r="O162"/>
  <c r="P162" s="1"/>
  <c r="Q162" s="1"/>
  <c r="O101"/>
  <c r="P101" s="1"/>
  <c r="Q101" s="1"/>
  <c r="O30"/>
  <c r="P30" s="1"/>
  <c r="Q30" s="1"/>
  <c r="O67"/>
  <c r="P67" s="1"/>
  <c r="Q67" s="1"/>
  <c r="O96"/>
  <c r="P96" s="1"/>
  <c r="Q96" s="1"/>
  <c r="O8"/>
  <c r="P8" s="1"/>
  <c r="Q8" s="1"/>
  <c r="O24"/>
  <c r="P24" s="1"/>
  <c r="Q24" s="1"/>
  <c r="O40"/>
  <c r="P40" s="1"/>
  <c r="Q40" s="1"/>
  <c r="O65"/>
  <c r="P65" s="1"/>
  <c r="Q65" s="1"/>
  <c r="O82"/>
  <c r="P82" s="1"/>
  <c r="Q82" s="1"/>
  <c r="O102"/>
  <c r="P102" s="1"/>
  <c r="Q102" s="1"/>
  <c r="O123"/>
  <c r="P123" s="1"/>
  <c r="Q123" s="1"/>
  <c r="O143"/>
  <c r="P143" s="1"/>
  <c r="Q143" s="1"/>
  <c r="O166"/>
  <c r="P166" s="1"/>
  <c r="Q166" s="1"/>
  <c r="O234"/>
  <c r="P234" s="1"/>
  <c r="Q234" s="1"/>
  <c r="O5"/>
  <c r="P5" s="1"/>
  <c r="Q5" s="1"/>
  <c r="O25"/>
  <c r="P25" s="1"/>
  <c r="Q25" s="1"/>
  <c r="O41"/>
  <c r="P41" s="1"/>
  <c r="Q41" s="1"/>
  <c r="O61"/>
  <c r="P61" s="1"/>
  <c r="Q61" s="1"/>
  <c r="O79"/>
  <c r="P79" s="1"/>
  <c r="Q79" s="1"/>
  <c r="O95"/>
  <c r="P95" s="1"/>
  <c r="Q95" s="1"/>
  <c r="O124"/>
  <c r="P124" s="1"/>
  <c r="Q124" s="1"/>
  <c r="O171"/>
  <c r="P171" s="1"/>
  <c r="Q171" s="1"/>
  <c r="O97"/>
  <c r="P97" s="1"/>
  <c r="Q97" s="1"/>
  <c r="O187"/>
  <c r="P187" s="1"/>
  <c r="Q187" s="1"/>
  <c r="O99"/>
  <c r="P99" s="1"/>
  <c r="Q99" s="1"/>
  <c r="O7"/>
  <c r="P7" s="1"/>
  <c r="Q7" s="1"/>
  <c r="O35"/>
  <c r="P35" s="1"/>
  <c r="Q35" s="1"/>
  <c r="O55"/>
  <c r="P55" s="1"/>
  <c r="Q55" s="1"/>
  <c r="O72"/>
  <c r="P72" s="1"/>
  <c r="Q72" s="1"/>
  <c r="O89"/>
  <c r="P89" s="1"/>
  <c r="Q89" s="1"/>
  <c r="O112"/>
  <c r="P112" s="1"/>
  <c r="Q112" s="1"/>
  <c r="O152"/>
  <c r="P152" s="1"/>
  <c r="Q152" s="1"/>
  <c r="O240"/>
  <c r="P240" s="1"/>
  <c r="Q240" s="1"/>
  <c r="O22"/>
  <c r="P22" s="1"/>
  <c r="Q22" s="1"/>
  <c r="O58"/>
  <c r="P58" s="1"/>
  <c r="Q58" s="1"/>
  <c r="O88"/>
  <c r="P88" s="1"/>
  <c r="Q88" s="1"/>
  <c r="O4"/>
  <c r="P4" s="1"/>
  <c r="Q4" s="1"/>
  <c r="O20"/>
  <c r="P20" s="1"/>
  <c r="Q20" s="1"/>
  <c r="O36"/>
  <c r="P36" s="1"/>
  <c r="Q36" s="1"/>
  <c r="O60"/>
  <c r="P60" s="1"/>
  <c r="Q60" s="1"/>
  <c r="O78"/>
  <c r="P78" s="1"/>
  <c r="Q78" s="1"/>
  <c r="O94"/>
  <c r="P94" s="1"/>
  <c r="Q94" s="1"/>
  <c r="O119"/>
  <c r="P119" s="1"/>
  <c r="Q119" s="1"/>
  <c r="O139"/>
  <c r="P139" s="1"/>
  <c r="Q139" s="1"/>
  <c r="O160"/>
  <c r="P160" s="1"/>
  <c r="Q160" s="1"/>
  <c r="O210"/>
  <c r="P210" s="1"/>
  <c r="Q210" s="1"/>
  <c r="O216"/>
  <c r="P216" s="1"/>
  <c r="Q216" s="1"/>
  <c r="O17"/>
  <c r="P17" s="1"/>
  <c r="Q17" s="1"/>
  <c r="O37"/>
  <c r="P37" s="1"/>
  <c r="Q37" s="1"/>
  <c r="O57"/>
  <c r="P57" s="1"/>
  <c r="Q57" s="1"/>
  <c r="O74"/>
  <c r="P74" s="1"/>
  <c r="Q74" s="1"/>
  <c r="O91"/>
  <c r="P91" s="1"/>
  <c r="Q91" s="1"/>
  <c r="O116"/>
  <c r="P116" s="1"/>
  <c r="Q116" s="1"/>
  <c r="O156"/>
  <c r="P156" s="1"/>
  <c r="Q156" s="1"/>
  <c r="O236"/>
  <c r="P236" s="1"/>
  <c r="Q236" s="1"/>
</calcChain>
</file>

<file path=xl/sharedStrings.xml><?xml version="1.0" encoding="utf-8"?>
<sst xmlns="http://schemas.openxmlformats.org/spreadsheetml/2006/main" count="4505" uniqueCount="349">
  <si>
    <t>skywalker</t>
  </si>
  <si>
    <t>Kota</t>
  </si>
  <si>
    <t>Para</t>
  </si>
  <si>
    <t>xevs</t>
  </si>
  <si>
    <t>ppeetteerr</t>
  </si>
  <si>
    <t>ByronosaurusRex</t>
  </si>
  <si>
    <t>TiiT</t>
  </si>
  <si>
    <t>Prasanna16391</t>
  </si>
  <si>
    <t>muhorka</t>
  </si>
  <si>
    <t>Rohan Rao</t>
  </si>
  <si>
    <t>deu</t>
  </si>
  <si>
    <t>sknight</t>
  </si>
  <si>
    <t>willwc</t>
  </si>
  <si>
    <t>Zrile13</t>
  </si>
  <si>
    <t>hosyu</t>
  </si>
  <si>
    <t>detuned</t>
  </si>
  <si>
    <t>Hikaru</t>
  </si>
  <si>
    <t>aldentea</t>
  </si>
  <si>
    <t>Manu</t>
  </si>
  <si>
    <t>nehsb</t>
  </si>
  <si>
    <t>Psyho</t>
  </si>
  <si>
    <t>swaroop2011</t>
  </si>
  <si>
    <t>aline</t>
  </si>
  <si>
    <t>skrzypl1</t>
  </si>
  <si>
    <t>forcolin</t>
  </si>
  <si>
    <t>zorant</t>
  </si>
  <si>
    <t>figonometry</t>
  </si>
  <si>
    <t>ticklerickle</t>
  </si>
  <si>
    <t>BohemianCoast</t>
  </si>
  <si>
    <t>Akuma21</t>
  </si>
  <si>
    <t>nyuta</t>
  </si>
  <si>
    <t>HuDu</t>
  </si>
  <si>
    <t>darksida</t>
  </si>
  <si>
    <t>nyoroppyi</t>
  </si>
  <si>
    <t>dodine</t>
  </si>
  <si>
    <t>jonm</t>
  </si>
  <si>
    <t>sinchai4547</t>
  </si>
  <si>
    <t>A Carton Mutant</t>
  </si>
  <si>
    <t>bacmag</t>
  </si>
  <si>
    <t>term</t>
  </si>
  <si>
    <t>Valezius</t>
  </si>
  <si>
    <t>puzzlemad</t>
  </si>
  <si>
    <t>Matt555555</t>
  </si>
  <si>
    <t>L00ping007</t>
  </si>
  <si>
    <t>anderson</t>
  </si>
  <si>
    <t>katarina</t>
  </si>
  <si>
    <t>Richard</t>
  </si>
  <si>
    <t>Aerion</t>
  </si>
  <si>
    <t>karzym</t>
  </si>
  <si>
    <t>Randiman</t>
  </si>
  <si>
    <t>agabum</t>
  </si>
  <si>
    <t>flk</t>
  </si>
  <si>
    <t>rakesh_rai</t>
  </si>
  <si>
    <t>RALehrer</t>
  </si>
  <si>
    <t>hisapon</t>
  </si>
  <si>
    <t>gpagano</t>
  </si>
  <si>
    <t>aclayton</t>
  </si>
  <si>
    <t>devjoe</t>
  </si>
  <si>
    <t>Christian</t>
  </si>
  <si>
    <t>macherlakumar</t>
  </si>
  <si>
    <t>rob</t>
  </si>
  <si>
    <t>takeya</t>
  </si>
  <si>
    <t>zachpuzzle</t>
  </si>
  <si>
    <t>LordKinbote</t>
  </si>
  <si>
    <t>ashar</t>
  </si>
  <si>
    <t>zorko</t>
  </si>
  <si>
    <t>hopppe</t>
  </si>
  <si>
    <t>greenhorn</t>
  </si>
  <si>
    <t>kiwijam</t>
  </si>
  <si>
    <t>MauFirenze</t>
  </si>
  <si>
    <t>alberto</t>
  </si>
  <si>
    <t>Hotel</t>
  </si>
  <si>
    <t>chookbobberki</t>
  </si>
  <si>
    <t>migross76</t>
  </si>
  <si>
    <t>bondo</t>
  </si>
  <si>
    <t>Pwned</t>
  </si>
  <si>
    <t>Nikola</t>
  </si>
  <si>
    <t>ColinMacLeod</t>
  </si>
  <si>
    <t>Nilz</t>
  </si>
  <si>
    <t>affpuzz</t>
  </si>
  <si>
    <t>okushige</t>
  </si>
  <si>
    <t>pista</t>
  </si>
  <si>
    <t>MichaelC999</t>
  </si>
  <si>
    <t>anurag</t>
  </si>
  <si>
    <t>fractaled</t>
  </si>
  <si>
    <t>dante1</t>
  </si>
  <si>
    <t>dahunor</t>
  </si>
  <si>
    <t>neerajmehrotra</t>
  </si>
  <si>
    <t>Janka1</t>
  </si>
  <si>
    <t>harmeet</t>
  </si>
  <si>
    <t>fani</t>
  </si>
  <si>
    <t>patrycja</t>
  </si>
  <si>
    <t>Zadig</t>
  </si>
  <si>
    <t>Sergey</t>
  </si>
  <si>
    <t>rajeshk</t>
  </si>
  <si>
    <t>pvondrak</t>
  </si>
  <si>
    <t>rvarun</t>
  </si>
  <si>
    <t>Caca_CZ</t>
  </si>
  <si>
    <t>rajkumar</t>
  </si>
  <si>
    <t>divya.nagula</t>
  </si>
  <si>
    <t>mlebowitz</t>
  </si>
  <si>
    <t>reesylou</t>
  </si>
  <si>
    <t>skouboe</t>
  </si>
  <si>
    <t>smkiefer</t>
  </si>
  <si>
    <t>jillroyal</t>
  </si>
  <si>
    <t>lasslisa</t>
  </si>
  <si>
    <t>jalbert</t>
  </si>
  <si>
    <t>gdggomoku</t>
  </si>
  <si>
    <t>abacadaea</t>
  </si>
  <si>
    <t>motris</t>
  </si>
  <si>
    <t>MellowMelon</t>
  </si>
  <si>
    <t>misko</t>
  </si>
  <si>
    <t>EKBM</t>
  </si>
  <si>
    <t>S_Aoki</t>
  </si>
  <si>
    <t>jrivet</t>
  </si>
  <si>
    <t>volxa</t>
  </si>
  <si>
    <t>Yuhei Kusui</t>
  </si>
  <si>
    <t>tomek_s</t>
  </si>
  <si>
    <t>tarotaro</t>
  </si>
  <si>
    <t>Calavera</t>
  </si>
  <si>
    <t>jaku111</t>
  </si>
  <si>
    <t>rubben</t>
  </si>
  <si>
    <t>euklid</t>
  </si>
  <si>
    <t>Godisdead</t>
  </si>
  <si>
    <t>yureklis</t>
  </si>
  <si>
    <t>8/9/9 + 1</t>
  </si>
  <si>
    <t>pixl</t>
  </si>
  <si>
    <t>EoHeongMat</t>
  </si>
  <si>
    <t>Gotroch</t>
  </si>
  <si>
    <t>SnapDragon</t>
  </si>
  <si>
    <t>spelvin</t>
  </si>
  <si>
    <t>Laje6</t>
  </si>
  <si>
    <t>tojejedno</t>
  </si>
  <si>
    <t>smat</t>
  </si>
  <si>
    <t>Fresh Meat</t>
  </si>
  <si>
    <t>rimodech</t>
  </si>
  <si>
    <t>omgitsgir</t>
  </si>
  <si>
    <t>wielki_m</t>
  </si>
  <si>
    <t>yoshimasa</t>
  </si>
  <si>
    <t>kwaka</t>
  </si>
  <si>
    <t>sugitakukun</t>
  </si>
  <si>
    <t>boing</t>
  </si>
  <si>
    <t>connect4</t>
  </si>
  <si>
    <t>gazzawhite</t>
  </si>
  <si>
    <t>5/8/8 + 2</t>
  </si>
  <si>
    <t>Errabee</t>
  </si>
  <si>
    <t>Yokipi</t>
  </si>
  <si>
    <t>gallisel</t>
  </si>
  <si>
    <t>saskia</t>
  </si>
  <si>
    <t>tamz29</t>
  </si>
  <si>
    <t>5/9/9 + 1</t>
  </si>
  <si>
    <t>sylwan112</t>
  </si>
  <si>
    <t>oe2</t>
  </si>
  <si>
    <t>Ziti</t>
  </si>
  <si>
    <t>SilBer</t>
  </si>
  <si>
    <t>emma</t>
  </si>
  <si>
    <t>cheese</t>
  </si>
  <si>
    <t>john_reid</t>
  </si>
  <si>
    <t>UllaE</t>
  </si>
  <si>
    <t>wuzzle</t>
  </si>
  <si>
    <t>jhrdina</t>
  </si>
  <si>
    <t>Realshaggy</t>
  </si>
  <si>
    <t>mackokajka</t>
  </si>
  <si>
    <t>Tablesaw</t>
  </si>
  <si>
    <t>drsteve</t>
  </si>
  <si>
    <t>girl</t>
  </si>
  <si>
    <t>puzzlescot</t>
  </si>
  <si>
    <t>Rudolph</t>
  </si>
  <si>
    <t>bskbri</t>
  </si>
  <si>
    <t>PuzzleScott</t>
  </si>
  <si>
    <t>hayam</t>
  </si>
  <si>
    <t>derosaml</t>
  </si>
  <si>
    <t>thesubro</t>
  </si>
  <si>
    <t>Nola</t>
  </si>
  <si>
    <t>nickgard</t>
  </si>
  <si>
    <t>Leotte</t>
  </si>
  <si>
    <t>chrisek</t>
  </si>
  <si>
    <t>jbauerdlb</t>
  </si>
  <si>
    <t>tyskhubi</t>
  </si>
  <si>
    <t>Quicks?lver</t>
  </si>
  <si>
    <t>bartunio</t>
  </si>
  <si>
    <t>Fernando</t>
  </si>
  <si>
    <t>Igor_Aipkin</t>
  </si>
  <si>
    <t>fantom</t>
  </si>
  <si>
    <t>dm_litv</t>
  </si>
  <si>
    <t>peluri</t>
  </si>
  <si>
    <t>sladjana</t>
  </si>
  <si>
    <t>karlhanf</t>
  </si>
  <si>
    <t>neon.ka</t>
  </si>
  <si>
    <t>buran</t>
  </si>
  <si>
    <t>chimp59</t>
  </si>
  <si>
    <t>Statistica</t>
  </si>
  <si>
    <t>nathanm</t>
  </si>
  <si>
    <t>Eugene</t>
  </si>
  <si>
    <t>davep</t>
  </si>
  <si>
    <t>Mathi</t>
  </si>
  <si>
    <t>zalak</t>
  </si>
  <si>
    <t>pin7guin</t>
  </si>
  <si>
    <t>aj0816</t>
  </si>
  <si>
    <t>nickdeller</t>
  </si>
  <si>
    <t>garconnet</t>
  </si>
  <si>
    <t>zehendner</t>
  </si>
  <si>
    <t>janoslaw</t>
  </si>
  <si>
    <t>andozso</t>
  </si>
  <si>
    <t>maksim</t>
  </si>
  <si>
    <t>martin</t>
  </si>
  <si>
    <t>StGeorge</t>
  </si>
  <si>
    <t>Mischa</t>
  </si>
  <si>
    <t>kublai</t>
  </si>
  <si>
    <t>andreybogdanov</t>
  </si>
  <si>
    <t>cornuto</t>
  </si>
  <si>
    <t>Juster</t>
  </si>
  <si>
    <t>amitsowani</t>
  </si>
  <si>
    <t>rodders</t>
  </si>
  <si>
    <t>saintorm</t>
  </si>
  <si>
    <t>cichy</t>
  </si>
  <si>
    <t>brianklimek</t>
  </si>
  <si>
    <t>mjaipal</t>
  </si>
  <si>
    <t>Joo M.Y</t>
  </si>
  <si>
    <t>Projectyl</t>
  </si>
  <si>
    <t>frst</t>
  </si>
  <si>
    <t>diapas</t>
  </si>
  <si>
    <t>Senor Dingdong</t>
  </si>
  <si>
    <t>Dandelo</t>
  </si>
  <si>
    <t>mucha</t>
  </si>
  <si>
    <t>jackie</t>
  </si>
  <si>
    <t>ertchin</t>
  </si>
  <si>
    <t>Serendipity</t>
  </si>
  <si>
    <t>ElXouny</t>
  </si>
  <si>
    <t>Hongkong</t>
  </si>
  <si>
    <t>Bigdem</t>
  </si>
  <si>
    <t>Zormac</t>
  </si>
  <si>
    <t>sasha23</t>
  </si>
  <si>
    <t>akash.singhal05</t>
  </si>
  <si>
    <t>ksun48</t>
  </si>
  <si>
    <t>ch1983</t>
  </si>
  <si>
    <t>Tamm</t>
  </si>
  <si>
    <t>sonnylaskar</t>
  </si>
  <si>
    <t>JellyBaby</t>
  </si>
  <si>
    <t>vermonster</t>
  </si>
  <si>
    <t>prateek706</t>
  </si>
  <si>
    <t>witia80</t>
  </si>
  <si>
    <t>bhavik</t>
  </si>
  <si>
    <t>Helen</t>
  </si>
  <si>
    <t>tanatko</t>
  </si>
  <si>
    <t>anandkumar</t>
  </si>
  <si>
    <t>Blandine</t>
  </si>
  <si>
    <t>donimo</t>
  </si>
  <si>
    <t>Cyclone</t>
  </si>
  <si>
    <t>Fred76</t>
  </si>
  <si>
    <t>ku3a</t>
  </si>
  <si>
    <t>lmunira</t>
  </si>
  <si>
    <t>abhistya</t>
  </si>
  <si>
    <t>braunj</t>
  </si>
  <si>
    <t>sneha</t>
  </si>
  <si>
    <t>Tanvi C</t>
  </si>
  <si>
    <t>supreet</t>
  </si>
  <si>
    <t>sukhi_iim</t>
  </si>
  <si>
    <t>TroyS</t>
  </si>
  <si>
    <t>wicktroll</t>
  </si>
  <si>
    <t>LanskapuchA</t>
  </si>
  <si>
    <t>kasparov</t>
  </si>
  <si>
    <t>Rank</t>
  </si>
  <si>
    <t>userid</t>
  </si>
  <si>
    <t>Total Bonus</t>
  </si>
  <si>
    <t>Puzzles</t>
  </si>
  <si>
    <t>Total Time</t>
  </si>
  <si>
    <t>Points</t>
  </si>
  <si>
    <t>10/10/10</t>
  </si>
  <si>
    <t>9/10/10</t>
  </si>
  <si>
    <t>8/10/10</t>
  </si>
  <si>
    <t>7/10/10</t>
  </si>
  <si>
    <t>8/9/9</t>
  </si>
  <si>
    <t>9/9/9</t>
  </si>
  <si>
    <t>7/9/9</t>
  </si>
  <si>
    <t>6/10/10</t>
  </si>
  <si>
    <t>6/9/9</t>
  </si>
  <si>
    <t>5/10/10</t>
  </si>
  <si>
    <t>7/8/8</t>
  </si>
  <si>
    <t>4/10/10</t>
  </si>
  <si>
    <t>5/9/9</t>
  </si>
  <si>
    <t>6/8/8</t>
  </si>
  <si>
    <t>3/10/10</t>
  </si>
  <si>
    <t>3/9/9</t>
  </si>
  <si>
    <t>2/10/10</t>
  </si>
  <si>
    <t>4/9/9</t>
  </si>
  <si>
    <t>1/9/9</t>
  </si>
  <si>
    <t>2/9/9</t>
  </si>
  <si>
    <t>1/10/10</t>
  </si>
  <si>
    <t>0/10/10</t>
  </si>
  <si>
    <t>5/8/8</t>
  </si>
  <si>
    <t>5/7/7</t>
  </si>
  <si>
    <t>4/7/7</t>
  </si>
  <si>
    <t>3/8/8</t>
  </si>
  <si>
    <t>2/8/8</t>
  </si>
  <si>
    <t>1/8/8</t>
  </si>
  <si>
    <t>6/7/7</t>
  </si>
  <si>
    <t>0/8/8</t>
  </si>
  <si>
    <t>5/6/6</t>
  </si>
  <si>
    <t>1/7/7</t>
  </si>
  <si>
    <t>0/7/7</t>
  </si>
  <si>
    <t>4/6/6</t>
  </si>
  <si>
    <t>5/5/5</t>
  </si>
  <si>
    <t>3/6/6</t>
  </si>
  <si>
    <t>2/6/6</t>
  </si>
  <si>
    <t>4/5/5</t>
  </si>
  <si>
    <t>1/6/6</t>
  </si>
  <si>
    <t>0/6/6</t>
  </si>
  <si>
    <t>3/5/5</t>
  </si>
  <si>
    <t>2/5/5</t>
  </si>
  <si>
    <t>1/5/5</t>
  </si>
  <si>
    <t>0/5/5</t>
  </si>
  <si>
    <t>2/4/4</t>
  </si>
  <si>
    <t>1/4/4</t>
  </si>
  <si>
    <t>0/4/4</t>
  </si>
  <si>
    <t>3/3/3</t>
  </si>
  <si>
    <t>2/3/3</t>
  </si>
  <si>
    <t>1/3/3</t>
  </si>
  <si>
    <t>0/3/3</t>
  </si>
  <si>
    <t>2/2/2</t>
  </si>
  <si>
    <t>1/2/2</t>
  </si>
  <si>
    <t>0/2/2</t>
  </si>
  <si>
    <t>1/1/1</t>
  </si>
  <si>
    <t>0/1/1</t>
  </si>
  <si>
    <t>Kakuro</t>
  </si>
  <si>
    <t>LTL</t>
  </si>
  <si>
    <t>Samurai</t>
  </si>
  <si>
    <t>Graffiti</t>
  </si>
  <si>
    <t>Braille</t>
  </si>
  <si>
    <t>B&amp;W Loop</t>
  </si>
  <si>
    <t>Pentomino</t>
  </si>
  <si>
    <t>Diff Nei</t>
  </si>
  <si>
    <t>Small Regions</t>
  </si>
  <si>
    <t>Tapa</t>
  </si>
  <si>
    <t>Started</t>
  </si>
  <si>
    <t>Author</t>
  </si>
  <si>
    <t>Worst</t>
  </si>
  <si>
    <t>Final Points</t>
  </si>
  <si>
    <t>Seconds</t>
  </si>
  <si>
    <t>Minutes</t>
  </si>
  <si>
    <t>Best time + 30 Minutes</t>
  </si>
  <si>
    <t>3* Best time</t>
  </si>
  <si>
    <t>5* Best time</t>
  </si>
  <si>
    <t>4* Best time</t>
  </si>
  <si>
    <t>%</t>
  </si>
  <si>
    <t>tot. Subm.</t>
  </si>
  <si>
    <t>bonus</t>
  </si>
  <si>
    <t>difference</t>
  </si>
  <si>
    <t>6* Best time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</si>
</sst>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quotePrefix="1"/>
    <xf numFmtId="49" fontId="0" fillId="0" borderId="0" xfId="0" quotePrefix="1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9"/>
  <sheetViews>
    <sheetView workbookViewId="0">
      <selection activeCell="F5" sqref="F5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5" width="12" bestFit="1" customWidth="1"/>
    <col min="6" max="15" width="7" bestFit="1" customWidth="1"/>
    <col min="16" max="16" width="12" bestFit="1" customWidth="1"/>
  </cols>
  <sheetData>
    <row r="1" spans="1:16">
      <c r="E1" s="4"/>
      <c r="F1">
        <v>3384</v>
      </c>
      <c r="G1">
        <v>1404</v>
      </c>
      <c r="H1">
        <v>4875</v>
      </c>
      <c r="I1">
        <v>1827</v>
      </c>
      <c r="J1">
        <v>1740</v>
      </c>
      <c r="K1">
        <v>3042</v>
      </c>
      <c r="L1">
        <v>2865</v>
      </c>
      <c r="M1">
        <v>2109</v>
      </c>
      <c r="N1">
        <v>1785</v>
      </c>
      <c r="O1">
        <v>1446</v>
      </c>
    </row>
    <row r="2" spans="1:16">
      <c r="E2" s="4"/>
      <c r="F2">
        <v>4512</v>
      </c>
      <c r="G2">
        <v>1872</v>
      </c>
      <c r="H2">
        <v>6500</v>
      </c>
      <c r="I2">
        <v>2436</v>
      </c>
      <c r="J2">
        <v>2320</v>
      </c>
      <c r="K2">
        <v>4056</v>
      </c>
      <c r="L2">
        <v>3820</v>
      </c>
      <c r="M2">
        <v>2812</v>
      </c>
      <c r="N2">
        <v>2380</v>
      </c>
      <c r="O2">
        <v>1928</v>
      </c>
    </row>
    <row r="3" spans="1:16">
      <c r="E3" s="4"/>
      <c r="F3">
        <v>5640</v>
      </c>
      <c r="G3">
        <v>2340</v>
      </c>
      <c r="H3">
        <v>8125</v>
      </c>
      <c r="I3">
        <v>3045</v>
      </c>
      <c r="J3">
        <v>2900</v>
      </c>
      <c r="K3">
        <v>5070</v>
      </c>
      <c r="L3">
        <v>4775</v>
      </c>
      <c r="M3">
        <v>3515</v>
      </c>
      <c r="N3">
        <v>2975</v>
      </c>
      <c r="O3">
        <v>2410</v>
      </c>
    </row>
    <row r="4" spans="1:16">
      <c r="A4" t="s">
        <v>262</v>
      </c>
      <c r="B4" t="s">
        <v>263</v>
      </c>
      <c r="C4" t="s">
        <v>264</v>
      </c>
      <c r="D4" t="s">
        <v>265</v>
      </c>
      <c r="E4" t="s">
        <v>267</v>
      </c>
      <c r="F4" t="s">
        <v>324</v>
      </c>
      <c r="G4" t="s">
        <v>325</v>
      </c>
      <c r="H4" t="s">
        <v>326</v>
      </c>
      <c r="I4" t="s">
        <v>327</v>
      </c>
      <c r="J4" t="s">
        <v>328</v>
      </c>
      <c r="K4" t="s">
        <v>329</v>
      </c>
      <c r="L4" t="s">
        <v>330</v>
      </c>
      <c r="M4" t="s">
        <v>331</v>
      </c>
      <c r="N4" t="s">
        <v>332</v>
      </c>
      <c r="O4" t="s">
        <v>333</v>
      </c>
      <c r="P4" t="s">
        <v>266</v>
      </c>
    </row>
    <row r="5" spans="1:16">
      <c r="A5">
        <v>1</v>
      </c>
      <c r="B5" t="s">
        <v>109</v>
      </c>
      <c r="C5" s="1">
        <v>444.166666666666</v>
      </c>
      <c r="D5" s="2" t="s">
        <v>268</v>
      </c>
      <c r="E5" s="3">
        <v>1310.24999999999</v>
      </c>
      <c r="F5">
        <v>1574</v>
      </c>
      <c r="G5">
        <v>468</v>
      </c>
      <c r="H5">
        <v>1625</v>
      </c>
      <c r="I5">
        <v>735</v>
      </c>
      <c r="J5">
        <v>580</v>
      </c>
      <c r="K5">
        <v>1230</v>
      </c>
      <c r="L5">
        <v>955</v>
      </c>
      <c r="M5">
        <v>1046</v>
      </c>
      <c r="N5">
        <v>643</v>
      </c>
      <c r="O5">
        <v>494</v>
      </c>
      <c r="P5">
        <f>SUM(F5:O5)</f>
        <v>9350</v>
      </c>
    </row>
    <row r="6" spans="1:16">
      <c r="A6">
        <v>2</v>
      </c>
      <c r="B6" t="s">
        <v>110</v>
      </c>
      <c r="C6" s="1">
        <v>411.81666666666598</v>
      </c>
      <c r="D6" s="2" t="s">
        <v>268</v>
      </c>
      <c r="E6" s="3">
        <v>1304.4166666666599</v>
      </c>
      <c r="F6">
        <v>1409</v>
      </c>
      <c r="G6">
        <v>652</v>
      </c>
      <c r="H6">
        <v>3216</v>
      </c>
      <c r="I6">
        <v>806</v>
      </c>
      <c r="J6">
        <v>902</v>
      </c>
      <c r="K6">
        <v>1047</v>
      </c>
      <c r="L6">
        <v>1183</v>
      </c>
      <c r="M6">
        <v>752</v>
      </c>
      <c r="N6">
        <v>769</v>
      </c>
      <c r="O6">
        <v>555</v>
      </c>
      <c r="P6">
        <f>SUM(F6:O6)</f>
        <v>11291</v>
      </c>
    </row>
    <row r="7" spans="1:16">
      <c r="A7">
        <v>3</v>
      </c>
      <c r="B7" t="s">
        <v>1</v>
      </c>
      <c r="C7" s="1">
        <v>394.56666666666598</v>
      </c>
      <c r="D7" s="2" t="s">
        <v>268</v>
      </c>
      <c r="E7" s="3">
        <v>1283.9833333333299</v>
      </c>
      <c r="F7">
        <v>1240</v>
      </c>
      <c r="G7">
        <v>799</v>
      </c>
      <c r="H7">
        <v>2995</v>
      </c>
      <c r="I7">
        <v>645</v>
      </c>
      <c r="J7">
        <v>1323</v>
      </c>
      <c r="K7">
        <v>1435</v>
      </c>
      <c r="L7">
        <v>1430</v>
      </c>
      <c r="M7">
        <v>954</v>
      </c>
      <c r="N7">
        <v>932</v>
      </c>
      <c r="O7">
        <v>573</v>
      </c>
      <c r="P7">
        <f>SUM(F7:O7)</f>
        <v>12326</v>
      </c>
    </row>
    <row r="8" spans="1:16">
      <c r="A8">
        <v>4</v>
      </c>
      <c r="B8" t="s">
        <v>10</v>
      </c>
      <c r="C8" s="1">
        <v>369.46666666666601</v>
      </c>
      <c r="D8" s="2" t="s">
        <v>269</v>
      </c>
      <c r="E8" s="3">
        <v>1269.4666666666601</v>
      </c>
      <c r="F8">
        <v>1144</v>
      </c>
      <c r="G8">
        <v>655</v>
      </c>
      <c r="H8">
        <v>2695</v>
      </c>
      <c r="I8">
        <v>946</v>
      </c>
      <c r="J8">
        <v>973</v>
      </c>
      <c r="K8">
        <v>1334</v>
      </c>
      <c r="L8">
        <v>8791</v>
      </c>
      <c r="M8">
        <v>1041</v>
      </c>
      <c r="N8">
        <v>909</v>
      </c>
      <c r="O8">
        <v>535</v>
      </c>
      <c r="P8">
        <f>SUM(F8:O8)</f>
        <v>19023</v>
      </c>
    </row>
    <row r="9" spans="1:16">
      <c r="A9">
        <v>5</v>
      </c>
      <c r="B9" t="s">
        <v>2</v>
      </c>
      <c r="C9" s="1">
        <v>379.48333333333301</v>
      </c>
      <c r="D9" s="2" t="s">
        <v>268</v>
      </c>
      <c r="E9" s="3">
        <v>1268.68333333333</v>
      </c>
      <c r="F9">
        <v>1609</v>
      </c>
      <c r="G9">
        <v>830</v>
      </c>
      <c r="H9">
        <v>3012</v>
      </c>
      <c r="I9">
        <v>1200</v>
      </c>
      <c r="J9">
        <v>1498</v>
      </c>
      <c r="K9">
        <v>1014</v>
      </c>
      <c r="L9">
        <v>1427</v>
      </c>
      <c r="M9">
        <v>1402</v>
      </c>
      <c r="N9">
        <v>595</v>
      </c>
      <c r="O9">
        <v>644</v>
      </c>
      <c r="P9">
        <f>SUM(F9:O9)</f>
        <v>13231</v>
      </c>
    </row>
    <row r="10" spans="1:16">
      <c r="A10">
        <v>6</v>
      </c>
      <c r="B10" t="s">
        <v>111</v>
      </c>
      <c r="C10" s="1">
        <v>374.45</v>
      </c>
      <c r="D10" s="2" t="s">
        <v>268</v>
      </c>
      <c r="E10" s="3">
        <v>1260.4666666666601</v>
      </c>
      <c r="F10">
        <v>2231</v>
      </c>
      <c r="G10">
        <v>1220</v>
      </c>
      <c r="H10">
        <v>2761</v>
      </c>
      <c r="I10">
        <v>852</v>
      </c>
      <c r="J10">
        <v>820</v>
      </c>
      <c r="K10">
        <v>1263</v>
      </c>
      <c r="L10">
        <v>1531</v>
      </c>
      <c r="M10">
        <v>1162</v>
      </c>
      <c r="N10">
        <v>814</v>
      </c>
      <c r="O10">
        <v>879</v>
      </c>
      <c r="P10">
        <f>SUM(F10:O10)</f>
        <v>13533</v>
      </c>
    </row>
    <row r="11" spans="1:16">
      <c r="A11">
        <v>7</v>
      </c>
      <c r="B11" t="s">
        <v>30</v>
      </c>
      <c r="C11" s="1">
        <v>351.71666666666601</v>
      </c>
      <c r="D11" s="2" t="s">
        <v>269</v>
      </c>
      <c r="E11" s="3">
        <v>1251.7166666666601</v>
      </c>
      <c r="F11">
        <v>2253</v>
      </c>
      <c r="G11">
        <v>847</v>
      </c>
      <c r="H11">
        <v>6660</v>
      </c>
      <c r="I11">
        <v>1237</v>
      </c>
      <c r="J11">
        <v>1051</v>
      </c>
      <c r="K11">
        <v>1208</v>
      </c>
      <c r="L11">
        <v>1837</v>
      </c>
      <c r="M11">
        <v>831</v>
      </c>
      <c r="N11">
        <v>1284</v>
      </c>
      <c r="O11">
        <v>749</v>
      </c>
      <c r="P11">
        <f>SUM(F11:O11)</f>
        <v>17957</v>
      </c>
    </row>
    <row r="12" spans="1:16">
      <c r="A12">
        <v>8</v>
      </c>
      <c r="B12" t="s">
        <v>3</v>
      </c>
      <c r="C12" s="1">
        <v>343.916666666666</v>
      </c>
      <c r="D12" s="2" t="s">
        <v>269</v>
      </c>
      <c r="E12" s="3">
        <v>1242.9166666666599</v>
      </c>
      <c r="F12">
        <v>1872</v>
      </c>
      <c r="G12">
        <v>894</v>
      </c>
      <c r="H12">
        <v>3991</v>
      </c>
      <c r="I12">
        <v>609</v>
      </c>
      <c r="J12">
        <v>1417</v>
      </c>
      <c r="K12">
        <v>1269</v>
      </c>
      <c r="L12">
        <v>2614</v>
      </c>
      <c r="M12">
        <v>1353</v>
      </c>
      <c r="N12">
        <v>837</v>
      </c>
      <c r="O12">
        <v>900</v>
      </c>
      <c r="P12">
        <f>SUM(F12:O12)</f>
        <v>15756</v>
      </c>
    </row>
    <row r="13" spans="1:16">
      <c r="A13">
        <v>9</v>
      </c>
      <c r="B13" t="s">
        <v>112</v>
      </c>
      <c r="C13" s="1">
        <v>340.933333333333</v>
      </c>
      <c r="D13" s="2" t="s">
        <v>269</v>
      </c>
      <c r="E13" s="3">
        <v>1240.93333333333</v>
      </c>
      <c r="F13">
        <v>2176</v>
      </c>
      <c r="G13">
        <v>681</v>
      </c>
      <c r="H13">
        <v>6135</v>
      </c>
      <c r="I13">
        <v>1881</v>
      </c>
      <c r="J13">
        <v>1161</v>
      </c>
      <c r="K13">
        <v>1158</v>
      </c>
      <c r="L13">
        <v>1443</v>
      </c>
      <c r="M13">
        <v>1649</v>
      </c>
      <c r="N13">
        <v>1148</v>
      </c>
      <c r="O13">
        <v>647</v>
      </c>
      <c r="P13">
        <f>SUM(F13:O13)</f>
        <v>18079</v>
      </c>
    </row>
    <row r="14" spans="1:16">
      <c r="A14">
        <v>10</v>
      </c>
      <c r="B14" t="s">
        <v>113</v>
      </c>
      <c r="C14" s="1">
        <v>321.81666666666598</v>
      </c>
      <c r="D14" s="2" t="s">
        <v>269</v>
      </c>
      <c r="E14" s="3">
        <v>1221.81666666666</v>
      </c>
      <c r="F14">
        <v>2593</v>
      </c>
      <c r="G14">
        <v>974</v>
      </c>
      <c r="H14">
        <v>5418</v>
      </c>
      <c r="I14">
        <v>1517</v>
      </c>
      <c r="J14">
        <v>660</v>
      </c>
      <c r="K14">
        <v>1436</v>
      </c>
      <c r="L14">
        <v>2334</v>
      </c>
      <c r="M14">
        <v>1138</v>
      </c>
      <c r="N14">
        <v>1597</v>
      </c>
      <c r="O14">
        <v>842</v>
      </c>
      <c r="P14">
        <f>SUM(F14:O14)</f>
        <v>18509</v>
      </c>
    </row>
    <row r="15" spans="1:16">
      <c r="A15">
        <v>11</v>
      </c>
      <c r="B15" t="s">
        <v>4</v>
      </c>
      <c r="C15" s="1">
        <v>316.3</v>
      </c>
      <c r="D15" s="2" t="s">
        <v>270</v>
      </c>
      <c r="E15" s="3">
        <v>1216.3</v>
      </c>
      <c r="F15">
        <v>2853</v>
      </c>
      <c r="G15">
        <v>850</v>
      </c>
      <c r="H15">
        <v>8894</v>
      </c>
      <c r="I15">
        <v>1066</v>
      </c>
      <c r="J15">
        <v>1162</v>
      </c>
      <c r="K15">
        <v>1785</v>
      </c>
      <c r="L15">
        <v>3851</v>
      </c>
      <c r="M15">
        <v>712</v>
      </c>
      <c r="N15">
        <v>610</v>
      </c>
      <c r="O15">
        <v>784</v>
      </c>
      <c r="P15">
        <f>SUM(F15:O15)</f>
        <v>22567</v>
      </c>
    </row>
    <row r="16" spans="1:16">
      <c r="A16">
        <v>12</v>
      </c>
      <c r="B16" t="s">
        <v>76</v>
      </c>
      <c r="C16" s="1">
        <v>321.86666666666599</v>
      </c>
      <c r="D16" s="2" t="s">
        <v>268</v>
      </c>
      <c r="E16" s="3">
        <v>1204.06666666666</v>
      </c>
      <c r="F16">
        <v>1791</v>
      </c>
      <c r="G16">
        <v>1283</v>
      </c>
      <c r="H16">
        <v>2346</v>
      </c>
      <c r="I16">
        <v>2562</v>
      </c>
      <c r="J16">
        <v>1265</v>
      </c>
      <c r="K16">
        <v>1573</v>
      </c>
      <c r="L16">
        <v>1693</v>
      </c>
      <c r="M16">
        <v>1165</v>
      </c>
      <c r="N16">
        <v>1651</v>
      </c>
      <c r="O16">
        <v>1359</v>
      </c>
      <c r="P16">
        <f>SUM(F16:O16)</f>
        <v>16688</v>
      </c>
    </row>
    <row r="17" spans="1:16">
      <c r="A17">
        <v>13</v>
      </c>
      <c r="B17" t="s">
        <v>114</v>
      </c>
      <c r="C17" s="1">
        <v>301.416666666666</v>
      </c>
      <c r="D17" s="2" t="s">
        <v>269</v>
      </c>
      <c r="E17" s="3">
        <v>1201.4166666666599</v>
      </c>
      <c r="F17">
        <v>1744</v>
      </c>
      <c r="G17">
        <v>1244</v>
      </c>
      <c r="H17">
        <v>174351</v>
      </c>
      <c r="I17">
        <v>1641</v>
      </c>
      <c r="J17">
        <v>1542</v>
      </c>
      <c r="K17">
        <v>2042</v>
      </c>
      <c r="L17">
        <v>1766</v>
      </c>
      <c r="M17">
        <v>1679</v>
      </c>
      <c r="N17">
        <v>1047</v>
      </c>
      <c r="O17">
        <v>1610</v>
      </c>
      <c r="P17">
        <f>SUM(F17:O17)</f>
        <v>188666</v>
      </c>
    </row>
    <row r="18" spans="1:16">
      <c r="A18">
        <v>14</v>
      </c>
      <c r="B18" t="s">
        <v>78</v>
      </c>
      <c r="C18" s="1">
        <v>299.11666666666599</v>
      </c>
      <c r="D18" s="2" t="s">
        <v>270</v>
      </c>
      <c r="E18" s="3">
        <v>1199.11666666666</v>
      </c>
      <c r="F18">
        <v>3613</v>
      </c>
      <c r="G18">
        <v>970</v>
      </c>
      <c r="H18">
        <v>87009</v>
      </c>
      <c r="I18">
        <v>1211</v>
      </c>
      <c r="J18">
        <v>890</v>
      </c>
      <c r="K18">
        <v>1337</v>
      </c>
      <c r="L18">
        <v>1812</v>
      </c>
      <c r="M18">
        <v>1769</v>
      </c>
      <c r="N18">
        <v>1125</v>
      </c>
      <c r="O18">
        <v>1739</v>
      </c>
      <c r="P18">
        <f>SUM(F18:O18)</f>
        <v>101475</v>
      </c>
    </row>
    <row r="19" spans="1:16">
      <c r="A19">
        <v>15</v>
      </c>
      <c r="B19" t="s">
        <v>115</v>
      </c>
      <c r="C19" s="1">
        <v>299.31666666666598</v>
      </c>
      <c r="D19" s="2" t="s">
        <v>269</v>
      </c>
      <c r="E19" s="3">
        <v>1198.81666666666</v>
      </c>
      <c r="F19">
        <v>1128</v>
      </c>
      <c r="G19">
        <v>728</v>
      </c>
      <c r="H19">
        <v>5767</v>
      </c>
      <c r="I19">
        <v>1281</v>
      </c>
      <c r="J19">
        <v>2207</v>
      </c>
      <c r="K19">
        <v>2088</v>
      </c>
      <c r="L19">
        <v>2768</v>
      </c>
      <c r="M19">
        <v>1808</v>
      </c>
      <c r="N19">
        <v>1244</v>
      </c>
      <c r="O19">
        <v>1189</v>
      </c>
      <c r="P19">
        <f>SUM(F19:O19)</f>
        <v>20208</v>
      </c>
    </row>
    <row r="20" spans="1:16">
      <c r="A20">
        <v>16</v>
      </c>
      <c r="B20" t="s">
        <v>20</v>
      </c>
      <c r="C20" s="1">
        <v>297.33333333333297</v>
      </c>
      <c r="D20" s="2" t="s">
        <v>271</v>
      </c>
      <c r="E20" s="3">
        <v>1196.8333333333301</v>
      </c>
      <c r="F20">
        <v>107911</v>
      </c>
      <c r="G20">
        <v>593</v>
      </c>
      <c r="H20">
        <v>12421</v>
      </c>
      <c r="I20">
        <v>1001</v>
      </c>
      <c r="J20">
        <v>1706</v>
      </c>
      <c r="K20">
        <v>94242</v>
      </c>
      <c r="L20">
        <v>1239</v>
      </c>
      <c r="M20">
        <v>1158</v>
      </c>
      <c r="N20">
        <v>997</v>
      </c>
      <c r="O20">
        <v>666</v>
      </c>
      <c r="P20">
        <f>SUM(F20:O20)</f>
        <v>221934</v>
      </c>
    </row>
    <row r="21" spans="1:16">
      <c r="A21">
        <v>17</v>
      </c>
      <c r="B21" t="s">
        <v>68</v>
      </c>
      <c r="C21" s="1">
        <v>292.98333333333301</v>
      </c>
      <c r="D21" s="2" t="s">
        <v>269</v>
      </c>
      <c r="E21" s="3">
        <v>1192.9833333333299</v>
      </c>
      <c r="F21">
        <v>3905</v>
      </c>
      <c r="G21">
        <v>1207</v>
      </c>
      <c r="H21">
        <v>3232</v>
      </c>
      <c r="I21">
        <v>1442</v>
      </c>
      <c r="J21">
        <v>627</v>
      </c>
      <c r="K21">
        <v>1793</v>
      </c>
      <c r="L21">
        <v>1985</v>
      </c>
      <c r="M21">
        <v>2001</v>
      </c>
      <c r="N21">
        <v>1181</v>
      </c>
      <c r="O21">
        <v>1353</v>
      </c>
      <c r="P21">
        <f>SUM(F21:O21)</f>
        <v>18726</v>
      </c>
    </row>
    <row r="22" spans="1:16">
      <c r="A22">
        <v>18</v>
      </c>
      <c r="B22" t="s">
        <v>116</v>
      </c>
      <c r="C22" s="1">
        <v>291.76666666666603</v>
      </c>
      <c r="D22" s="2" t="s">
        <v>270</v>
      </c>
      <c r="E22" s="3">
        <v>1191.2666666666601</v>
      </c>
      <c r="F22">
        <v>8873</v>
      </c>
      <c r="G22">
        <v>1858</v>
      </c>
      <c r="H22">
        <v>5164</v>
      </c>
      <c r="I22">
        <v>1198</v>
      </c>
      <c r="J22">
        <v>817</v>
      </c>
      <c r="K22">
        <v>1320</v>
      </c>
      <c r="L22">
        <v>2640</v>
      </c>
      <c r="M22">
        <v>790</v>
      </c>
      <c r="N22">
        <v>1078</v>
      </c>
      <c r="O22">
        <v>1593</v>
      </c>
      <c r="P22">
        <f>SUM(F22:O22)</f>
        <v>25331</v>
      </c>
    </row>
    <row r="23" spans="1:16">
      <c r="A23">
        <v>19</v>
      </c>
      <c r="B23" t="s">
        <v>117</v>
      </c>
      <c r="C23" s="1">
        <v>290.14999999999998</v>
      </c>
      <c r="D23" s="2" t="s">
        <v>269</v>
      </c>
      <c r="E23" s="3">
        <v>1189.6499999999901</v>
      </c>
      <c r="F23">
        <v>2987</v>
      </c>
      <c r="G23">
        <v>1027</v>
      </c>
      <c r="H23">
        <v>6763</v>
      </c>
      <c r="I23">
        <v>966</v>
      </c>
      <c r="J23">
        <v>880</v>
      </c>
      <c r="K23">
        <v>1642</v>
      </c>
      <c r="L23">
        <v>3221</v>
      </c>
      <c r="M23">
        <v>1376</v>
      </c>
      <c r="N23">
        <v>1805</v>
      </c>
      <c r="O23">
        <v>1087</v>
      </c>
      <c r="P23">
        <f>SUM(F23:O23)</f>
        <v>21754</v>
      </c>
    </row>
    <row r="24" spans="1:16">
      <c r="A24">
        <v>20</v>
      </c>
      <c r="B24" t="s">
        <v>0</v>
      </c>
      <c r="C24" s="1">
        <v>304.76666666666603</v>
      </c>
      <c r="D24" s="2" t="s">
        <v>268</v>
      </c>
      <c r="E24" s="3">
        <v>1188.06666666666</v>
      </c>
      <c r="F24">
        <v>2265</v>
      </c>
      <c r="G24">
        <v>2628</v>
      </c>
      <c r="H24">
        <v>2399</v>
      </c>
      <c r="I24">
        <v>1754</v>
      </c>
      <c r="J24">
        <v>1092</v>
      </c>
      <c r="K24">
        <v>1506</v>
      </c>
      <c r="L24">
        <v>2317</v>
      </c>
      <c r="M24">
        <v>1451</v>
      </c>
      <c r="N24">
        <v>967</v>
      </c>
      <c r="O24">
        <v>1335</v>
      </c>
      <c r="P24">
        <f>SUM(F24:O24)</f>
        <v>17714</v>
      </c>
    </row>
    <row r="25" spans="1:16">
      <c r="A25">
        <v>21</v>
      </c>
      <c r="B25" t="s">
        <v>12</v>
      </c>
      <c r="C25" s="1">
        <v>287.599999999999</v>
      </c>
      <c r="D25" s="2" t="s">
        <v>270</v>
      </c>
      <c r="E25" s="3">
        <v>1187.5999999999999</v>
      </c>
      <c r="F25">
        <v>2127</v>
      </c>
      <c r="G25">
        <v>833</v>
      </c>
      <c r="H25">
        <v>5271</v>
      </c>
      <c r="I25">
        <v>1163</v>
      </c>
      <c r="J25">
        <v>1242</v>
      </c>
      <c r="K25">
        <v>1708</v>
      </c>
      <c r="L25">
        <v>2497</v>
      </c>
      <c r="M25">
        <v>1232</v>
      </c>
      <c r="N25">
        <v>3751</v>
      </c>
      <c r="O25">
        <v>742</v>
      </c>
      <c r="P25">
        <f>SUM(F25:O25)</f>
        <v>20566</v>
      </c>
    </row>
    <row r="26" spans="1:16">
      <c r="A26">
        <v>22</v>
      </c>
      <c r="B26" t="s">
        <v>118</v>
      </c>
      <c r="C26" s="1">
        <v>286.06666666666598</v>
      </c>
      <c r="D26" s="2" t="s">
        <v>269</v>
      </c>
      <c r="E26" s="3">
        <v>1185.56666666666</v>
      </c>
      <c r="F26">
        <v>1979</v>
      </c>
      <c r="G26">
        <v>1031</v>
      </c>
      <c r="H26">
        <v>8363</v>
      </c>
      <c r="I26">
        <v>1402</v>
      </c>
      <c r="J26">
        <v>1699</v>
      </c>
      <c r="K26">
        <v>2856</v>
      </c>
      <c r="L26">
        <v>2168</v>
      </c>
      <c r="M26">
        <v>1881</v>
      </c>
      <c r="N26">
        <v>1239</v>
      </c>
      <c r="O26">
        <v>981</v>
      </c>
      <c r="P26">
        <f>SUM(F26:O26)</f>
        <v>23599</v>
      </c>
    </row>
    <row r="27" spans="1:16">
      <c r="A27">
        <v>23</v>
      </c>
      <c r="B27" t="s">
        <v>119</v>
      </c>
      <c r="C27" s="1">
        <v>285.96666666666601</v>
      </c>
      <c r="D27" s="2" t="s">
        <v>270</v>
      </c>
      <c r="E27" s="3">
        <v>1185.4666666666601</v>
      </c>
      <c r="F27">
        <v>3746</v>
      </c>
      <c r="G27">
        <v>989</v>
      </c>
      <c r="H27">
        <v>4058</v>
      </c>
      <c r="I27">
        <v>1179</v>
      </c>
      <c r="J27">
        <v>1078</v>
      </c>
      <c r="K27">
        <v>1453</v>
      </c>
      <c r="L27">
        <v>3052</v>
      </c>
      <c r="M27">
        <v>1714</v>
      </c>
      <c r="N27">
        <v>1358</v>
      </c>
      <c r="O27">
        <v>819</v>
      </c>
      <c r="P27">
        <f>SUM(F27:O27)</f>
        <v>19446</v>
      </c>
    </row>
    <row r="28" spans="1:16">
      <c r="A28">
        <v>24</v>
      </c>
      <c r="B28" t="s">
        <v>5</v>
      </c>
      <c r="C28" s="1">
        <v>284.73333333333301</v>
      </c>
      <c r="D28" s="2" t="s">
        <v>269</v>
      </c>
      <c r="E28" s="3">
        <v>1184.7333333333299</v>
      </c>
      <c r="F28">
        <v>1364</v>
      </c>
      <c r="G28">
        <v>1306</v>
      </c>
      <c r="H28">
        <v>2781</v>
      </c>
      <c r="I28">
        <v>1791</v>
      </c>
      <c r="J28">
        <v>2440</v>
      </c>
      <c r="K28">
        <v>2034</v>
      </c>
      <c r="L28">
        <v>3636</v>
      </c>
      <c r="M28">
        <v>1119</v>
      </c>
      <c r="N28">
        <v>1017</v>
      </c>
      <c r="O28">
        <v>1464</v>
      </c>
      <c r="P28">
        <f>SUM(F28:O28)</f>
        <v>18952</v>
      </c>
    </row>
    <row r="29" spans="1:16">
      <c r="A29">
        <v>25</v>
      </c>
      <c r="B29" t="s">
        <v>60</v>
      </c>
      <c r="C29" s="1">
        <v>273.7</v>
      </c>
      <c r="D29" s="2" t="s">
        <v>270</v>
      </c>
      <c r="E29" s="3">
        <v>1173.7</v>
      </c>
      <c r="F29">
        <v>8714</v>
      </c>
      <c r="G29">
        <v>1696</v>
      </c>
      <c r="H29">
        <v>9047</v>
      </c>
      <c r="I29">
        <v>1360</v>
      </c>
      <c r="J29">
        <v>828</v>
      </c>
      <c r="K29">
        <v>1549</v>
      </c>
      <c r="L29">
        <v>2233</v>
      </c>
      <c r="M29">
        <v>2281</v>
      </c>
      <c r="N29">
        <v>1411</v>
      </c>
      <c r="O29">
        <v>1020</v>
      </c>
      <c r="P29">
        <f>SUM(F29:O29)</f>
        <v>30139</v>
      </c>
    </row>
    <row r="30" spans="1:16">
      <c r="A30">
        <v>26</v>
      </c>
      <c r="B30" t="s">
        <v>120</v>
      </c>
      <c r="C30" s="1">
        <v>276.31666666666598</v>
      </c>
      <c r="D30" s="2" t="s">
        <v>268</v>
      </c>
      <c r="E30" s="3">
        <v>1173.4166666666599</v>
      </c>
      <c r="F30">
        <v>1869</v>
      </c>
      <c r="G30">
        <v>1364</v>
      </c>
      <c r="H30">
        <v>2122</v>
      </c>
      <c r="I30">
        <v>3042</v>
      </c>
      <c r="J30">
        <v>1864</v>
      </c>
      <c r="K30">
        <v>2061</v>
      </c>
      <c r="L30">
        <v>3486</v>
      </c>
      <c r="M30">
        <v>785</v>
      </c>
      <c r="N30">
        <v>1322</v>
      </c>
      <c r="O30">
        <v>1506</v>
      </c>
      <c r="P30">
        <f>SUM(F30:O30)</f>
        <v>19421</v>
      </c>
    </row>
    <row r="31" spans="1:16">
      <c r="A31">
        <v>27</v>
      </c>
      <c r="B31" t="s">
        <v>81</v>
      </c>
      <c r="C31" s="1">
        <v>272.83333333333297</v>
      </c>
      <c r="D31" s="2" t="s">
        <v>269</v>
      </c>
      <c r="E31" s="3">
        <v>1169.3333333333301</v>
      </c>
      <c r="F31">
        <v>2492</v>
      </c>
      <c r="G31">
        <v>2065</v>
      </c>
      <c r="H31">
        <v>4101</v>
      </c>
      <c r="I31">
        <v>1629</v>
      </c>
      <c r="J31">
        <v>1262</v>
      </c>
      <c r="K31">
        <v>1728</v>
      </c>
      <c r="L31">
        <v>3393</v>
      </c>
      <c r="M31">
        <v>793</v>
      </c>
      <c r="N31">
        <v>1356</v>
      </c>
      <c r="O31">
        <v>1312</v>
      </c>
      <c r="P31">
        <f>SUM(F31:O31)</f>
        <v>20131</v>
      </c>
    </row>
    <row r="32" spans="1:16">
      <c r="A32">
        <v>28</v>
      </c>
      <c r="B32" t="s">
        <v>6</v>
      </c>
      <c r="C32" s="1">
        <v>273</v>
      </c>
      <c r="D32" s="2" t="s">
        <v>268</v>
      </c>
      <c r="E32" s="3">
        <v>1167.5999999999999</v>
      </c>
      <c r="F32">
        <v>3180</v>
      </c>
      <c r="G32">
        <v>1246</v>
      </c>
      <c r="H32">
        <v>3306</v>
      </c>
      <c r="I32">
        <v>1014</v>
      </c>
      <c r="J32">
        <v>2162</v>
      </c>
      <c r="K32">
        <v>2668</v>
      </c>
      <c r="L32">
        <v>2335</v>
      </c>
      <c r="M32">
        <v>1168</v>
      </c>
      <c r="N32">
        <v>1253</v>
      </c>
      <c r="O32">
        <v>1288</v>
      </c>
      <c r="P32">
        <f>SUM(F32:O32)</f>
        <v>19620</v>
      </c>
    </row>
    <row r="33" spans="1:16">
      <c r="A33">
        <v>29</v>
      </c>
      <c r="B33" t="s">
        <v>121</v>
      </c>
      <c r="C33" s="1">
        <v>266.08333333333297</v>
      </c>
      <c r="D33" s="2" t="s">
        <v>270</v>
      </c>
      <c r="E33" s="3">
        <v>1166.0833333333301</v>
      </c>
      <c r="F33">
        <v>14835</v>
      </c>
      <c r="G33">
        <v>2500</v>
      </c>
      <c r="H33">
        <v>8564</v>
      </c>
      <c r="I33">
        <v>1319</v>
      </c>
      <c r="J33">
        <v>1642</v>
      </c>
      <c r="K33">
        <v>1446</v>
      </c>
      <c r="L33">
        <v>2265</v>
      </c>
      <c r="M33">
        <v>1170</v>
      </c>
      <c r="N33">
        <v>1459</v>
      </c>
      <c r="O33">
        <v>1034</v>
      </c>
      <c r="P33">
        <f>SUM(F33:O33)</f>
        <v>36234</v>
      </c>
    </row>
    <row r="34" spans="1:16">
      <c r="A34">
        <v>30</v>
      </c>
      <c r="B34" t="s">
        <v>88</v>
      </c>
      <c r="C34" s="1">
        <v>256.933333333333</v>
      </c>
      <c r="D34" s="2" t="s">
        <v>271</v>
      </c>
      <c r="E34" s="3">
        <v>1156.93333333333</v>
      </c>
      <c r="F34">
        <v>3955</v>
      </c>
      <c r="G34">
        <v>1668</v>
      </c>
      <c r="H34">
        <v>3601</v>
      </c>
      <c r="I34">
        <v>1247</v>
      </c>
      <c r="J34">
        <v>1360</v>
      </c>
      <c r="K34">
        <v>2284</v>
      </c>
      <c r="L34">
        <v>3964</v>
      </c>
      <c r="M34">
        <v>983</v>
      </c>
      <c r="N34">
        <v>1246</v>
      </c>
      <c r="O34">
        <v>996</v>
      </c>
      <c r="P34">
        <f>SUM(F34:O34)</f>
        <v>21304</v>
      </c>
    </row>
    <row r="35" spans="1:16">
      <c r="A35">
        <v>31</v>
      </c>
      <c r="B35" t="s">
        <v>33</v>
      </c>
      <c r="C35" s="1">
        <v>257.45</v>
      </c>
      <c r="D35" s="2" t="s">
        <v>270</v>
      </c>
      <c r="E35" s="3">
        <v>1153.95</v>
      </c>
      <c r="F35">
        <v>2169</v>
      </c>
      <c r="G35">
        <v>885</v>
      </c>
      <c r="H35">
        <v>5302</v>
      </c>
      <c r="I35">
        <v>1282</v>
      </c>
      <c r="J35">
        <v>1519</v>
      </c>
      <c r="K35">
        <v>1765</v>
      </c>
      <c r="L35">
        <v>2634</v>
      </c>
      <c r="M35">
        <v>5418</v>
      </c>
      <c r="N35">
        <v>1801</v>
      </c>
      <c r="O35">
        <v>1298</v>
      </c>
      <c r="P35">
        <f>SUM(F35:O35)</f>
        <v>24073</v>
      </c>
    </row>
    <row r="36" spans="1:16">
      <c r="A36">
        <v>32</v>
      </c>
      <c r="B36" t="s">
        <v>122</v>
      </c>
      <c r="C36" s="1">
        <v>246.86666666666599</v>
      </c>
      <c r="D36" s="2" t="s">
        <v>270</v>
      </c>
      <c r="E36" s="3">
        <v>1146.86666666666</v>
      </c>
      <c r="F36">
        <v>4314</v>
      </c>
      <c r="G36">
        <v>1278</v>
      </c>
      <c r="H36">
        <v>4301</v>
      </c>
      <c r="I36">
        <v>1510</v>
      </c>
      <c r="J36">
        <v>1658</v>
      </c>
      <c r="K36">
        <v>2462</v>
      </c>
      <c r="L36">
        <v>3288</v>
      </c>
      <c r="M36">
        <v>1374</v>
      </c>
      <c r="N36">
        <v>1140</v>
      </c>
      <c r="O36">
        <v>1278</v>
      </c>
      <c r="P36">
        <f>SUM(F36:O36)</f>
        <v>22603</v>
      </c>
    </row>
    <row r="37" spans="1:16">
      <c r="A37">
        <v>33</v>
      </c>
      <c r="B37" t="s">
        <v>123</v>
      </c>
      <c r="C37" s="1">
        <v>244.516666666666</v>
      </c>
      <c r="D37" s="2" t="s">
        <v>269</v>
      </c>
      <c r="E37" s="3">
        <v>1144.0166666666601</v>
      </c>
      <c r="F37">
        <v>2816</v>
      </c>
      <c r="G37">
        <v>1485</v>
      </c>
      <c r="H37">
        <v>3674</v>
      </c>
      <c r="I37">
        <v>1968</v>
      </c>
      <c r="J37">
        <v>2959</v>
      </c>
      <c r="K37">
        <v>2123</v>
      </c>
      <c r="L37">
        <v>2860</v>
      </c>
      <c r="M37">
        <v>1396</v>
      </c>
      <c r="N37">
        <v>1127</v>
      </c>
      <c r="O37">
        <v>995</v>
      </c>
      <c r="P37">
        <f>SUM(F37:O37)</f>
        <v>21403</v>
      </c>
    </row>
    <row r="38" spans="1:16">
      <c r="A38">
        <v>34</v>
      </c>
      <c r="B38" t="s">
        <v>61</v>
      </c>
      <c r="C38" s="1">
        <v>248.04999999999899</v>
      </c>
      <c r="D38" s="2" t="s">
        <v>272</v>
      </c>
      <c r="E38" s="3">
        <v>1143.55</v>
      </c>
      <c r="F38">
        <v>2551</v>
      </c>
      <c r="G38">
        <v>1839</v>
      </c>
      <c r="I38">
        <v>1239</v>
      </c>
      <c r="J38">
        <v>2211</v>
      </c>
      <c r="K38">
        <v>1241</v>
      </c>
      <c r="L38">
        <v>3630</v>
      </c>
      <c r="M38">
        <v>2626</v>
      </c>
      <c r="N38">
        <v>1462</v>
      </c>
      <c r="O38">
        <v>748</v>
      </c>
      <c r="P38">
        <f>SUM(F38:O38)</f>
        <v>17547</v>
      </c>
    </row>
    <row r="39" spans="1:16">
      <c r="A39">
        <v>35</v>
      </c>
      <c r="B39" t="s">
        <v>13</v>
      </c>
      <c r="C39" s="1">
        <v>240.63333333333301</v>
      </c>
      <c r="D39" s="2" t="s">
        <v>270</v>
      </c>
      <c r="E39" s="3">
        <v>1140.63333333333</v>
      </c>
      <c r="F39">
        <v>8026</v>
      </c>
      <c r="G39">
        <v>1957</v>
      </c>
      <c r="H39">
        <v>6999</v>
      </c>
      <c r="I39">
        <v>1963</v>
      </c>
      <c r="J39">
        <v>2117</v>
      </c>
      <c r="K39">
        <v>2304</v>
      </c>
      <c r="L39">
        <v>2017</v>
      </c>
      <c r="M39">
        <v>1138</v>
      </c>
      <c r="N39">
        <v>1424</v>
      </c>
      <c r="O39">
        <v>1442</v>
      </c>
      <c r="P39">
        <f>SUM(F39:O39)</f>
        <v>29387</v>
      </c>
    </row>
    <row r="40" spans="1:16">
      <c r="A40">
        <v>36</v>
      </c>
      <c r="B40" t="s">
        <v>26</v>
      </c>
      <c r="C40" s="1">
        <v>237.183333333333</v>
      </c>
      <c r="D40" s="2" t="s">
        <v>270</v>
      </c>
      <c r="E40" s="3">
        <v>1137.18333333333</v>
      </c>
      <c r="F40">
        <v>3504</v>
      </c>
      <c r="G40">
        <v>2154</v>
      </c>
      <c r="H40">
        <v>162364</v>
      </c>
      <c r="I40">
        <v>1180</v>
      </c>
      <c r="J40">
        <v>1148</v>
      </c>
      <c r="K40">
        <v>4552</v>
      </c>
      <c r="L40">
        <v>2637</v>
      </c>
      <c r="M40">
        <v>1425</v>
      </c>
      <c r="N40">
        <v>1479</v>
      </c>
      <c r="O40">
        <v>1042</v>
      </c>
      <c r="P40">
        <f>SUM(F40:O40)</f>
        <v>181485</v>
      </c>
    </row>
    <row r="41" spans="1:16">
      <c r="A41">
        <v>37</v>
      </c>
      <c r="B41" t="s">
        <v>124</v>
      </c>
      <c r="C41" s="1">
        <v>237.683333333333</v>
      </c>
      <c r="D41" s="2" t="s">
        <v>125</v>
      </c>
      <c r="E41" s="3">
        <v>1136.68333333333</v>
      </c>
      <c r="F41">
        <v>2798</v>
      </c>
      <c r="G41">
        <v>1167</v>
      </c>
      <c r="H41">
        <v>101678</v>
      </c>
      <c r="J41">
        <v>2622</v>
      </c>
      <c r="K41">
        <v>2496</v>
      </c>
      <c r="L41">
        <v>1671</v>
      </c>
      <c r="M41">
        <v>703</v>
      </c>
      <c r="N41">
        <v>2334</v>
      </c>
      <c r="O41">
        <v>748</v>
      </c>
      <c r="P41">
        <f>SUM(F41:O41)</f>
        <v>116217</v>
      </c>
    </row>
    <row r="42" spans="1:16">
      <c r="A42">
        <v>38</v>
      </c>
      <c r="B42" t="s">
        <v>126</v>
      </c>
      <c r="C42" s="1">
        <v>236.916666666666</v>
      </c>
      <c r="D42" s="2" t="s">
        <v>270</v>
      </c>
      <c r="E42" s="3">
        <v>1136.4166666666599</v>
      </c>
      <c r="F42">
        <v>3400</v>
      </c>
      <c r="G42">
        <v>2514</v>
      </c>
      <c r="H42">
        <v>48760</v>
      </c>
      <c r="I42">
        <v>1216</v>
      </c>
      <c r="J42">
        <v>1521</v>
      </c>
      <c r="K42">
        <v>2023</v>
      </c>
      <c r="L42">
        <v>108513</v>
      </c>
      <c r="M42">
        <v>1513</v>
      </c>
      <c r="N42">
        <v>1081</v>
      </c>
      <c r="O42">
        <v>1317</v>
      </c>
      <c r="P42">
        <f>SUM(F42:O42)</f>
        <v>171858</v>
      </c>
    </row>
    <row r="43" spans="1:16">
      <c r="A43">
        <v>39</v>
      </c>
      <c r="B43" t="s">
        <v>127</v>
      </c>
      <c r="C43" s="1">
        <v>235.683333333333</v>
      </c>
      <c r="D43" s="2" t="s">
        <v>270</v>
      </c>
      <c r="E43" s="3">
        <v>1133.68333333333</v>
      </c>
      <c r="F43">
        <v>3277</v>
      </c>
      <c r="G43">
        <v>1091</v>
      </c>
      <c r="H43">
        <v>8318</v>
      </c>
      <c r="I43">
        <v>1146</v>
      </c>
      <c r="J43">
        <v>1530</v>
      </c>
      <c r="K43">
        <v>2849</v>
      </c>
      <c r="L43">
        <v>5031</v>
      </c>
      <c r="M43">
        <v>1504</v>
      </c>
      <c r="N43">
        <v>2151</v>
      </c>
      <c r="O43">
        <v>1111</v>
      </c>
      <c r="P43">
        <f>SUM(F43:O43)</f>
        <v>28008</v>
      </c>
    </row>
    <row r="44" spans="1:16">
      <c r="A44">
        <v>40</v>
      </c>
      <c r="B44" t="s">
        <v>8</v>
      </c>
      <c r="C44" s="1">
        <v>233.11666666666599</v>
      </c>
      <c r="D44" s="2" t="s">
        <v>271</v>
      </c>
      <c r="E44" s="3">
        <v>1132.61666666666</v>
      </c>
      <c r="F44">
        <v>5078</v>
      </c>
      <c r="G44">
        <v>900</v>
      </c>
      <c r="H44">
        <v>6173</v>
      </c>
      <c r="I44">
        <v>1146</v>
      </c>
      <c r="J44">
        <v>2442</v>
      </c>
      <c r="K44">
        <v>1586</v>
      </c>
      <c r="L44">
        <v>5124</v>
      </c>
      <c r="M44">
        <v>2442</v>
      </c>
      <c r="N44">
        <v>1862</v>
      </c>
      <c r="O44">
        <v>835</v>
      </c>
      <c r="P44">
        <f>SUM(F44:O44)</f>
        <v>27588</v>
      </c>
    </row>
    <row r="45" spans="1:16">
      <c r="A45">
        <v>41</v>
      </c>
      <c r="B45" t="s">
        <v>128</v>
      </c>
      <c r="C45" s="1">
        <v>232.583333333333</v>
      </c>
      <c r="D45" s="2" t="s">
        <v>270</v>
      </c>
      <c r="E45" s="3">
        <v>1132.5833333333301</v>
      </c>
      <c r="F45">
        <v>3760</v>
      </c>
      <c r="G45">
        <v>1233</v>
      </c>
      <c r="H45">
        <v>3839</v>
      </c>
      <c r="I45">
        <v>2007</v>
      </c>
      <c r="J45">
        <v>1693</v>
      </c>
      <c r="K45">
        <v>1898</v>
      </c>
      <c r="L45">
        <v>2825</v>
      </c>
      <c r="M45">
        <v>922</v>
      </c>
      <c r="N45">
        <v>1800</v>
      </c>
      <c r="O45">
        <v>2467</v>
      </c>
      <c r="P45">
        <f>SUM(F45:O45)</f>
        <v>22444</v>
      </c>
    </row>
    <row r="46" spans="1:16">
      <c r="A46">
        <v>42</v>
      </c>
      <c r="B46" t="s">
        <v>129</v>
      </c>
      <c r="C46" s="1">
        <v>232.06666666666601</v>
      </c>
      <c r="D46" s="2" t="s">
        <v>270</v>
      </c>
      <c r="E46" s="3">
        <v>1132.06666666666</v>
      </c>
      <c r="F46">
        <v>4800</v>
      </c>
      <c r="G46">
        <v>1894</v>
      </c>
      <c r="H46">
        <v>6663</v>
      </c>
      <c r="I46">
        <v>1644</v>
      </c>
      <c r="J46">
        <v>1193</v>
      </c>
      <c r="K46">
        <v>2604</v>
      </c>
      <c r="L46">
        <v>2900</v>
      </c>
      <c r="M46">
        <v>1331</v>
      </c>
      <c r="N46">
        <v>2005</v>
      </c>
      <c r="O46">
        <v>1305</v>
      </c>
      <c r="P46">
        <f>SUM(F46:O46)</f>
        <v>26339</v>
      </c>
    </row>
    <row r="47" spans="1:16">
      <c r="A47">
        <v>43</v>
      </c>
      <c r="B47" t="s">
        <v>130</v>
      </c>
      <c r="C47" s="1">
        <v>224.083333333333</v>
      </c>
      <c r="D47" s="2" t="s">
        <v>270</v>
      </c>
      <c r="E47" s="3">
        <v>1124.0833333333301</v>
      </c>
      <c r="F47">
        <v>1689</v>
      </c>
      <c r="G47">
        <v>1098</v>
      </c>
      <c r="H47">
        <v>7199</v>
      </c>
      <c r="I47">
        <v>3149</v>
      </c>
      <c r="J47">
        <v>1550</v>
      </c>
      <c r="K47">
        <v>3706</v>
      </c>
      <c r="L47">
        <v>2674</v>
      </c>
      <c r="M47">
        <v>1167</v>
      </c>
      <c r="N47">
        <v>941</v>
      </c>
      <c r="O47">
        <v>3087</v>
      </c>
      <c r="P47">
        <f>SUM(F47:O47)</f>
        <v>26260</v>
      </c>
    </row>
    <row r="48" spans="1:16">
      <c r="A48">
        <v>44</v>
      </c>
      <c r="B48" t="s">
        <v>36</v>
      </c>
      <c r="C48" s="1">
        <v>224</v>
      </c>
      <c r="D48" s="2" t="s">
        <v>269</v>
      </c>
      <c r="E48" s="3">
        <v>1124</v>
      </c>
      <c r="F48">
        <v>2592</v>
      </c>
      <c r="G48">
        <v>2106</v>
      </c>
      <c r="H48">
        <v>3057</v>
      </c>
      <c r="I48">
        <v>1597</v>
      </c>
      <c r="J48">
        <v>2303</v>
      </c>
      <c r="K48">
        <v>2470</v>
      </c>
      <c r="L48">
        <v>7518</v>
      </c>
      <c r="M48">
        <v>1348</v>
      </c>
      <c r="N48">
        <v>2140</v>
      </c>
      <c r="O48">
        <v>1347</v>
      </c>
      <c r="P48">
        <f>SUM(F48:O48)</f>
        <v>26478</v>
      </c>
    </row>
    <row r="49" spans="1:16">
      <c r="A49">
        <v>45</v>
      </c>
      <c r="B49" t="s">
        <v>14</v>
      </c>
      <c r="C49" s="1">
        <v>223.45</v>
      </c>
      <c r="D49" s="2" t="s">
        <v>271</v>
      </c>
      <c r="E49" s="3">
        <v>1122.45</v>
      </c>
      <c r="F49">
        <v>4002</v>
      </c>
      <c r="G49">
        <v>1050</v>
      </c>
      <c r="H49">
        <v>5568</v>
      </c>
      <c r="I49">
        <v>2219</v>
      </c>
      <c r="J49">
        <v>2251</v>
      </c>
      <c r="K49">
        <v>2064</v>
      </c>
      <c r="L49">
        <v>7368</v>
      </c>
      <c r="M49">
        <v>1455</v>
      </c>
      <c r="N49">
        <v>1339</v>
      </c>
      <c r="O49">
        <v>1415</v>
      </c>
      <c r="P49">
        <f>SUM(F49:O49)</f>
        <v>28731</v>
      </c>
    </row>
    <row r="50" spans="1:16">
      <c r="A50">
        <v>46</v>
      </c>
      <c r="B50" t="s">
        <v>24</v>
      </c>
      <c r="C50" s="1">
        <v>222.3</v>
      </c>
      <c r="D50" s="2" t="s">
        <v>269</v>
      </c>
      <c r="E50" s="3">
        <v>1121.8</v>
      </c>
      <c r="F50">
        <v>2786</v>
      </c>
      <c r="G50">
        <v>1543</v>
      </c>
      <c r="H50">
        <v>10476</v>
      </c>
      <c r="I50">
        <v>1553</v>
      </c>
      <c r="J50">
        <v>2289</v>
      </c>
      <c r="K50">
        <v>2501</v>
      </c>
      <c r="L50">
        <v>2725</v>
      </c>
      <c r="M50">
        <v>2361</v>
      </c>
      <c r="N50">
        <v>2021</v>
      </c>
      <c r="O50">
        <v>1283</v>
      </c>
      <c r="P50">
        <f>SUM(F50:O50)</f>
        <v>29538</v>
      </c>
    </row>
    <row r="51" spans="1:16">
      <c r="A51">
        <v>47</v>
      </c>
      <c r="B51" t="s">
        <v>131</v>
      </c>
      <c r="C51" s="1">
        <v>223.083333333333</v>
      </c>
      <c r="D51" s="2" t="s">
        <v>270</v>
      </c>
      <c r="E51" s="3">
        <v>1121.5833333333301</v>
      </c>
      <c r="F51">
        <v>2368</v>
      </c>
      <c r="G51">
        <v>1626</v>
      </c>
      <c r="H51">
        <v>5347</v>
      </c>
      <c r="I51">
        <v>2660</v>
      </c>
      <c r="J51">
        <v>1410</v>
      </c>
      <c r="K51">
        <v>3127</v>
      </c>
      <c r="L51">
        <v>4895</v>
      </c>
      <c r="M51">
        <v>1490</v>
      </c>
      <c r="N51">
        <v>1478</v>
      </c>
      <c r="O51">
        <v>1256</v>
      </c>
      <c r="P51">
        <f>SUM(F51:O51)</f>
        <v>25657</v>
      </c>
    </row>
    <row r="52" spans="1:16">
      <c r="A52">
        <v>48</v>
      </c>
      <c r="B52" t="s">
        <v>132</v>
      </c>
      <c r="C52" s="1">
        <v>217.35</v>
      </c>
      <c r="D52" s="2" t="s">
        <v>271</v>
      </c>
      <c r="E52" s="3">
        <v>1117.3499999999999</v>
      </c>
      <c r="F52">
        <v>7192</v>
      </c>
      <c r="G52">
        <v>1360</v>
      </c>
      <c r="H52">
        <v>10416</v>
      </c>
      <c r="I52">
        <v>2338</v>
      </c>
      <c r="J52">
        <v>2113</v>
      </c>
      <c r="K52">
        <v>2365</v>
      </c>
      <c r="L52">
        <v>21310</v>
      </c>
      <c r="M52">
        <v>1030</v>
      </c>
      <c r="N52">
        <v>1274</v>
      </c>
      <c r="O52">
        <v>1679</v>
      </c>
      <c r="P52">
        <f>SUM(F52:O52)</f>
        <v>51077</v>
      </c>
    </row>
    <row r="53" spans="1:16">
      <c r="A53">
        <v>49</v>
      </c>
      <c r="B53" t="s">
        <v>9</v>
      </c>
      <c r="C53" s="1">
        <v>213.75</v>
      </c>
      <c r="D53" s="2" t="s">
        <v>273</v>
      </c>
      <c r="E53" s="3">
        <v>1113.75</v>
      </c>
      <c r="G53">
        <v>1628</v>
      </c>
      <c r="H53">
        <v>2836</v>
      </c>
      <c r="I53">
        <v>1985</v>
      </c>
      <c r="J53">
        <v>2731</v>
      </c>
      <c r="K53">
        <v>1851</v>
      </c>
      <c r="L53">
        <v>3130</v>
      </c>
      <c r="M53">
        <v>1304</v>
      </c>
      <c r="N53">
        <v>2439</v>
      </c>
      <c r="O53">
        <v>1671</v>
      </c>
      <c r="P53">
        <f>SUM(F53:O53)</f>
        <v>19575</v>
      </c>
    </row>
    <row r="54" spans="1:16">
      <c r="A54">
        <v>50</v>
      </c>
      <c r="B54" t="s">
        <v>133</v>
      </c>
      <c r="C54" s="1">
        <v>208.55</v>
      </c>
      <c r="D54" s="2" t="s">
        <v>271</v>
      </c>
      <c r="E54" s="3">
        <v>1108.05</v>
      </c>
      <c r="F54">
        <v>3781</v>
      </c>
      <c r="G54">
        <v>1701</v>
      </c>
      <c r="H54">
        <v>4164</v>
      </c>
      <c r="I54">
        <v>1655</v>
      </c>
      <c r="J54">
        <v>1986</v>
      </c>
      <c r="K54">
        <v>3616</v>
      </c>
      <c r="L54">
        <v>2633</v>
      </c>
      <c r="M54">
        <v>2093</v>
      </c>
      <c r="N54">
        <v>1458</v>
      </c>
      <c r="O54">
        <v>1161</v>
      </c>
      <c r="P54">
        <f>SUM(F54:O54)</f>
        <v>24248</v>
      </c>
    </row>
    <row r="55" spans="1:16">
      <c r="A55">
        <v>51</v>
      </c>
      <c r="B55" t="s">
        <v>134</v>
      </c>
      <c r="C55" s="1">
        <v>207.45</v>
      </c>
      <c r="D55" s="2" t="s">
        <v>270</v>
      </c>
      <c r="E55" s="3">
        <v>1106.45</v>
      </c>
      <c r="F55">
        <v>6181</v>
      </c>
      <c r="G55">
        <v>2806</v>
      </c>
      <c r="H55">
        <v>5732</v>
      </c>
      <c r="I55">
        <v>1612</v>
      </c>
      <c r="J55">
        <v>2048</v>
      </c>
      <c r="K55">
        <v>2396</v>
      </c>
      <c r="L55">
        <v>3262</v>
      </c>
      <c r="M55">
        <v>776</v>
      </c>
      <c r="N55">
        <v>1774</v>
      </c>
      <c r="O55">
        <v>1679</v>
      </c>
      <c r="P55">
        <f>SUM(F55:O55)</f>
        <v>28266</v>
      </c>
    </row>
    <row r="56" spans="1:16">
      <c r="A56">
        <v>52</v>
      </c>
      <c r="B56" t="s">
        <v>135</v>
      </c>
      <c r="C56" s="1">
        <v>205.45</v>
      </c>
      <c r="D56" s="2" t="s">
        <v>270</v>
      </c>
      <c r="E56" s="3">
        <v>1104.95</v>
      </c>
      <c r="F56">
        <v>5300</v>
      </c>
      <c r="G56">
        <v>1846</v>
      </c>
      <c r="H56">
        <v>13944</v>
      </c>
      <c r="I56">
        <v>2553</v>
      </c>
      <c r="J56">
        <v>1267</v>
      </c>
      <c r="K56">
        <v>3042</v>
      </c>
      <c r="L56">
        <v>2317</v>
      </c>
      <c r="M56">
        <v>1643</v>
      </c>
      <c r="N56">
        <v>2344</v>
      </c>
      <c r="O56">
        <v>1461</v>
      </c>
      <c r="P56">
        <f>SUM(F56:O56)</f>
        <v>35717</v>
      </c>
    </row>
    <row r="57" spans="1:16">
      <c r="A57">
        <v>53</v>
      </c>
      <c r="B57" t="s">
        <v>64</v>
      </c>
      <c r="C57" s="1">
        <v>205.53333333333299</v>
      </c>
      <c r="D57" s="2" t="s">
        <v>269</v>
      </c>
      <c r="E57" s="3">
        <v>1104.86666666666</v>
      </c>
      <c r="F57">
        <v>2858</v>
      </c>
      <c r="G57">
        <v>2568</v>
      </c>
      <c r="H57">
        <v>5788</v>
      </c>
      <c r="I57">
        <v>1729</v>
      </c>
      <c r="J57">
        <v>1196</v>
      </c>
      <c r="K57">
        <v>2726</v>
      </c>
      <c r="L57">
        <v>3590</v>
      </c>
      <c r="M57">
        <v>2602</v>
      </c>
      <c r="N57">
        <v>1182</v>
      </c>
      <c r="O57">
        <v>1617</v>
      </c>
      <c r="P57">
        <f>SUM(F57:O57)</f>
        <v>25856</v>
      </c>
    </row>
    <row r="58" spans="1:16">
      <c r="A58">
        <v>54</v>
      </c>
      <c r="B58" t="s">
        <v>136</v>
      </c>
      <c r="C58" s="1">
        <v>201.31666666666601</v>
      </c>
      <c r="D58" s="2" t="s">
        <v>270</v>
      </c>
      <c r="E58" s="3">
        <v>1100.31666666666</v>
      </c>
      <c r="F58">
        <v>6312</v>
      </c>
      <c r="G58">
        <v>2034</v>
      </c>
      <c r="H58">
        <v>7825</v>
      </c>
      <c r="I58">
        <v>1812</v>
      </c>
      <c r="J58">
        <v>1257</v>
      </c>
      <c r="K58">
        <v>2370</v>
      </c>
      <c r="L58">
        <v>3221</v>
      </c>
      <c r="M58">
        <v>2014</v>
      </c>
      <c r="N58">
        <v>2507</v>
      </c>
      <c r="O58">
        <v>1506</v>
      </c>
      <c r="P58">
        <f>SUM(F58:O58)</f>
        <v>30858</v>
      </c>
    </row>
    <row r="59" spans="1:16">
      <c r="A59">
        <v>55</v>
      </c>
      <c r="B59" t="s">
        <v>137</v>
      </c>
      <c r="C59" s="1">
        <v>195.48333333333301</v>
      </c>
      <c r="D59" s="2" t="s">
        <v>271</v>
      </c>
      <c r="E59" s="3">
        <v>1095.4833333333299</v>
      </c>
      <c r="F59">
        <v>5310</v>
      </c>
      <c r="G59">
        <v>2225</v>
      </c>
      <c r="H59">
        <v>170988</v>
      </c>
      <c r="I59">
        <v>1193</v>
      </c>
      <c r="J59">
        <v>1074</v>
      </c>
      <c r="K59">
        <v>2286</v>
      </c>
      <c r="L59">
        <v>21797</v>
      </c>
      <c r="M59">
        <v>2778</v>
      </c>
      <c r="N59">
        <v>2055</v>
      </c>
      <c r="O59">
        <v>1860</v>
      </c>
      <c r="P59">
        <f>SUM(F59:O59)</f>
        <v>211566</v>
      </c>
    </row>
    <row r="60" spans="1:16">
      <c r="A60">
        <v>56</v>
      </c>
      <c r="B60" t="s">
        <v>138</v>
      </c>
      <c r="C60" s="1">
        <v>192.81666666666601</v>
      </c>
      <c r="D60" s="2" t="s">
        <v>271</v>
      </c>
      <c r="E60" s="3">
        <v>1092.31666666666</v>
      </c>
      <c r="F60">
        <v>7302</v>
      </c>
      <c r="G60">
        <v>2317</v>
      </c>
      <c r="H60">
        <v>6132</v>
      </c>
      <c r="I60">
        <v>1619</v>
      </c>
      <c r="J60">
        <v>1546</v>
      </c>
      <c r="K60">
        <v>2399</v>
      </c>
      <c r="L60">
        <v>3278</v>
      </c>
      <c r="M60">
        <v>6697</v>
      </c>
      <c r="N60">
        <v>1478</v>
      </c>
      <c r="O60">
        <v>994</v>
      </c>
      <c r="P60">
        <f>SUM(F60:O60)</f>
        <v>33762</v>
      </c>
    </row>
    <row r="61" spans="1:16">
      <c r="A61">
        <v>57</v>
      </c>
      <c r="B61" t="s">
        <v>139</v>
      </c>
      <c r="C61" s="1">
        <v>191.583333333333</v>
      </c>
      <c r="D61" s="2" t="s">
        <v>274</v>
      </c>
      <c r="E61" s="3">
        <v>1091.0833333333301</v>
      </c>
      <c r="F61">
        <v>3262</v>
      </c>
      <c r="G61">
        <v>1304</v>
      </c>
      <c r="H61">
        <v>7190</v>
      </c>
      <c r="I61">
        <v>1546</v>
      </c>
      <c r="K61">
        <v>2618</v>
      </c>
      <c r="L61">
        <v>5170</v>
      </c>
      <c r="M61">
        <v>1256</v>
      </c>
      <c r="N61">
        <v>1849</v>
      </c>
      <c r="O61">
        <v>1870</v>
      </c>
      <c r="P61">
        <f>SUM(F61:O61)</f>
        <v>26065</v>
      </c>
    </row>
    <row r="62" spans="1:16">
      <c r="A62">
        <v>58</v>
      </c>
      <c r="B62" t="s">
        <v>140</v>
      </c>
      <c r="C62" s="1">
        <v>189.8</v>
      </c>
      <c r="D62" s="2" t="s">
        <v>270</v>
      </c>
      <c r="E62" s="3">
        <v>1089.8</v>
      </c>
      <c r="F62">
        <v>2226</v>
      </c>
      <c r="G62">
        <v>3370</v>
      </c>
      <c r="H62">
        <v>3952</v>
      </c>
      <c r="I62">
        <v>1410</v>
      </c>
      <c r="J62">
        <v>2389</v>
      </c>
      <c r="K62">
        <v>2540</v>
      </c>
      <c r="L62">
        <v>5121</v>
      </c>
      <c r="M62">
        <v>2188</v>
      </c>
      <c r="N62">
        <v>2589</v>
      </c>
      <c r="O62">
        <v>700</v>
      </c>
      <c r="P62">
        <f>SUM(F62:O62)</f>
        <v>26485</v>
      </c>
    </row>
    <row r="63" spans="1:16">
      <c r="A63">
        <v>59</v>
      </c>
      <c r="B63" t="s">
        <v>141</v>
      </c>
      <c r="C63" s="1">
        <v>189</v>
      </c>
      <c r="D63" s="2" t="s">
        <v>274</v>
      </c>
      <c r="E63" s="3">
        <v>1084</v>
      </c>
      <c r="F63">
        <v>89845</v>
      </c>
      <c r="G63">
        <v>1539</v>
      </c>
      <c r="I63">
        <v>2184</v>
      </c>
      <c r="J63">
        <v>1450</v>
      </c>
      <c r="K63">
        <v>30740</v>
      </c>
      <c r="L63">
        <v>2798</v>
      </c>
      <c r="M63">
        <v>2599</v>
      </c>
      <c r="N63">
        <v>2159</v>
      </c>
      <c r="O63">
        <v>1131</v>
      </c>
      <c r="P63">
        <f>SUM(F63:O63)</f>
        <v>134445</v>
      </c>
    </row>
    <row r="64" spans="1:16">
      <c r="A64">
        <v>60</v>
      </c>
      <c r="B64" t="s">
        <v>142</v>
      </c>
      <c r="C64" s="1">
        <v>181.65</v>
      </c>
      <c r="D64" s="2" t="s">
        <v>270</v>
      </c>
      <c r="E64" s="3">
        <v>1080.6500000000001</v>
      </c>
      <c r="F64">
        <v>2631</v>
      </c>
      <c r="G64">
        <v>1540</v>
      </c>
      <c r="H64">
        <v>4400</v>
      </c>
      <c r="I64">
        <v>2454</v>
      </c>
      <c r="J64">
        <v>2480</v>
      </c>
      <c r="K64">
        <v>2692</v>
      </c>
      <c r="L64">
        <v>99533</v>
      </c>
      <c r="M64">
        <v>2693</v>
      </c>
      <c r="N64">
        <v>1926</v>
      </c>
      <c r="O64">
        <v>1485</v>
      </c>
      <c r="P64">
        <f>SUM(F64:O64)</f>
        <v>121834</v>
      </c>
    </row>
    <row r="65" spans="1:16">
      <c r="A65">
        <v>61</v>
      </c>
      <c r="B65" t="s">
        <v>23</v>
      </c>
      <c r="C65" s="1">
        <v>174.38333333333301</v>
      </c>
      <c r="D65" s="2" t="s">
        <v>275</v>
      </c>
      <c r="E65" s="3">
        <v>1073.88333333333</v>
      </c>
      <c r="F65">
        <v>6291</v>
      </c>
      <c r="G65">
        <v>1645</v>
      </c>
      <c r="H65">
        <v>5692</v>
      </c>
      <c r="I65">
        <v>3787</v>
      </c>
      <c r="J65">
        <v>1370</v>
      </c>
      <c r="K65">
        <v>2149</v>
      </c>
      <c r="L65">
        <v>7130</v>
      </c>
      <c r="M65">
        <v>2381</v>
      </c>
      <c r="N65">
        <v>1762</v>
      </c>
      <c r="O65">
        <v>1830</v>
      </c>
      <c r="P65">
        <f>SUM(F65:O65)</f>
        <v>34037</v>
      </c>
    </row>
    <row r="66" spans="1:16">
      <c r="A66">
        <v>62</v>
      </c>
      <c r="B66" t="s">
        <v>143</v>
      </c>
      <c r="C66" s="1">
        <v>172.14999999999901</v>
      </c>
      <c r="D66" s="2" t="s">
        <v>271</v>
      </c>
      <c r="E66" s="3">
        <v>1072.1500000000001</v>
      </c>
      <c r="F66">
        <v>4810</v>
      </c>
      <c r="G66">
        <v>2042</v>
      </c>
      <c r="H66">
        <v>9594</v>
      </c>
      <c r="I66">
        <v>2599</v>
      </c>
      <c r="J66">
        <v>1290</v>
      </c>
      <c r="K66">
        <v>2704</v>
      </c>
      <c r="L66">
        <v>6263</v>
      </c>
      <c r="M66">
        <v>2221</v>
      </c>
      <c r="N66">
        <v>1919</v>
      </c>
      <c r="O66">
        <v>2096</v>
      </c>
      <c r="P66">
        <f>SUM(F66:O66)</f>
        <v>35538</v>
      </c>
    </row>
    <row r="67" spans="1:16">
      <c r="A67">
        <v>63</v>
      </c>
      <c r="B67" t="s">
        <v>15</v>
      </c>
      <c r="C67" s="1">
        <v>171.3</v>
      </c>
      <c r="D67" s="2" t="s">
        <v>125</v>
      </c>
      <c r="E67" s="3">
        <v>1071.3</v>
      </c>
      <c r="G67">
        <v>917</v>
      </c>
      <c r="H67">
        <v>3595</v>
      </c>
      <c r="I67">
        <v>3109</v>
      </c>
      <c r="J67">
        <v>1648</v>
      </c>
      <c r="K67">
        <v>12837</v>
      </c>
      <c r="L67">
        <v>2642</v>
      </c>
      <c r="M67">
        <v>1551</v>
      </c>
      <c r="N67">
        <v>2838</v>
      </c>
      <c r="O67">
        <v>2222</v>
      </c>
      <c r="P67">
        <f>SUM(F67:O67)</f>
        <v>31359</v>
      </c>
    </row>
    <row r="68" spans="1:16">
      <c r="A68">
        <v>64</v>
      </c>
      <c r="B68" t="s">
        <v>79</v>
      </c>
      <c r="C68" s="1">
        <v>171.29999999999899</v>
      </c>
      <c r="D68" s="2" t="s">
        <v>272</v>
      </c>
      <c r="E68" s="3">
        <v>1068.3</v>
      </c>
      <c r="F68">
        <v>427474</v>
      </c>
      <c r="G68">
        <v>1870</v>
      </c>
      <c r="I68">
        <v>1982</v>
      </c>
      <c r="J68">
        <v>1814</v>
      </c>
      <c r="K68">
        <v>2490</v>
      </c>
      <c r="L68">
        <v>3228</v>
      </c>
      <c r="M68">
        <v>2235</v>
      </c>
      <c r="N68">
        <v>2968</v>
      </c>
      <c r="O68">
        <v>1935</v>
      </c>
      <c r="P68">
        <f>SUM(F68:O68)</f>
        <v>445996</v>
      </c>
    </row>
    <row r="69" spans="1:16">
      <c r="A69">
        <v>65</v>
      </c>
      <c r="B69" t="s">
        <v>35</v>
      </c>
      <c r="C69" s="1">
        <v>167.06666666666601</v>
      </c>
      <c r="D69" s="2" t="s">
        <v>274</v>
      </c>
      <c r="E69" s="3">
        <v>1067.06666666666</v>
      </c>
      <c r="F69">
        <v>1427</v>
      </c>
      <c r="G69">
        <v>841</v>
      </c>
      <c r="H69">
        <v>78700</v>
      </c>
      <c r="J69">
        <v>2444</v>
      </c>
      <c r="K69">
        <v>3524</v>
      </c>
      <c r="L69">
        <v>4527</v>
      </c>
      <c r="M69">
        <v>2467</v>
      </c>
      <c r="N69">
        <v>2765</v>
      </c>
      <c r="O69">
        <v>1708</v>
      </c>
      <c r="P69">
        <f>SUM(F69:O69)</f>
        <v>98403</v>
      </c>
    </row>
    <row r="70" spans="1:16">
      <c r="A70">
        <v>66</v>
      </c>
      <c r="B70" t="s">
        <v>40</v>
      </c>
      <c r="C70" s="1">
        <v>167.016666666666</v>
      </c>
      <c r="D70" s="2" t="s">
        <v>144</v>
      </c>
      <c r="E70" s="3">
        <v>1065.5166666666601</v>
      </c>
      <c r="F70">
        <v>2855</v>
      </c>
      <c r="G70">
        <v>1186</v>
      </c>
      <c r="H70">
        <v>109575</v>
      </c>
      <c r="I70">
        <v>1103</v>
      </c>
      <c r="J70">
        <v>19619</v>
      </c>
      <c r="L70">
        <v>1927</v>
      </c>
      <c r="M70">
        <v>250193</v>
      </c>
      <c r="O70">
        <v>908</v>
      </c>
      <c r="P70">
        <f>SUM(F70:O70)</f>
        <v>387366</v>
      </c>
    </row>
    <row r="71" spans="1:16">
      <c r="A71">
        <v>67</v>
      </c>
      <c r="B71" t="s">
        <v>29</v>
      </c>
      <c r="C71" s="1">
        <v>164.06666666666601</v>
      </c>
      <c r="D71" s="2" t="s">
        <v>271</v>
      </c>
      <c r="E71" s="3">
        <v>1064.06666666666</v>
      </c>
      <c r="F71">
        <v>9491</v>
      </c>
      <c r="G71">
        <v>2341</v>
      </c>
      <c r="H71">
        <v>75916</v>
      </c>
      <c r="I71">
        <v>2237</v>
      </c>
      <c r="J71">
        <v>2972</v>
      </c>
      <c r="K71">
        <v>3200</v>
      </c>
      <c r="L71">
        <v>3619</v>
      </c>
      <c r="M71">
        <v>1135</v>
      </c>
      <c r="N71">
        <v>1890</v>
      </c>
      <c r="O71">
        <v>1581</v>
      </c>
      <c r="P71">
        <f>SUM(F71:O71)</f>
        <v>104382</v>
      </c>
    </row>
    <row r="72" spans="1:16">
      <c r="A72">
        <v>68</v>
      </c>
      <c r="B72" t="s">
        <v>34</v>
      </c>
      <c r="C72" s="1">
        <v>165.71666666666599</v>
      </c>
      <c r="D72" s="2" t="s">
        <v>274</v>
      </c>
      <c r="E72" s="3">
        <v>1063.7166666666601</v>
      </c>
      <c r="F72">
        <v>6055</v>
      </c>
      <c r="G72">
        <v>1551</v>
      </c>
      <c r="H72">
        <v>3457</v>
      </c>
      <c r="I72">
        <v>2112</v>
      </c>
      <c r="J72">
        <v>2451</v>
      </c>
      <c r="L72">
        <v>5115</v>
      </c>
      <c r="M72">
        <v>1909</v>
      </c>
      <c r="N72">
        <v>2225</v>
      </c>
      <c r="O72">
        <v>1552</v>
      </c>
      <c r="P72">
        <f>SUM(F72:O72)</f>
        <v>26427</v>
      </c>
    </row>
    <row r="73" spans="1:16">
      <c r="A73">
        <v>69</v>
      </c>
      <c r="B73" t="s">
        <v>145</v>
      </c>
      <c r="C73" s="1">
        <v>163.69999999999999</v>
      </c>
      <c r="D73" s="2" t="s">
        <v>275</v>
      </c>
      <c r="E73" s="3">
        <v>1063.7</v>
      </c>
      <c r="F73">
        <v>3707</v>
      </c>
      <c r="G73">
        <v>1811</v>
      </c>
      <c r="H73">
        <v>7138</v>
      </c>
      <c r="I73">
        <v>1835</v>
      </c>
      <c r="J73">
        <v>1389</v>
      </c>
      <c r="K73">
        <v>3830</v>
      </c>
      <c r="L73">
        <v>3850</v>
      </c>
      <c r="M73">
        <v>3125</v>
      </c>
      <c r="N73">
        <v>1505</v>
      </c>
      <c r="O73">
        <v>2113</v>
      </c>
      <c r="P73">
        <f>SUM(F73:O73)</f>
        <v>30303</v>
      </c>
    </row>
    <row r="74" spans="1:16">
      <c r="A74">
        <v>70</v>
      </c>
      <c r="B74" t="s">
        <v>146</v>
      </c>
      <c r="C74" s="1">
        <v>159.86666666666599</v>
      </c>
      <c r="D74" s="2" t="s">
        <v>270</v>
      </c>
      <c r="E74" s="3">
        <v>1059.86666666666</v>
      </c>
      <c r="F74">
        <v>13541</v>
      </c>
      <c r="G74">
        <v>2049</v>
      </c>
      <c r="H74">
        <v>8242</v>
      </c>
      <c r="I74">
        <v>3320</v>
      </c>
      <c r="J74">
        <v>1399</v>
      </c>
      <c r="K74">
        <v>2940</v>
      </c>
      <c r="L74">
        <v>2877</v>
      </c>
      <c r="M74">
        <v>2651</v>
      </c>
      <c r="N74">
        <v>2593</v>
      </c>
      <c r="O74">
        <v>1379</v>
      </c>
      <c r="P74">
        <f>SUM(F74:O74)</f>
        <v>40991</v>
      </c>
    </row>
    <row r="75" spans="1:16">
      <c r="A75">
        <v>71</v>
      </c>
      <c r="B75" t="s">
        <v>48</v>
      </c>
      <c r="C75" s="1">
        <v>159.61666666666599</v>
      </c>
      <c r="D75" s="2" t="s">
        <v>275</v>
      </c>
      <c r="E75" s="3">
        <v>1059.61666666666</v>
      </c>
      <c r="F75">
        <v>6376</v>
      </c>
      <c r="G75">
        <v>1332</v>
      </c>
      <c r="H75">
        <v>74028</v>
      </c>
      <c r="I75">
        <v>2225</v>
      </c>
      <c r="J75">
        <v>2113</v>
      </c>
      <c r="K75">
        <v>2180</v>
      </c>
      <c r="L75">
        <v>5088</v>
      </c>
      <c r="M75">
        <v>3656</v>
      </c>
      <c r="N75">
        <v>2520</v>
      </c>
      <c r="O75">
        <v>1653</v>
      </c>
      <c r="P75">
        <f>SUM(F75:O75)</f>
        <v>101171</v>
      </c>
    </row>
    <row r="76" spans="1:16">
      <c r="A76">
        <v>72</v>
      </c>
      <c r="B76" t="s">
        <v>18</v>
      </c>
      <c r="C76" s="1">
        <v>159.516666666666</v>
      </c>
      <c r="D76" s="2" t="s">
        <v>275</v>
      </c>
      <c r="E76" s="3">
        <v>1059.0166666666601</v>
      </c>
      <c r="F76">
        <v>2601</v>
      </c>
      <c r="G76">
        <v>1806</v>
      </c>
      <c r="H76">
        <v>11584</v>
      </c>
      <c r="I76">
        <v>1879</v>
      </c>
      <c r="J76">
        <v>1765</v>
      </c>
      <c r="K76">
        <v>12795</v>
      </c>
      <c r="L76">
        <v>4825</v>
      </c>
      <c r="M76">
        <v>5078</v>
      </c>
      <c r="N76">
        <v>1795</v>
      </c>
      <c r="O76">
        <v>2183</v>
      </c>
      <c r="P76">
        <f>SUM(F76:O76)</f>
        <v>46311</v>
      </c>
    </row>
    <row r="77" spans="1:16">
      <c r="A77">
        <v>73</v>
      </c>
      <c r="B77" t="s">
        <v>147</v>
      </c>
      <c r="C77" s="1">
        <v>158.21666666666599</v>
      </c>
      <c r="D77" s="2" t="s">
        <v>271</v>
      </c>
      <c r="E77" s="3">
        <v>1058.2166666666601</v>
      </c>
      <c r="F77">
        <v>4033</v>
      </c>
      <c r="G77">
        <v>1639</v>
      </c>
      <c r="H77">
        <v>87108</v>
      </c>
      <c r="I77">
        <v>1676</v>
      </c>
      <c r="J77">
        <v>2252</v>
      </c>
      <c r="K77">
        <v>3216</v>
      </c>
      <c r="L77">
        <v>2975</v>
      </c>
      <c r="M77">
        <v>150686</v>
      </c>
      <c r="N77">
        <v>2050</v>
      </c>
      <c r="O77">
        <v>1899</v>
      </c>
      <c r="P77">
        <f>SUM(F77:O77)</f>
        <v>257534</v>
      </c>
    </row>
    <row r="78" spans="1:16">
      <c r="A78">
        <v>74</v>
      </c>
      <c r="B78" t="s">
        <v>148</v>
      </c>
      <c r="C78" s="1">
        <v>156.61666666666599</v>
      </c>
      <c r="D78" s="2" t="s">
        <v>270</v>
      </c>
      <c r="E78" s="3">
        <v>1055.61666666666</v>
      </c>
      <c r="F78">
        <v>11656</v>
      </c>
      <c r="G78">
        <v>2013</v>
      </c>
      <c r="H78">
        <v>6987</v>
      </c>
      <c r="I78">
        <v>1646</v>
      </c>
      <c r="J78">
        <v>2056</v>
      </c>
      <c r="K78">
        <v>2523</v>
      </c>
      <c r="L78">
        <v>3330</v>
      </c>
      <c r="M78">
        <v>3469</v>
      </c>
      <c r="N78">
        <v>1734</v>
      </c>
      <c r="O78">
        <v>2632</v>
      </c>
      <c r="P78">
        <f>SUM(F78:O78)</f>
        <v>38046</v>
      </c>
    </row>
    <row r="79" spans="1:16">
      <c r="A79">
        <v>75</v>
      </c>
      <c r="B79" t="s">
        <v>149</v>
      </c>
      <c r="C79" s="1">
        <v>160.583333333333</v>
      </c>
      <c r="D79" s="2" t="s">
        <v>276</v>
      </c>
      <c r="E79" s="3">
        <v>1055.0833333333301</v>
      </c>
      <c r="G79">
        <v>1775</v>
      </c>
      <c r="H79">
        <v>69692</v>
      </c>
      <c r="I79">
        <v>258227</v>
      </c>
      <c r="J79">
        <v>1639</v>
      </c>
      <c r="K79">
        <v>3077</v>
      </c>
      <c r="L79">
        <v>3684</v>
      </c>
      <c r="M79">
        <v>1878</v>
      </c>
      <c r="N79">
        <v>2480</v>
      </c>
      <c r="O79">
        <v>1116</v>
      </c>
      <c r="P79">
        <f>SUM(F79:O79)</f>
        <v>343568</v>
      </c>
    </row>
    <row r="80" spans="1:16">
      <c r="A80">
        <v>76</v>
      </c>
      <c r="B80" t="s">
        <v>7</v>
      </c>
      <c r="C80" s="1">
        <v>152.69999999999999</v>
      </c>
      <c r="D80" s="2" t="s">
        <v>150</v>
      </c>
      <c r="E80" s="3">
        <v>1052.7</v>
      </c>
      <c r="F80">
        <v>4584</v>
      </c>
      <c r="H80">
        <v>7379</v>
      </c>
      <c r="I80">
        <v>1527</v>
      </c>
      <c r="J80">
        <v>1152</v>
      </c>
      <c r="K80">
        <v>3452</v>
      </c>
      <c r="L80">
        <v>5686</v>
      </c>
      <c r="M80">
        <v>7944</v>
      </c>
      <c r="N80">
        <v>1104</v>
      </c>
      <c r="O80">
        <v>1603</v>
      </c>
      <c r="P80">
        <f>SUM(F80:O80)</f>
        <v>34431</v>
      </c>
    </row>
    <row r="81" spans="1:16">
      <c r="A81">
        <v>77</v>
      </c>
      <c r="B81" t="s">
        <v>151</v>
      </c>
      <c r="C81" s="1">
        <v>149.73333333333301</v>
      </c>
      <c r="D81" s="2" t="s">
        <v>275</v>
      </c>
      <c r="E81" s="3">
        <v>1049.7333333333299</v>
      </c>
      <c r="F81">
        <v>4027</v>
      </c>
      <c r="G81">
        <v>1091</v>
      </c>
      <c r="H81">
        <v>10356</v>
      </c>
      <c r="I81">
        <v>1302</v>
      </c>
      <c r="J81">
        <v>4761</v>
      </c>
      <c r="K81">
        <v>3405</v>
      </c>
      <c r="L81">
        <v>3344</v>
      </c>
      <c r="M81">
        <v>5044</v>
      </c>
      <c r="N81">
        <v>1680</v>
      </c>
      <c r="O81">
        <v>1794</v>
      </c>
      <c r="P81">
        <f>SUM(F81:O81)</f>
        <v>36804</v>
      </c>
    </row>
    <row r="82" spans="1:16">
      <c r="A82">
        <v>78</v>
      </c>
      <c r="B82" t="s">
        <v>152</v>
      </c>
      <c r="C82" s="1">
        <v>147.65</v>
      </c>
      <c r="D82" s="2" t="s">
        <v>275</v>
      </c>
      <c r="E82" s="3">
        <v>1047.6500000000001</v>
      </c>
      <c r="F82">
        <v>4580</v>
      </c>
      <c r="G82">
        <v>1634</v>
      </c>
      <c r="H82">
        <v>8553</v>
      </c>
      <c r="I82">
        <v>2821</v>
      </c>
      <c r="J82">
        <v>1569</v>
      </c>
      <c r="K82">
        <v>7968</v>
      </c>
      <c r="L82">
        <v>3286</v>
      </c>
      <c r="M82">
        <v>41349</v>
      </c>
      <c r="N82">
        <v>1810</v>
      </c>
      <c r="O82">
        <v>1621</v>
      </c>
      <c r="P82">
        <f>SUM(F82:O82)</f>
        <v>75191</v>
      </c>
    </row>
    <row r="83" spans="1:16">
      <c r="A83">
        <v>79</v>
      </c>
      <c r="B83" t="s">
        <v>16</v>
      </c>
      <c r="C83" s="1">
        <v>144.30000000000001</v>
      </c>
      <c r="D83" s="2" t="s">
        <v>277</v>
      </c>
      <c r="E83" s="3">
        <v>1044.3</v>
      </c>
      <c r="F83">
        <v>4228</v>
      </c>
      <c r="G83">
        <v>1625</v>
      </c>
      <c r="H83">
        <v>4741</v>
      </c>
      <c r="I83">
        <v>1515</v>
      </c>
      <c r="J83">
        <v>2262</v>
      </c>
      <c r="K83">
        <v>2211</v>
      </c>
      <c r="L83">
        <v>342675</v>
      </c>
      <c r="M83">
        <v>3898</v>
      </c>
      <c r="N83">
        <v>3668</v>
      </c>
      <c r="O83">
        <v>1729</v>
      </c>
      <c r="P83">
        <f>SUM(F83:O83)</f>
        <v>368552</v>
      </c>
    </row>
    <row r="84" spans="1:16">
      <c r="A84">
        <v>80</v>
      </c>
      <c r="B84" t="s">
        <v>153</v>
      </c>
      <c r="C84" s="1">
        <v>242.56666666666601</v>
      </c>
      <c r="D84" s="2" t="s">
        <v>278</v>
      </c>
      <c r="E84" s="3">
        <v>1042.56666666666</v>
      </c>
      <c r="F84">
        <v>1511</v>
      </c>
      <c r="G84">
        <v>1197</v>
      </c>
      <c r="H84">
        <v>4002</v>
      </c>
      <c r="I84">
        <v>1976</v>
      </c>
      <c r="L84">
        <v>2232</v>
      </c>
      <c r="M84">
        <v>1218</v>
      </c>
      <c r="N84">
        <v>1189</v>
      </c>
      <c r="O84">
        <v>1323</v>
      </c>
      <c r="P84">
        <f>SUM(F84:O84)</f>
        <v>14648</v>
      </c>
    </row>
    <row r="85" spans="1:16">
      <c r="A85">
        <v>81</v>
      </c>
      <c r="B85" t="s">
        <v>154</v>
      </c>
      <c r="C85" s="1">
        <v>140.6</v>
      </c>
      <c r="D85" s="2" t="s">
        <v>275</v>
      </c>
      <c r="E85" s="3">
        <v>1040.0999999999999</v>
      </c>
      <c r="F85">
        <v>5641</v>
      </c>
      <c r="G85">
        <v>2991</v>
      </c>
      <c r="H85">
        <v>81282</v>
      </c>
      <c r="I85">
        <v>1769</v>
      </c>
      <c r="J85">
        <v>1880</v>
      </c>
      <c r="K85">
        <v>2873</v>
      </c>
      <c r="L85">
        <v>4993</v>
      </c>
      <c r="M85">
        <v>6152</v>
      </c>
      <c r="N85">
        <v>2515</v>
      </c>
      <c r="O85">
        <v>1136</v>
      </c>
      <c r="P85">
        <f>SUM(F85:O85)</f>
        <v>111232</v>
      </c>
    </row>
    <row r="86" spans="1:16">
      <c r="A86">
        <v>82</v>
      </c>
      <c r="B86" t="s">
        <v>50</v>
      </c>
      <c r="C86" s="1">
        <v>140.96666666666599</v>
      </c>
      <c r="D86" s="2" t="s">
        <v>275</v>
      </c>
      <c r="E86" s="3">
        <v>1039.9666666666601</v>
      </c>
      <c r="F86">
        <v>13924</v>
      </c>
      <c r="G86">
        <v>1786</v>
      </c>
      <c r="H86">
        <v>11268</v>
      </c>
      <c r="I86">
        <v>3074</v>
      </c>
      <c r="J86">
        <v>2267</v>
      </c>
      <c r="K86">
        <v>15370</v>
      </c>
      <c r="L86">
        <v>9061</v>
      </c>
      <c r="M86">
        <v>1741</v>
      </c>
      <c r="N86">
        <v>1955</v>
      </c>
      <c r="O86">
        <v>2319</v>
      </c>
      <c r="P86">
        <f>SUM(F86:O86)</f>
        <v>62765</v>
      </c>
    </row>
    <row r="87" spans="1:16">
      <c r="A87">
        <v>83</v>
      </c>
      <c r="B87" t="s">
        <v>155</v>
      </c>
      <c r="C87" s="1">
        <v>140.416666666666</v>
      </c>
      <c r="D87" s="2" t="s">
        <v>271</v>
      </c>
      <c r="E87" s="3">
        <v>1039.4166666666599</v>
      </c>
      <c r="F87">
        <v>3051</v>
      </c>
      <c r="G87">
        <v>2337</v>
      </c>
      <c r="H87">
        <v>6016</v>
      </c>
      <c r="I87">
        <v>2726</v>
      </c>
      <c r="J87">
        <v>1389</v>
      </c>
      <c r="K87">
        <v>5014</v>
      </c>
      <c r="L87">
        <v>209539</v>
      </c>
      <c r="M87">
        <v>3041</v>
      </c>
      <c r="N87">
        <v>2527</v>
      </c>
      <c r="O87">
        <v>1704</v>
      </c>
      <c r="P87">
        <f>SUM(F87:O87)</f>
        <v>237344</v>
      </c>
    </row>
    <row r="88" spans="1:16">
      <c r="A88">
        <v>84</v>
      </c>
      <c r="B88" t="s">
        <v>11</v>
      </c>
      <c r="C88" s="1">
        <v>138.5</v>
      </c>
      <c r="D88" s="2" t="s">
        <v>277</v>
      </c>
      <c r="E88" s="3">
        <v>1038.5</v>
      </c>
      <c r="F88">
        <v>3654</v>
      </c>
      <c r="G88">
        <v>1708</v>
      </c>
      <c r="H88">
        <v>56727</v>
      </c>
      <c r="I88">
        <v>4224</v>
      </c>
      <c r="J88">
        <v>1805</v>
      </c>
      <c r="K88">
        <v>3648</v>
      </c>
      <c r="L88">
        <v>4911</v>
      </c>
      <c r="M88">
        <v>2328</v>
      </c>
      <c r="N88">
        <v>1796</v>
      </c>
      <c r="O88">
        <v>2053</v>
      </c>
      <c r="P88">
        <f>SUM(F88:O88)</f>
        <v>82854</v>
      </c>
    </row>
    <row r="89" spans="1:16">
      <c r="A89">
        <v>85</v>
      </c>
      <c r="B89" t="s">
        <v>156</v>
      </c>
      <c r="C89" s="1">
        <v>138</v>
      </c>
      <c r="D89" s="2" t="s">
        <v>275</v>
      </c>
      <c r="E89" s="3">
        <v>1038</v>
      </c>
      <c r="F89">
        <v>8217</v>
      </c>
      <c r="G89">
        <v>15578</v>
      </c>
      <c r="H89">
        <v>54498</v>
      </c>
      <c r="I89">
        <v>2172</v>
      </c>
      <c r="J89">
        <v>1863</v>
      </c>
      <c r="K89">
        <v>2454</v>
      </c>
      <c r="L89">
        <v>4726</v>
      </c>
      <c r="M89">
        <v>3078</v>
      </c>
      <c r="N89">
        <v>2528</v>
      </c>
      <c r="O89">
        <v>1225</v>
      </c>
      <c r="P89">
        <f>SUM(F89:O89)</f>
        <v>96339</v>
      </c>
    </row>
    <row r="90" spans="1:16">
      <c r="A90">
        <v>86</v>
      </c>
      <c r="B90" t="s">
        <v>25</v>
      </c>
      <c r="C90" s="1">
        <v>138.98333333333301</v>
      </c>
      <c r="D90" s="2" t="s">
        <v>279</v>
      </c>
      <c r="E90" s="3">
        <v>1037.4833333333299</v>
      </c>
      <c r="F90">
        <v>6969</v>
      </c>
      <c r="G90">
        <v>1560</v>
      </c>
      <c r="H90">
        <v>4884</v>
      </c>
      <c r="I90">
        <v>3970</v>
      </c>
      <c r="J90">
        <v>5074</v>
      </c>
      <c r="K90">
        <v>4275</v>
      </c>
      <c r="L90">
        <v>3644</v>
      </c>
      <c r="M90">
        <v>1058</v>
      </c>
      <c r="N90">
        <v>1732</v>
      </c>
      <c r="O90">
        <v>1711</v>
      </c>
      <c r="P90">
        <f>SUM(F90:O90)</f>
        <v>34877</v>
      </c>
    </row>
    <row r="91" spans="1:16">
      <c r="A91">
        <v>87</v>
      </c>
      <c r="B91" t="s">
        <v>157</v>
      </c>
      <c r="C91" s="1">
        <v>134.4</v>
      </c>
      <c r="D91" s="2" t="s">
        <v>275</v>
      </c>
      <c r="E91" s="3">
        <v>1034.4000000000001</v>
      </c>
      <c r="F91">
        <v>5324</v>
      </c>
      <c r="G91">
        <v>1667</v>
      </c>
      <c r="H91">
        <v>52005</v>
      </c>
      <c r="I91">
        <v>2971</v>
      </c>
      <c r="J91">
        <v>1410</v>
      </c>
      <c r="K91">
        <v>3215</v>
      </c>
      <c r="L91">
        <v>6386</v>
      </c>
      <c r="M91">
        <v>4624</v>
      </c>
      <c r="N91">
        <v>2246</v>
      </c>
      <c r="O91">
        <v>2027</v>
      </c>
      <c r="P91">
        <f>SUM(F91:O91)</f>
        <v>81875</v>
      </c>
    </row>
    <row r="92" spans="1:16">
      <c r="A92">
        <v>88</v>
      </c>
      <c r="B92" t="s">
        <v>41</v>
      </c>
      <c r="C92" s="1">
        <v>134.1</v>
      </c>
      <c r="D92" s="2" t="s">
        <v>275</v>
      </c>
      <c r="E92" s="3">
        <v>1034.0999999999999</v>
      </c>
      <c r="F92">
        <v>4572</v>
      </c>
      <c r="G92">
        <v>4008</v>
      </c>
      <c r="H92">
        <v>10734</v>
      </c>
      <c r="I92">
        <v>2873</v>
      </c>
      <c r="J92">
        <v>1992</v>
      </c>
      <c r="K92">
        <v>3298</v>
      </c>
      <c r="L92">
        <v>11796</v>
      </c>
      <c r="M92">
        <v>1590</v>
      </c>
      <c r="N92">
        <v>2018</v>
      </c>
      <c r="O92">
        <v>1783</v>
      </c>
      <c r="P92">
        <f>SUM(F92:O92)</f>
        <v>44664</v>
      </c>
    </row>
    <row r="93" spans="1:16">
      <c r="A93">
        <v>89</v>
      </c>
      <c r="B93" t="s">
        <v>158</v>
      </c>
      <c r="C93" s="1">
        <v>134.083333333333</v>
      </c>
      <c r="D93" s="2" t="s">
        <v>274</v>
      </c>
      <c r="E93" s="3">
        <v>1034.0833333333301</v>
      </c>
      <c r="F93">
        <v>6338</v>
      </c>
      <c r="G93">
        <v>2094</v>
      </c>
      <c r="H93">
        <v>5378</v>
      </c>
      <c r="I93">
        <v>3036</v>
      </c>
      <c r="J93">
        <v>1992</v>
      </c>
      <c r="K93">
        <v>3280</v>
      </c>
      <c r="M93">
        <v>1800</v>
      </c>
      <c r="N93">
        <v>2358</v>
      </c>
      <c r="O93">
        <v>2595</v>
      </c>
      <c r="P93">
        <f>SUM(F93:O93)</f>
        <v>28871</v>
      </c>
    </row>
    <row r="94" spans="1:16">
      <c r="A94">
        <v>90</v>
      </c>
      <c r="B94" t="s">
        <v>62</v>
      </c>
      <c r="C94" s="1">
        <v>134.833333333333</v>
      </c>
      <c r="D94" s="2" t="s">
        <v>280</v>
      </c>
      <c r="E94" s="3">
        <v>1033.8333333333301</v>
      </c>
      <c r="F94">
        <v>77651</v>
      </c>
      <c r="G94">
        <v>3196</v>
      </c>
      <c r="I94">
        <v>2523</v>
      </c>
      <c r="J94">
        <v>1273</v>
      </c>
      <c r="K94">
        <v>5916</v>
      </c>
      <c r="L94">
        <v>7711</v>
      </c>
      <c r="M94">
        <v>95443</v>
      </c>
      <c r="N94">
        <v>1754</v>
      </c>
      <c r="O94">
        <v>1164</v>
      </c>
      <c r="P94">
        <f>SUM(F94:O94)</f>
        <v>196631</v>
      </c>
    </row>
    <row r="95" spans="1:16">
      <c r="A95">
        <v>91</v>
      </c>
      <c r="B95" t="s">
        <v>94</v>
      </c>
      <c r="C95" s="1">
        <v>130.69999999999999</v>
      </c>
      <c r="D95" s="2" t="s">
        <v>276</v>
      </c>
      <c r="E95" s="3">
        <v>1030.7</v>
      </c>
      <c r="F95">
        <v>4432</v>
      </c>
      <c r="G95">
        <v>1349</v>
      </c>
      <c r="H95">
        <v>9498</v>
      </c>
      <c r="I95">
        <v>3122</v>
      </c>
      <c r="K95">
        <v>2500</v>
      </c>
      <c r="L95">
        <v>3060</v>
      </c>
      <c r="M95">
        <v>2374</v>
      </c>
      <c r="N95">
        <v>3949</v>
      </c>
      <c r="O95">
        <v>1353</v>
      </c>
      <c r="P95">
        <f>SUM(F95:O95)</f>
        <v>31637</v>
      </c>
    </row>
    <row r="96" spans="1:16">
      <c r="A96">
        <v>92</v>
      </c>
      <c r="B96" t="s">
        <v>38</v>
      </c>
      <c r="C96" s="1">
        <v>125.9</v>
      </c>
      <c r="D96" s="2" t="s">
        <v>277</v>
      </c>
      <c r="E96" s="3">
        <v>1025.4000000000001</v>
      </c>
      <c r="F96">
        <v>82766</v>
      </c>
      <c r="G96">
        <v>2192</v>
      </c>
      <c r="H96">
        <v>8133</v>
      </c>
      <c r="I96">
        <v>1647</v>
      </c>
      <c r="J96">
        <v>2675</v>
      </c>
      <c r="K96">
        <v>10439</v>
      </c>
      <c r="L96">
        <v>33833</v>
      </c>
      <c r="M96">
        <v>4318</v>
      </c>
      <c r="N96">
        <v>1965</v>
      </c>
      <c r="O96">
        <v>1967</v>
      </c>
      <c r="P96">
        <f>SUM(F96:O96)</f>
        <v>149935</v>
      </c>
    </row>
    <row r="97" spans="1:16">
      <c r="A97">
        <v>93</v>
      </c>
      <c r="B97" t="s">
        <v>65</v>
      </c>
      <c r="C97" s="1">
        <v>130.69999999999999</v>
      </c>
      <c r="D97" s="2" t="s">
        <v>277</v>
      </c>
      <c r="E97" s="3">
        <v>1022.7</v>
      </c>
      <c r="F97">
        <v>54554</v>
      </c>
      <c r="G97">
        <v>1983</v>
      </c>
      <c r="H97">
        <v>6749</v>
      </c>
      <c r="I97">
        <v>5726</v>
      </c>
      <c r="J97">
        <v>2519</v>
      </c>
      <c r="K97">
        <v>4093</v>
      </c>
      <c r="L97">
        <v>3871</v>
      </c>
      <c r="M97">
        <v>1635</v>
      </c>
      <c r="N97">
        <v>2119</v>
      </c>
      <c r="O97">
        <v>1902</v>
      </c>
      <c r="P97">
        <f>SUM(F97:O97)</f>
        <v>85151</v>
      </c>
    </row>
    <row r="98" spans="1:16">
      <c r="A98">
        <v>94</v>
      </c>
      <c r="B98" t="s">
        <v>27</v>
      </c>
      <c r="C98" s="1">
        <v>123.36666666666601</v>
      </c>
      <c r="D98" s="2" t="s">
        <v>280</v>
      </c>
      <c r="E98" s="3">
        <v>1021.86666666666</v>
      </c>
      <c r="F98">
        <v>9296</v>
      </c>
      <c r="G98">
        <v>8275</v>
      </c>
      <c r="I98">
        <v>2254</v>
      </c>
      <c r="J98">
        <v>1514</v>
      </c>
      <c r="K98">
        <v>2061</v>
      </c>
      <c r="L98">
        <v>43522</v>
      </c>
      <c r="M98">
        <v>2798</v>
      </c>
      <c r="N98">
        <v>7204</v>
      </c>
      <c r="O98">
        <v>1971</v>
      </c>
      <c r="P98">
        <f>SUM(F98:O98)</f>
        <v>78895</v>
      </c>
    </row>
    <row r="99" spans="1:16">
      <c r="A99">
        <v>95</v>
      </c>
      <c r="B99" t="s">
        <v>159</v>
      </c>
      <c r="C99" s="1">
        <v>123.15</v>
      </c>
      <c r="D99" s="2" t="s">
        <v>274</v>
      </c>
      <c r="E99" s="3">
        <v>1021.65</v>
      </c>
      <c r="F99">
        <v>8163</v>
      </c>
      <c r="G99">
        <v>2803</v>
      </c>
      <c r="I99">
        <v>1722</v>
      </c>
      <c r="J99">
        <v>2251</v>
      </c>
      <c r="K99">
        <v>3177</v>
      </c>
      <c r="L99">
        <v>4973</v>
      </c>
      <c r="M99">
        <v>2554</v>
      </c>
      <c r="N99">
        <v>3575</v>
      </c>
      <c r="O99">
        <v>1729</v>
      </c>
      <c r="P99">
        <f>SUM(F99:O99)</f>
        <v>30947</v>
      </c>
    </row>
    <row r="100" spans="1:16">
      <c r="A100">
        <v>96</v>
      </c>
      <c r="B100" t="s">
        <v>17</v>
      </c>
      <c r="C100" s="1">
        <v>119.31666666666599</v>
      </c>
      <c r="D100" s="2" t="s">
        <v>275</v>
      </c>
      <c r="E100" s="3">
        <v>1019.31666666666</v>
      </c>
      <c r="F100">
        <v>2412</v>
      </c>
      <c r="G100">
        <v>2722</v>
      </c>
      <c r="H100">
        <v>8964</v>
      </c>
      <c r="I100">
        <v>2925</v>
      </c>
      <c r="J100">
        <v>1428</v>
      </c>
      <c r="K100">
        <v>3836</v>
      </c>
      <c r="L100">
        <v>16570</v>
      </c>
      <c r="M100">
        <v>3197</v>
      </c>
      <c r="N100">
        <v>51944</v>
      </c>
      <c r="O100">
        <v>1757</v>
      </c>
      <c r="P100">
        <f>SUM(F100:O100)</f>
        <v>95755</v>
      </c>
    </row>
    <row r="101" spans="1:16">
      <c r="A101">
        <v>97</v>
      </c>
      <c r="B101" t="s">
        <v>160</v>
      </c>
      <c r="C101" s="1">
        <v>122.266666666666</v>
      </c>
      <c r="D101" s="2" t="s">
        <v>271</v>
      </c>
      <c r="E101" s="3">
        <v>1019.2666666666599</v>
      </c>
      <c r="F101">
        <v>3690</v>
      </c>
      <c r="G101">
        <v>2267</v>
      </c>
      <c r="H101">
        <v>4478</v>
      </c>
      <c r="I101">
        <v>1893</v>
      </c>
      <c r="J101">
        <v>3249</v>
      </c>
      <c r="K101">
        <v>6427</v>
      </c>
      <c r="L101">
        <v>3409</v>
      </c>
      <c r="M101">
        <v>2348</v>
      </c>
      <c r="N101">
        <v>2204</v>
      </c>
      <c r="O101">
        <v>2494</v>
      </c>
      <c r="P101">
        <f>SUM(F101:O101)</f>
        <v>32459</v>
      </c>
    </row>
    <row r="102" spans="1:16">
      <c r="A102">
        <v>98</v>
      </c>
      <c r="B102" t="s">
        <v>84</v>
      </c>
      <c r="C102" s="1">
        <v>117.666666666666</v>
      </c>
      <c r="D102" s="2" t="s">
        <v>270</v>
      </c>
      <c r="E102" s="3">
        <v>1017.66666666666</v>
      </c>
      <c r="F102">
        <v>3294</v>
      </c>
      <c r="G102">
        <v>2476</v>
      </c>
      <c r="H102">
        <v>22907</v>
      </c>
      <c r="I102">
        <v>2647</v>
      </c>
      <c r="J102">
        <v>2037</v>
      </c>
      <c r="K102">
        <v>2841</v>
      </c>
      <c r="L102">
        <v>3198</v>
      </c>
      <c r="M102">
        <v>5667</v>
      </c>
      <c r="N102">
        <v>3508</v>
      </c>
      <c r="O102">
        <v>1739</v>
      </c>
      <c r="P102">
        <f>SUM(F102:O102)</f>
        <v>50314</v>
      </c>
    </row>
    <row r="103" spans="1:16">
      <c r="A103">
        <v>99</v>
      </c>
      <c r="B103" t="s">
        <v>161</v>
      </c>
      <c r="C103" s="1">
        <v>116.433333333333</v>
      </c>
      <c r="D103" s="2" t="s">
        <v>280</v>
      </c>
      <c r="E103" s="3">
        <v>1015.93333333333</v>
      </c>
      <c r="F103">
        <v>4152</v>
      </c>
      <c r="G103">
        <v>1905</v>
      </c>
      <c r="H103">
        <v>6922</v>
      </c>
      <c r="I103">
        <v>5966</v>
      </c>
      <c r="K103">
        <v>3522</v>
      </c>
      <c r="L103">
        <v>4363</v>
      </c>
      <c r="M103">
        <v>1477</v>
      </c>
      <c r="N103">
        <v>2063</v>
      </c>
      <c r="O103">
        <v>2047</v>
      </c>
      <c r="P103">
        <f>SUM(F103:O103)</f>
        <v>32417</v>
      </c>
    </row>
    <row r="104" spans="1:16">
      <c r="A104">
        <v>100</v>
      </c>
      <c r="B104" t="s">
        <v>162</v>
      </c>
      <c r="C104" s="1">
        <v>115.61666666666601</v>
      </c>
      <c r="D104" s="2" t="s">
        <v>280</v>
      </c>
      <c r="E104" s="3">
        <v>1015.11666666666</v>
      </c>
      <c r="F104">
        <v>4363</v>
      </c>
      <c r="G104">
        <v>1882</v>
      </c>
      <c r="H104">
        <v>14470</v>
      </c>
      <c r="I104">
        <v>2188</v>
      </c>
      <c r="K104">
        <v>4178</v>
      </c>
      <c r="L104">
        <v>5731</v>
      </c>
      <c r="M104">
        <v>2058</v>
      </c>
      <c r="N104">
        <v>2816</v>
      </c>
      <c r="O104">
        <v>2119</v>
      </c>
      <c r="P104">
        <f>SUM(F104:O104)</f>
        <v>39805</v>
      </c>
    </row>
    <row r="105" spans="1:16">
      <c r="A105">
        <v>101</v>
      </c>
      <c r="B105" t="s">
        <v>163</v>
      </c>
      <c r="C105" s="1">
        <v>112.666666666666</v>
      </c>
      <c r="D105" s="2" t="s">
        <v>277</v>
      </c>
      <c r="E105" s="3">
        <v>1012.66666666666</v>
      </c>
      <c r="F105">
        <v>82220</v>
      </c>
      <c r="G105">
        <v>1396</v>
      </c>
      <c r="H105">
        <v>41163</v>
      </c>
      <c r="I105">
        <v>3001</v>
      </c>
      <c r="J105">
        <v>1832</v>
      </c>
      <c r="K105">
        <v>2469</v>
      </c>
      <c r="L105">
        <v>5286</v>
      </c>
      <c r="M105">
        <v>6583</v>
      </c>
      <c r="N105">
        <v>6307</v>
      </c>
      <c r="O105">
        <v>2542</v>
      </c>
      <c r="P105">
        <f>SUM(F105:O105)</f>
        <v>152799</v>
      </c>
    </row>
    <row r="106" spans="1:16">
      <c r="A106">
        <v>102</v>
      </c>
      <c r="B106" t="s">
        <v>164</v>
      </c>
      <c r="C106" s="1">
        <v>212.183333333333</v>
      </c>
      <c r="D106" s="2" t="s">
        <v>278</v>
      </c>
      <c r="E106" s="3">
        <v>1011.18333333333</v>
      </c>
      <c r="G106">
        <v>957</v>
      </c>
      <c r="I106">
        <v>1776</v>
      </c>
      <c r="J106">
        <v>1457</v>
      </c>
      <c r="K106">
        <v>2997</v>
      </c>
      <c r="L106">
        <v>3838</v>
      </c>
      <c r="M106">
        <v>1343</v>
      </c>
      <c r="N106">
        <v>2543</v>
      </c>
      <c r="O106">
        <v>1396</v>
      </c>
      <c r="P106">
        <f>SUM(F106:O106)</f>
        <v>16307</v>
      </c>
    </row>
    <row r="107" spans="1:16">
      <c r="A107">
        <v>103</v>
      </c>
      <c r="B107" t="s">
        <v>21</v>
      </c>
      <c r="C107" s="1">
        <v>110.083333333333</v>
      </c>
      <c r="D107" s="2" t="s">
        <v>279</v>
      </c>
      <c r="E107" s="3">
        <v>1009.08333333333</v>
      </c>
      <c r="F107">
        <v>11811</v>
      </c>
      <c r="G107">
        <v>1959</v>
      </c>
      <c r="H107">
        <v>13904</v>
      </c>
      <c r="I107">
        <v>2628</v>
      </c>
      <c r="J107">
        <v>3872</v>
      </c>
      <c r="K107">
        <v>4811</v>
      </c>
      <c r="L107">
        <v>5962</v>
      </c>
      <c r="M107">
        <v>1226</v>
      </c>
      <c r="N107">
        <v>4054</v>
      </c>
      <c r="O107">
        <v>1982</v>
      </c>
      <c r="P107">
        <f>SUM(F107:O107)</f>
        <v>52209</v>
      </c>
    </row>
    <row r="108" spans="1:16">
      <c r="A108">
        <v>104</v>
      </c>
      <c r="B108" t="s">
        <v>165</v>
      </c>
      <c r="C108" s="1">
        <v>108.44999999999899</v>
      </c>
      <c r="D108" s="2" t="s">
        <v>279</v>
      </c>
      <c r="E108" s="3">
        <v>1007.44999999999</v>
      </c>
      <c r="F108">
        <v>161232</v>
      </c>
      <c r="G108">
        <v>4629</v>
      </c>
      <c r="H108">
        <v>137402</v>
      </c>
      <c r="I108">
        <v>3667</v>
      </c>
      <c r="J108">
        <v>1818</v>
      </c>
      <c r="K108">
        <v>2033</v>
      </c>
      <c r="L108">
        <v>5093</v>
      </c>
      <c r="M108">
        <v>2825</v>
      </c>
      <c r="N108">
        <v>84485</v>
      </c>
      <c r="O108">
        <v>1217</v>
      </c>
      <c r="P108">
        <f>SUM(F108:O108)</f>
        <v>404401</v>
      </c>
    </row>
    <row r="109" spans="1:16">
      <c r="A109">
        <v>105</v>
      </c>
      <c r="B109" t="s">
        <v>82</v>
      </c>
      <c r="C109" s="1">
        <v>105.73333333333299</v>
      </c>
      <c r="D109" s="2" t="s">
        <v>271</v>
      </c>
      <c r="E109" s="3">
        <v>1005.7333333333301</v>
      </c>
      <c r="F109">
        <v>3317</v>
      </c>
      <c r="G109">
        <v>1506</v>
      </c>
      <c r="H109">
        <v>6683</v>
      </c>
      <c r="I109">
        <v>2930</v>
      </c>
      <c r="J109">
        <v>2347</v>
      </c>
      <c r="K109">
        <v>3509</v>
      </c>
      <c r="L109">
        <v>3895</v>
      </c>
      <c r="M109">
        <v>9498</v>
      </c>
      <c r="N109">
        <v>2736</v>
      </c>
      <c r="O109">
        <v>2511</v>
      </c>
      <c r="P109">
        <f>SUM(F109:O109)</f>
        <v>38932</v>
      </c>
    </row>
    <row r="110" spans="1:16">
      <c r="A110">
        <v>106</v>
      </c>
      <c r="B110" t="s">
        <v>22</v>
      </c>
      <c r="C110" s="1">
        <v>105.06666666666599</v>
      </c>
      <c r="D110" s="2" t="s">
        <v>275</v>
      </c>
      <c r="E110" s="3">
        <v>1003.06666666666</v>
      </c>
      <c r="F110">
        <v>89788</v>
      </c>
      <c r="G110">
        <v>3047</v>
      </c>
      <c r="H110">
        <v>7126</v>
      </c>
      <c r="I110">
        <v>2329</v>
      </c>
      <c r="J110">
        <v>2513</v>
      </c>
      <c r="K110">
        <v>5773</v>
      </c>
      <c r="L110">
        <v>3554</v>
      </c>
      <c r="M110">
        <v>6289</v>
      </c>
      <c r="N110">
        <v>1985</v>
      </c>
      <c r="O110">
        <v>1868</v>
      </c>
      <c r="P110">
        <f>SUM(F110:O110)</f>
        <v>124272</v>
      </c>
    </row>
    <row r="111" spans="1:16">
      <c r="A111">
        <v>107</v>
      </c>
      <c r="B111" t="s">
        <v>166</v>
      </c>
      <c r="C111" s="1">
        <v>98.949999999999903</v>
      </c>
      <c r="D111" s="2" t="s">
        <v>280</v>
      </c>
      <c r="E111" s="3">
        <v>998.95</v>
      </c>
      <c r="F111">
        <v>76372</v>
      </c>
      <c r="G111">
        <v>5339</v>
      </c>
      <c r="I111">
        <v>2466</v>
      </c>
      <c r="J111">
        <v>2246</v>
      </c>
      <c r="K111">
        <v>6962</v>
      </c>
      <c r="L111">
        <v>8567</v>
      </c>
      <c r="M111">
        <v>2282</v>
      </c>
      <c r="N111">
        <v>3002</v>
      </c>
      <c r="O111">
        <v>2067</v>
      </c>
      <c r="P111">
        <f>SUM(F111:O111)</f>
        <v>109303</v>
      </c>
    </row>
    <row r="112" spans="1:16">
      <c r="A112">
        <v>108</v>
      </c>
      <c r="B112" t="s">
        <v>167</v>
      </c>
      <c r="C112" s="1">
        <v>97.399999999999906</v>
      </c>
      <c r="D112" s="2" t="s">
        <v>277</v>
      </c>
      <c r="E112" s="3">
        <v>997.4</v>
      </c>
      <c r="F112">
        <v>7018</v>
      </c>
      <c r="G112">
        <v>2464</v>
      </c>
      <c r="H112">
        <v>8053</v>
      </c>
      <c r="I112">
        <v>3153</v>
      </c>
      <c r="J112">
        <v>4403</v>
      </c>
      <c r="K112">
        <v>5239</v>
      </c>
      <c r="L112">
        <v>11851</v>
      </c>
      <c r="M112">
        <v>1654</v>
      </c>
      <c r="N112">
        <v>2437</v>
      </c>
      <c r="O112">
        <v>2448</v>
      </c>
      <c r="P112">
        <f>SUM(F112:O112)</f>
        <v>48720</v>
      </c>
    </row>
    <row r="113" spans="1:16">
      <c r="A113">
        <v>109</v>
      </c>
      <c r="B113" t="s">
        <v>32</v>
      </c>
      <c r="C113" s="1">
        <v>95.45</v>
      </c>
      <c r="D113" s="2" t="s">
        <v>277</v>
      </c>
      <c r="E113" s="3">
        <v>995.45</v>
      </c>
      <c r="F113">
        <v>5370</v>
      </c>
      <c r="G113">
        <v>4853</v>
      </c>
      <c r="H113">
        <v>5784</v>
      </c>
      <c r="I113">
        <v>2964</v>
      </c>
      <c r="J113">
        <v>1817</v>
      </c>
      <c r="K113">
        <v>2744</v>
      </c>
      <c r="L113">
        <v>3442</v>
      </c>
      <c r="M113">
        <v>5656</v>
      </c>
      <c r="N113">
        <v>4193</v>
      </c>
      <c r="O113">
        <v>1306</v>
      </c>
      <c r="P113">
        <f>SUM(F113:O113)</f>
        <v>38129</v>
      </c>
    </row>
    <row r="114" spans="1:16">
      <c r="A114">
        <v>110</v>
      </c>
      <c r="B114" t="s">
        <v>168</v>
      </c>
      <c r="C114" s="1">
        <v>184.79999999999899</v>
      </c>
      <c r="D114" s="2" t="s">
        <v>278</v>
      </c>
      <c r="E114" s="3">
        <v>981.8</v>
      </c>
      <c r="F114">
        <v>2401</v>
      </c>
      <c r="G114">
        <v>2261</v>
      </c>
      <c r="H114">
        <v>3034</v>
      </c>
      <c r="K114">
        <v>4147</v>
      </c>
      <c r="L114">
        <v>3358</v>
      </c>
      <c r="M114">
        <v>808</v>
      </c>
      <c r="N114">
        <v>1184</v>
      </c>
      <c r="O114">
        <v>1066</v>
      </c>
      <c r="P114">
        <f>SUM(F114:O114)</f>
        <v>18259</v>
      </c>
    </row>
    <row r="115" spans="1:16">
      <c r="A115">
        <v>111</v>
      </c>
      <c r="B115" t="s">
        <v>72</v>
      </c>
      <c r="C115" s="1">
        <v>81.183333333333294</v>
      </c>
      <c r="D115" s="2" t="s">
        <v>279</v>
      </c>
      <c r="E115" s="3">
        <v>981.18333333333305</v>
      </c>
      <c r="F115">
        <v>69626</v>
      </c>
      <c r="G115">
        <v>2717</v>
      </c>
      <c r="H115">
        <v>98442</v>
      </c>
      <c r="I115">
        <v>2327</v>
      </c>
      <c r="J115">
        <v>1707</v>
      </c>
      <c r="K115">
        <v>4403</v>
      </c>
      <c r="L115">
        <v>67140</v>
      </c>
      <c r="M115">
        <v>180477</v>
      </c>
      <c r="N115">
        <v>3635</v>
      </c>
      <c r="O115">
        <v>2778</v>
      </c>
      <c r="P115">
        <f>SUM(F115:O115)</f>
        <v>433252</v>
      </c>
    </row>
    <row r="116" spans="1:16">
      <c r="A116">
        <v>112</v>
      </c>
      <c r="B116" t="s">
        <v>49</v>
      </c>
      <c r="C116" s="1">
        <v>81.116666666666603</v>
      </c>
      <c r="D116" s="2" t="s">
        <v>279</v>
      </c>
      <c r="E116" s="3">
        <v>980.11666666666599</v>
      </c>
      <c r="F116">
        <v>4042</v>
      </c>
      <c r="G116">
        <v>100003</v>
      </c>
      <c r="H116">
        <v>15972</v>
      </c>
      <c r="I116">
        <v>3439</v>
      </c>
      <c r="J116">
        <v>1063</v>
      </c>
      <c r="K116">
        <v>3689</v>
      </c>
      <c r="L116">
        <v>5281</v>
      </c>
      <c r="M116">
        <v>6183</v>
      </c>
      <c r="N116">
        <v>2025</v>
      </c>
      <c r="O116">
        <v>3006</v>
      </c>
      <c r="P116">
        <f>SUM(F116:O116)</f>
        <v>144703</v>
      </c>
    </row>
    <row r="117" spans="1:16">
      <c r="A117">
        <v>113</v>
      </c>
      <c r="B117" t="s">
        <v>52</v>
      </c>
      <c r="C117" s="1">
        <v>80.016666666666595</v>
      </c>
      <c r="D117" s="2" t="s">
        <v>277</v>
      </c>
      <c r="E117" s="3">
        <v>980.01666666666597</v>
      </c>
      <c r="F117">
        <v>5952</v>
      </c>
      <c r="G117">
        <v>2642</v>
      </c>
      <c r="H117">
        <v>87420</v>
      </c>
      <c r="I117">
        <v>81435</v>
      </c>
      <c r="J117">
        <v>1680</v>
      </c>
      <c r="K117">
        <v>2866</v>
      </c>
      <c r="L117">
        <v>10876</v>
      </c>
      <c r="M117">
        <v>3048</v>
      </c>
      <c r="N117">
        <v>2963</v>
      </c>
      <c r="O117">
        <v>3752</v>
      </c>
      <c r="P117">
        <f>SUM(F117:O117)</f>
        <v>202634</v>
      </c>
    </row>
    <row r="118" spans="1:16">
      <c r="A118">
        <v>114</v>
      </c>
      <c r="B118" t="s">
        <v>19</v>
      </c>
      <c r="C118" s="1">
        <v>180.75</v>
      </c>
      <c r="D118" s="2" t="s">
        <v>281</v>
      </c>
      <c r="E118" s="3">
        <v>979.75</v>
      </c>
      <c r="F118">
        <v>2343</v>
      </c>
      <c r="G118">
        <v>778</v>
      </c>
      <c r="J118">
        <v>3640</v>
      </c>
      <c r="K118">
        <v>2040</v>
      </c>
      <c r="L118">
        <v>10594</v>
      </c>
      <c r="M118">
        <v>3323</v>
      </c>
      <c r="N118">
        <v>1427</v>
      </c>
      <c r="O118">
        <v>844</v>
      </c>
      <c r="P118">
        <f>SUM(F118:O118)</f>
        <v>24989</v>
      </c>
    </row>
    <row r="119" spans="1:16">
      <c r="A119">
        <v>115</v>
      </c>
      <c r="B119" t="s">
        <v>57</v>
      </c>
      <c r="C119" s="1">
        <v>75.1666666666666</v>
      </c>
      <c r="D119" s="2" t="s">
        <v>282</v>
      </c>
      <c r="E119" s="3">
        <v>975.16666666666595</v>
      </c>
      <c r="F119">
        <v>7104</v>
      </c>
      <c r="G119">
        <v>7039</v>
      </c>
      <c r="H119">
        <v>291215</v>
      </c>
      <c r="I119">
        <v>2293</v>
      </c>
      <c r="J119">
        <v>943</v>
      </c>
      <c r="K119">
        <v>5866</v>
      </c>
      <c r="L119">
        <v>5723</v>
      </c>
      <c r="M119">
        <v>8906</v>
      </c>
      <c r="N119">
        <v>3054</v>
      </c>
      <c r="O119">
        <v>4919</v>
      </c>
      <c r="P119">
        <f>SUM(F119:O119)</f>
        <v>337062</v>
      </c>
    </row>
    <row r="120" spans="1:16">
      <c r="A120">
        <v>116</v>
      </c>
      <c r="B120" t="s">
        <v>43</v>
      </c>
      <c r="C120" s="1">
        <v>74.5</v>
      </c>
      <c r="D120" s="2" t="s">
        <v>277</v>
      </c>
      <c r="E120" s="3">
        <v>973.5</v>
      </c>
      <c r="F120">
        <v>4265</v>
      </c>
      <c r="G120">
        <v>5703</v>
      </c>
      <c r="H120">
        <v>9654</v>
      </c>
      <c r="I120">
        <v>3184</v>
      </c>
      <c r="J120">
        <v>2303</v>
      </c>
      <c r="K120">
        <v>58190</v>
      </c>
      <c r="L120">
        <v>11561</v>
      </c>
      <c r="M120">
        <v>2783</v>
      </c>
      <c r="N120">
        <v>2698</v>
      </c>
      <c r="O120">
        <v>2562</v>
      </c>
      <c r="P120">
        <f>SUM(F120:O120)</f>
        <v>102903</v>
      </c>
    </row>
    <row r="121" spans="1:16">
      <c r="A121">
        <v>117</v>
      </c>
      <c r="B121" t="s">
        <v>31</v>
      </c>
      <c r="C121" s="1">
        <v>70.55</v>
      </c>
      <c r="D121" s="2" t="s">
        <v>279</v>
      </c>
      <c r="E121" s="3">
        <v>970.55</v>
      </c>
      <c r="F121">
        <v>4884</v>
      </c>
      <c r="G121">
        <v>1596</v>
      </c>
      <c r="H121">
        <v>8201</v>
      </c>
      <c r="I121">
        <v>4226</v>
      </c>
      <c r="J121">
        <v>3591</v>
      </c>
      <c r="K121">
        <v>8313</v>
      </c>
      <c r="L121">
        <v>4298</v>
      </c>
      <c r="M121">
        <v>34533</v>
      </c>
      <c r="N121">
        <v>3284</v>
      </c>
      <c r="O121">
        <v>1696</v>
      </c>
      <c r="P121">
        <f>SUM(F121:O121)</f>
        <v>74622</v>
      </c>
    </row>
    <row r="122" spans="1:16">
      <c r="A122">
        <v>118</v>
      </c>
      <c r="B122" t="s">
        <v>45</v>
      </c>
      <c r="C122" s="1">
        <v>69.949999999999903</v>
      </c>
      <c r="D122" s="2" t="s">
        <v>277</v>
      </c>
      <c r="E122" s="3">
        <v>969.95</v>
      </c>
      <c r="F122">
        <v>40911</v>
      </c>
      <c r="G122">
        <v>2701</v>
      </c>
      <c r="H122">
        <v>91068</v>
      </c>
      <c r="I122">
        <v>2002</v>
      </c>
      <c r="J122">
        <v>2498</v>
      </c>
      <c r="K122">
        <v>5750</v>
      </c>
      <c r="L122">
        <v>59978</v>
      </c>
      <c r="M122">
        <v>3093</v>
      </c>
      <c r="N122">
        <v>3509</v>
      </c>
      <c r="O122">
        <v>4626</v>
      </c>
      <c r="P122">
        <f>SUM(F122:O122)</f>
        <v>216136</v>
      </c>
    </row>
    <row r="123" spans="1:16">
      <c r="A123">
        <v>119</v>
      </c>
      <c r="B123" t="s">
        <v>42</v>
      </c>
      <c r="C123" s="1">
        <v>69.1666666666666</v>
      </c>
      <c r="D123" s="2" t="s">
        <v>282</v>
      </c>
      <c r="E123" s="3">
        <v>969.16666666666595</v>
      </c>
      <c r="F123">
        <v>4624</v>
      </c>
      <c r="G123">
        <v>11420</v>
      </c>
      <c r="H123">
        <v>7234</v>
      </c>
      <c r="I123">
        <v>4110</v>
      </c>
      <c r="J123">
        <v>2281</v>
      </c>
      <c r="K123">
        <v>4567</v>
      </c>
      <c r="L123">
        <v>5858</v>
      </c>
      <c r="M123">
        <v>2427</v>
      </c>
      <c r="N123">
        <v>1942</v>
      </c>
      <c r="O123">
        <v>8089</v>
      </c>
      <c r="P123">
        <f>SUM(F123:O123)</f>
        <v>52552</v>
      </c>
    </row>
    <row r="124" spans="1:16">
      <c r="A124">
        <v>120</v>
      </c>
      <c r="B124" t="s">
        <v>169</v>
      </c>
      <c r="C124" s="1">
        <v>68.883333333333297</v>
      </c>
      <c r="D124" s="2" t="s">
        <v>279</v>
      </c>
      <c r="E124" s="3">
        <v>968.88333333333298</v>
      </c>
      <c r="F124">
        <v>113291</v>
      </c>
      <c r="G124">
        <v>2236</v>
      </c>
      <c r="H124">
        <v>98969</v>
      </c>
      <c r="I124">
        <v>2678</v>
      </c>
      <c r="J124">
        <v>95170</v>
      </c>
      <c r="K124">
        <v>4315</v>
      </c>
      <c r="L124">
        <v>25081</v>
      </c>
      <c r="M124">
        <v>3188</v>
      </c>
      <c r="N124">
        <v>4954</v>
      </c>
      <c r="O124">
        <v>2165</v>
      </c>
      <c r="P124">
        <f>SUM(F124:O124)</f>
        <v>352047</v>
      </c>
    </row>
    <row r="125" spans="1:16">
      <c r="A125">
        <v>121</v>
      </c>
      <c r="B125" t="s">
        <v>170</v>
      </c>
      <c r="C125" s="1">
        <v>67.716666666666598</v>
      </c>
      <c r="D125" s="2" t="s">
        <v>282</v>
      </c>
      <c r="E125" s="3">
        <v>967.71666666666601</v>
      </c>
      <c r="F125">
        <v>36015</v>
      </c>
      <c r="G125">
        <v>4897</v>
      </c>
      <c r="H125">
        <v>69224</v>
      </c>
      <c r="I125">
        <v>3611</v>
      </c>
      <c r="J125">
        <v>29399</v>
      </c>
      <c r="K125">
        <v>2284</v>
      </c>
      <c r="L125">
        <v>146008</v>
      </c>
      <c r="M125">
        <v>2616</v>
      </c>
      <c r="N125">
        <v>9000</v>
      </c>
      <c r="O125">
        <v>1837</v>
      </c>
      <c r="P125">
        <f>SUM(F125:O125)</f>
        <v>304891</v>
      </c>
    </row>
    <row r="126" spans="1:16">
      <c r="A126">
        <v>122</v>
      </c>
      <c r="B126" t="s">
        <v>171</v>
      </c>
      <c r="C126" s="1">
        <v>66.783333333333303</v>
      </c>
      <c r="D126" s="2" t="s">
        <v>279</v>
      </c>
      <c r="E126" s="3">
        <v>966.78333333333296</v>
      </c>
      <c r="F126">
        <v>8896</v>
      </c>
      <c r="G126">
        <v>6954</v>
      </c>
      <c r="H126">
        <v>12424</v>
      </c>
      <c r="I126">
        <v>2984</v>
      </c>
      <c r="J126">
        <v>1457</v>
      </c>
      <c r="K126">
        <v>2650</v>
      </c>
      <c r="L126">
        <v>9302</v>
      </c>
      <c r="M126">
        <v>3302</v>
      </c>
      <c r="N126">
        <v>4716</v>
      </c>
      <c r="O126">
        <v>3749</v>
      </c>
      <c r="P126">
        <f>SUM(F126:O126)</f>
        <v>56434</v>
      </c>
    </row>
    <row r="127" spans="1:16">
      <c r="A127">
        <v>123</v>
      </c>
      <c r="B127" t="s">
        <v>69</v>
      </c>
      <c r="C127" s="1">
        <v>63.983333333333299</v>
      </c>
      <c r="D127" s="2" t="s">
        <v>279</v>
      </c>
      <c r="E127" s="3">
        <v>963.98333333333301</v>
      </c>
      <c r="F127">
        <v>22377</v>
      </c>
      <c r="G127">
        <v>14520</v>
      </c>
      <c r="H127">
        <v>90024</v>
      </c>
      <c r="I127">
        <v>2272</v>
      </c>
      <c r="J127">
        <v>2764</v>
      </c>
      <c r="K127">
        <v>20150</v>
      </c>
      <c r="L127">
        <v>4517</v>
      </c>
      <c r="M127">
        <v>82926</v>
      </c>
      <c r="N127">
        <v>3004</v>
      </c>
      <c r="O127">
        <v>2521</v>
      </c>
      <c r="P127">
        <f>SUM(F127:O127)</f>
        <v>245075</v>
      </c>
    </row>
    <row r="128" spans="1:16">
      <c r="A128">
        <v>124</v>
      </c>
      <c r="B128" t="s">
        <v>51</v>
      </c>
      <c r="C128" s="1">
        <v>64.016666666666595</v>
      </c>
      <c r="D128" s="2" t="s">
        <v>277</v>
      </c>
      <c r="E128" s="3">
        <v>963.51666666666597</v>
      </c>
      <c r="F128">
        <v>184535</v>
      </c>
      <c r="G128">
        <v>3252</v>
      </c>
      <c r="H128">
        <v>26677</v>
      </c>
      <c r="I128">
        <v>3511</v>
      </c>
      <c r="J128">
        <v>2604</v>
      </c>
      <c r="K128">
        <v>7888</v>
      </c>
      <c r="L128">
        <v>7841</v>
      </c>
      <c r="M128">
        <v>4711</v>
      </c>
      <c r="N128">
        <v>2161</v>
      </c>
      <c r="O128">
        <v>2631</v>
      </c>
      <c r="P128">
        <f>SUM(F128:O128)</f>
        <v>245811</v>
      </c>
    </row>
    <row r="129" spans="1:16">
      <c r="A129">
        <v>125</v>
      </c>
      <c r="B129" t="s">
        <v>172</v>
      </c>
      <c r="C129" s="1">
        <v>57.033333333333303</v>
      </c>
      <c r="D129" s="2" t="s">
        <v>277</v>
      </c>
      <c r="E129" s="3">
        <v>957.03333333333296</v>
      </c>
      <c r="F129">
        <v>36186</v>
      </c>
      <c r="G129">
        <v>2964</v>
      </c>
      <c r="H129">
        <v>7260</v>
      </c>
      <c r="I129">
        <v>2955</v>
      </c>
      <c r="J129">
        <v>1867</v>
      </c>
      <c r="K129">
        <v>3256</v>
      </c>
      <c r="L129">
        <v>29714</v>
      </c>
      <c r="M129">
        <v>3536</v>
      </c>
      <c r="N129">
        <v>125856</v>
      </c>
      <c r="O129">
        <v>13925</v>
      </c>
      <c r="P129">
        <f>SUM(F129:O129)</f>
        <v>227519</v>
      </c>
    </row>
    <row r="130" spans="1:16">
      <c r="A130">
        <v>126</v>
      </c>
      <c r="B130" t="s">
        <v>46</v>
      </c>
      <c r="C130" s="1">
        <v>55.933333333333302</v>
      </c>
      <c r="D130" s="2" t="s">
        <v>282</v>
      </c>
      <c r="E130" s="3">
        <v>955.93333333333305</v>
      </c>
      <c r="F130">
        <v>63853</v>
      </c>
      <c r="G130">
        <v>14571</v>
      </c>
      <c r="H130">
        <v>5313</v>
      </c>
      <c r="I130">
        <v>4948</v>
      </c>
      <c r="J130">
        <v>1677</v>
      </c>
      <c r="K130">
        <v>4755</v>
      </c>
      <c r="L130">
        <v>50264</v>
      </c>
      <c r="M130">
        <v>2575</v>
      </c>
      <c r="N130">
        <v>5538</v>
      </c>
      <c r="O130">
        <v>3192</v>
      </c>
      <c r="P130">
        <f>SUM(F130:O130)</f>
        <v>156686</v>
      </c>
    </row>
    <row r="131" spans="1:16">
      <c r="A131">
        <v>127</v>
      </c>
      <c r="B131" t="s">
        <v>173</v>
      </c>
      <c r="C131" s="1">
        <v>54.5833333333333</v>
      </c>
      <c r="D131" s="2" t="s">
        <v>279</v>
      </c>
      <c r="E131" s="3">
        <v>954.58333333333303</v>
      </c>
      <c r="F131">
        <v>44268</v>
      </c>
      <c r="G131">
        <v>2841</v>
      </c>
      <c r="H131">
        <v>85811</v>
      </c>
      <c r="I131">
        <v>2569</v>
      </c>
      <c r="J131">
        <v>4589</v>
      </c>
      <c r="K131">
        <v>5070</v>
      </c>
      <c r="L131">
        <v>67452</v>
      </c>
      <c r="M131">
        <v>78105</v>
      </c>
      <c r="N131">
        <v>3314</v>
      </c>
      <c r="O131">
        <v>2401</v>
      </c>
      <c r="P131">
        <f>SUM(F131:O131)</f>
        <v>296420</v>
      </c>
    </row>
    <row r="132" spans="1:16">
      <c r="A132">
        <v>128</v>
      </c>
      <c r="B132" t="s">
        <v>174</v>
      </c>
      <c r="C132" s="1">
        <v>50.766666666666602</v>
      </c>
      <c r="D132" s="2" t="s">
        <v>277</v>
      </c>
      <c r="E132" s="3">
        <v>950.76666666666597</v>
      </c>
      <c r="F132">
        <v>18756</v>
      </c>
      <c r="G132">
        <v>4172</v>
      </c>
      <c r="H132">
        <v>11979</v>
      </c>
      <c r="I132">
        <v>2800</v>
      </c>
      <c r="J132">
        <v>2449</v>
      </c>
      <c r="K132">
        <v>3413</v>
      </c>
      <c r="L132">
        <v>5244</v>
      </c>
      <c r="M132">
        <v>58888</v>
      </c>
      <c r="N132">
        <v>3376</v>
      </c>
      <c r="O132">
        <v>2916</v>
      </c>
      <c r="P132">
        <f>SUM(F132:O132)</f>
        <v>113993</v>
      </c>
    </row>
    <row r="133" spans="1:16">
      <c r="A133">
        <v>129</v>
      </c>
      <c r="B133" t="s">
        <v>175</v>
      </c>
      <c r="C133" s="1">
        <v>48.516666666666602</v>
      </c>
      <c r="D133" s="2" t="s">
        <v>283</v>
      </c>
      <c r="E133" s="3">
        <v>947.51666666666597</v>
      </c>
      <c r="F133">
        <v>34487</v>
      </c>
      <c r="G133">
        <v>2419</v>
      </c>
      <c r="I133">
        <v>3219</v>
      </c>
      <c r="J133">
        <v>2251</v>
      </c>
      <c r="K133">
        <v>9587</v>
      </c>
      <c r="L133">
        <v>5147</v>
      </c>
      <c r="M133">
        <v>11401</v>
      </c>
      <c r="N133">
        <v>12245</v>
      </c>
      <c r="O133">
        <v>3984</v>
      </c>
      <c r="P133">
        <f>SUM(F133:O133)</f>
        <v>84740</v>
      </c>
    </row>
    <row r="134" spans="1:16">
      <c r="A134">
        <v>130</v>
      </c>
      <c r="B134" t="s">
        <v>28</v>
      </c>
      <c r="C134" s="1">
        <v>47.516666666666602</v>
      </c>
      <c r="D134" s="2" t="s">
        <v>282</v>
      </c>
      <c r="E134" s="3">
        <v>947.01666666666597</v>
      </c>
      <c r="F134">
        <v>23051</v>
      </c>
      <c r="G134">
        <v>7851</v>
      </c>
      <c r="H134">
        <v>72879</v>
      </c>
      <c r="I134">
        <v>3320</v>
      </c>
      <c r="J134">
        <v>1526</v>
      </c>
      <c r="K134">
        <v>16059</v>
      </c>
      <c r="L134">
        <v>22895</v>
      </c>
      <c r="M134">
        <v>8604</v>
      </c>
      <c r="N134">
        <v>3103</v>
      </c>
      <c r="O134">
        <v>3922</v>
      </c>
      <c r="P134">
        <f>SUM(F134:O134)</f>
        <v>163210</v>
      </c>
    </row>
    <row r="135" spans="1:16">
      <c r="A135">
        <v>131</v>
      </c>
      <c r="B135" t="s">
        <v>176</v>
      </c>
      <c r="C135" s="1">
        <v>46.533333333333303</v>
      </c>
      <c r="D135" s="2" t="s">
        <v>284</v>
      </c>
      <c r="E135" s="3">
        <v>946.53333333333296</v>
      </c>
      <c r="F135">
        <v>134033</v>
      </c>
      <c r="G135">
        <v>30040</v>
      </c>
      <c r="H135">
        <v>94500</v>
      </c>
      <c r="I135">
        <v>2423</v>
      </c>
      <c r="J135">
        <v>1985</v>
      </c>
      <c r="K135">
        <v>4847</v>
      </c>
      <c r="L135">
        <v>39188</v>
      </c>
      <c r="M135">
        <v>3805</v>
      </c>
      <c r="N135">
        <v>4954</v>
      </c>
      <c r="O135">
        <v>47366</v>
      </c>
      <c r="P135">
        <f>SUM(F135:O135)</f>
        <v>363141</v>
      </c>
    </row>
    <row r="136" spans="1:16">
      <c r="A136">
        <v>132</v>
      </c>
      <c r="B136" t="s">
        <v>177</v>
      </c>
      <c r="C136" s="1">
        <v>45.6666666666666</v>
      </c>
      <c r="D136" s="2" t="s">
        <v>282</v>
      </c>
      <c r="E136" s="3">
        <v>945.16666666666595</v>
      </c>
      <c r="F136">
        <v>5868</v>
      </c>
      <c r="G136">
        <v>3112</v>
      </c>
      <c r="H136">
        <v>9828</v>
      </c>
      <c r="I136">
        <v>6514</v>
      </c>
      <c r="J136">
        <v>1908</v>
      </c>
      <c r="K136">
        <v>3842</v>
      </c>
      <c r="L136">
        <v>9874</v>
      </c>
      <c r="M136">
        <v>10059</v>
      </c>
      <c r="N136">
        <v>3040</v>
      </c>
      <c r="O136">
        <v>5754</v>
      </c>
      <c r="P136">
        <f>SUM(F136:O136)</f>
        <v>59799</v>
      </c>
    </row>
    <row r="137" spans="1:16">
      <c r="A137">
        <v>133</v>
      </c>
      <c r="B137" t="s">
        <v>178</v>
      </c>
      <c r="C137" s="1">
        <v>146.53333333333299</v>
      </c>
      <c r="D137" s="2" t="s">
        <v>281</v>
      </c>
      <c r="E137" s="3">
        <v>945.03333333333296</v>
      </c>
      <c r="F137">
        <v>2702</v>
      </c>
      <c r="G137">
        <v>2431</v>
      </c>
      <c r="H137">
        <v>3161</v>
      </c>
      <c r="I137">
        <v>18635</v>
      </c>
      <c r="J137">
        <v>2459</v>
      </c>
      <c r="M137">
        <v>56723</v>
      </c>
      <c r="N137">
        <v>906</v>
      </c>
      <c r="O137">
        <v>1149</v>
      </c>
      <c r="P137">
        <f>SUM(F137:O137)</f>
        <v>88166</v>
      </c>
    </row>
    <row r="138" spans="1:16">
      <c r="A138">
        <v>134</v>
      </c>
      <c r="B138" t="s">
        <v>89</v>
      </c>
      <c r="C138" s="1">
        <v>43.466666666666598</v>
      </c>
      <c r="D138" s="2" t="s">
        <v>282</v>
      </c>
      <c r="E138" s="3">
        <v>943.46666666666601</v>
      </c>
      <c r="F138">
        <v>18400</v>
      </c>
      <c r="G138">
        <v>3021</v>
      </c>
      <c r="H138">
        <v>354178</v>
      </c>
      <c r="I138">
        <v>4804</v>
      </c>
      <c r="J138">
        <v>37862</v>
      </c>
      <c r="K138">
        <v>60824</v>
      </c>
      <c r="L138">
        <v>106071</v>
      </c>
      <c r="M138">
        <v>56571</v>
      </c>
      <c r="N138">
        <v>2583</v>
      </c>
      <c r="O138">
        <v>2588</v>
      </c>
      <c r="P138">
        <f>SUM(F138:O138)</f>
        <v>646902</v>
      </c>
    </row>
    <row r="139" spans="1:16">
      <c r="A139">
        <v>135</v>
      </c>
      <c r="B139" t="s">
        <v>179</v>
      </c>
      <c r="C139" s="1">
        <v>43.75</v>
      </c>
      <c r="D139" s="2" t="s">
        <v>284</v>
      </c>
      <c r="E139" s="3">
        <v>943.25</v>
      </c>
      <c r="F139">
        <v>7579</v>
      </c>
      <c r="G139">
        <v>2363</v>
      </c>
      <c r="H139">
        <v>61994</v>
      </c>
      <c r="I139">
        <v>5430</v>
      </c>
      <c r="J139">
        <v>2212</v>
      </c>
      <c r="K139">
        <v>4515</v>
      </c>
      <c r="L139">
        <v>15572</v>
      </c>
      <c r="M139">
        <v>48555</v>
      </c>
      <c r="N139">
        <v>7736</v>
      </c>
      <c r="O139">
        <v>4988</v>
      </c>
      <c r="P139">
        <f>SUM(F139:O139)</f>
        <v>160944</v>
      </c>
    </row>
    <row r="140" spans="1:16">
      <c r="A140">
        <v>136</v>
      </c>
      <c r="B140" t="s">
        <v>180</v>
      </c>
      <c r="C140" s="1">
        <v>44.8333333333333</v>
      </c>
      <c r="D140" s="2" t="s">
        <v>280</v>
      </c>
      <c r="E140" s="3">
        <v>942.33333333333303</v>
      </c>
      <c r="F140">
        <v>6180</v>
      </c>
      <c r="G140">
        <v>2674</v>
      </c>
      <c r="I140">
        <v>2749</v>
      </c>
      <c r="J140">
        <v>3721</v>
      </c>
      <c r="K140">
        <v>3263</v>
      </c>
      <c r="L140">
        <v>3335</v>
      </c>
      <c r="M140">
        <v>52383</v>
      </c>
      <c r="N140">
        <v>3289</v>
      </c>
      <c r="O140">
        <v>3761</v>
      </c>
      <c r="P140">
        <f>SUM(F140:O140)</f>
        <v>81355</v>
      </c>
    </row>
    <row r="141" spans="1:16">
      <c r="A141">
        <v>137</v>
      </c>
      <c r="B141" t="s">
        <v>106</v>
      </c>
      <c r="C141" s="1">
        <v>41.466666666666598</v>
      </c>
      <c r="D141" s="2" t="s">
        <v>275</v>
      </c>
      <c r="E141" s="3">
        <v>941.46666666666601</v>
      </c>
      <c r="F141">
        <v>76934</v>
      </c>
      <c r="G141">
        <v>3012</v>
      </c>
      <c r="H141">
        <v>93828</v>
      </c>
      <c r="I141">
        <v>3576</v>
      </c>
      <c r="J141">
        <v>2862</v>
      </c>
      <c r="K141">
        <v>4955</v>
      </c>
      <c r="L141">
        <v>8393</v>
      </c>
      <c r="M141">
        <v>3437</v>
      </c>
      <c r="N141">
        <v>3420</v>
      </c>
      <c r="O141">
        <v>2805</v>
      </c>
      <c r="P141">
        <f>SUM(F141:O141)</f>
        <v>203222</v>
      </c>
    </row>
    <row r="142" spans="1:16">
      <c r="A142">
        <v>138</v>
      </c>
      <c r="B142" t="s">
        <v>181</v>
      </c>
      <c r="C142" s="1">
        <v>40.883333333333297</v>
      </c>
      <c r="D142" s="2" t="s">
        <v>282</v>
      </c>
      <c r="E142" s="3">
        <v>940.38333333333298</v>
      </c>
      <c r="F142">
        <v>162424</v>
      </c>
      <c r="G142">
        <v>95063</v>
      </c>
      <c r="H142">
        <v>187793</v>
      </c>
      <c r="I142">
        <v>2417</v>
      </c>
      <c r="J142">
        <v>2609</v>
      </c>
      <c r="K142">
        <v>8205</v>
      </c>
      <c r="L142">
        <v>10741</v>
      </c>
      <c r="M142">
        <v>7085</v>
      </c>
      <c r="N142">
        <v>18624</v>
      </c>
      <c r="O142">
        <v>3321</v>
      </c>
      <c r="P142">
        <f>SUM(F142:O142)</f>
        <v>498282</v>
      </c>
    </row>
    <row r="143" spans="1:16">
      <c r="A143">
        <v>139</v>
      </c>
      <c r="B143" t="s">
        <v>95</v>
      </c>
      <c r="C143" s="1">
        <v>36.533333333333303</v>
      </c>
      <c r="D143" s="2" t="s">
        <v>284</v>
      </c>
      <c r="E143" s="3">
        <v>936.53333333333296</v>
      </c>
      <c r="F143">
        <v>9001</v>
      </c>
      <c r="G143">
        <v>2779</v>
      </c>
      <c r="H143">
        <v>299181</v>
      </c>
      <c r="I143">
        <v>4208</v>
      </c>
      <c r="J143">
        <v>2229</v>
      </c>
      <c r="K143">
        <v>3706</v>
      </c>
      <c r="L143">
        <v>6249</v>
      </c>
      <c r="M143">
        <v>4344</v>
      </c>
      <c r="N143">
        <v>6009</v>
      </c>
      <c r="O143">
        <v>4968</v>
      </c>
      <c r="P143">
        <f>SUM(F143:O143)</f>
        <v>342674</v>
      </c>
    </row>
    <row r="144" spans="1:16">
      <c r="A144">
        <v>140</v>
      </c>
      <c r="B144" t="s">
        <v>85</v>
      </c>
      <c r="C144" s="1">
        <v>29.3666666666666</v>
      </c>
      <c r="D144" s="2" t="s">
        <v>285</v>
      </c>
      <c r="E144" s="3">
        <v>929.36666666666599</v>
      </c>
      <c r="F144">
        <v>5212</v>
      </c>
      <c r="G144">
        <v>3192</v>
      </c>
      <c r="I144">
        <v>5744</v>
      </c>
      <c r="J144">
        <v>2711</v>
      </c>
      <c r="K144">
        <v>3282</v>
      </c>
      <c r="L144">
        <v>10788</v>
      </c>
      <c r="M144">
        <v>4475</v>
      </c>
      <c r="N144">
        <v>3453</v>
      </c>
      <c r="O144">
        <v>14835</v>
      </c>
      <c r="P144">
        <f>SUM(F144:O144)</f>
        <v>53692</v>
      </c>
    </row>
    <row r="145" spans="1:16">
      <c r="A145">
        <v>141</v>
      </c>
      <c r="B145" t="s">
        <v>53</v>
      </c>
      <c r="C145" s="1">
        <v>29.633333333333301</v>
      </c>
      <c r="D145" s="2" t="s">
        <v>282</v>
      </c>
      <c r="E145" s="3">
        <v>929.13333333333298</v>
      </c>
      <c r="F145">
        <v>273557</v>
      </c>
      <c r="G145">
        <v>4565</v>
      </c>
      <c r="H145">
        <v>352913</v>
      </c>
      <c r="I145">
        <v>4231</v>
      </c>
      <c r="J145">
        <v>2903</v>
      </c>
      <c r="K145">
        <v>3179</v>
      </c>
      <c r="L145">
        <v>109517</v>
      </c>
      <c r="M145">
        <v>8539</v>
      </c>
      <c r="N145">
        <v>59963</v>
      </c>
      <c r="O145">
        <v>2940</v>
      </c>
      <c r="P145">
        <f>SUM(F145:O145)</f>
        <v>822307</v>
      </c>
    </row>
    <row r="146" spans="1:16">
      <c r="A146">
        <v>142</v>
      </c>
      <c r="B146" t="s">
        <v>182</v>
      </c>
      <c r="C146" s="1">
        <v>27.4</v>
      </c>
      <c r="D146" s="2" t="s">
        <v>282</v>
      </c>
      <c r="E146" s="3">
        <v>927.4</v>
      </c>
      <c r="F146">
        <v>13463</v>
      </c>
      <c r="G146">
        <v>10171</v>
      </c>
      <c r="H146">
        <v>8660</v>
      </c>
      <c r="I146">
        <v>2278</v>
      </c>
      <c r="J146">
        <v>3380</v>
      </c>
      <c r="K146">
        <v>6436</v>
      </c>
      <c r="L146">
        <v>8638</v>
      </c>
      <c r="M146">
        <v>19594</v>
      </c>
      <c r="N146">
        <v>3692</v>
      </c>
      <c r="O146">
        <v>3498</v>
      </c>
      <c r="P146">
        <f>SUM(F146:O146)</f>
        <v>79810</v>
      </c>
    </row>
    <row r="147" spans="1:16">
      <c r="A147">
        <v>143</v>
      </c>
      <c r="B147" t="s">
        <v>183</v>
      </c>
      <c r="C147" s="1">
        <v>26.283333333333299</v>
      </c>
      <c r="D147" s="2" t="s">
        <v>284</v>
      </c>
      <c r="E147" s="3">
        <v>925.28333333333296</v>
      </c>
      <c r="F147">
        <v>40161</v>
      </c>
      <c r="G147">
        <v>4242</v>
      </c>
      <c r="H147">
        <v>2153</v>
      </c>
      <c r="I147">
        <v>5111</v>
      </c>
      <c r="J147">
        <v>3470</v>
      </c>
      <c r="K147">
        <v>7338</v>
      </c>
      <c r="L147">
        <v>170145</v>
      </c>
      <c r="M147">
        <v>238509</v>
      </c>
      <c r="N147">
        <v>49960</v>
      </c>
      <c r="O147">
        <v>5541</v>
      </c>
      <c r="P147">
        <f>SUM(F147:O147)</f>
        <v>526630</v>
      </c>
    </row>
    <row r="148" spans="1:16">
      <c r="A148">
        <v>144</v>
      </c>
      <c r="B148" t="s">
        <v>75</v>
      </c>
      <c r="C148" s="1">
        <v>25.15</v>
      </c>
      <c r="D148" s="2" t="s">
        <v>286</v>
      </c>
      <c r="E148" s="3">
        <v>925.15</v>
      </c>
      <c r="F148">
        <v>450716</v>
      </c>
      <c r="G148">
        <v>61851</v>
      </c>
      <c r="H148">
        <v>87904</v>
      </c>
      <c r="J148">
        <v>366351</v>
      </c>
      <c r="K148">
        <v>71978</v>
      </c>
      <c r="L148">
        <v>430735</v>
      </c>
      <c r="M148">
        <v>198432</v>
      </c>
      <c r="N148">
        <v>2091</v>
      </c>
      <c r="O148">
        <v>4778</v>
      </c>
      <c r="P148">
        <f>SUM(F148:O148)</f>
        <v>1674836</v>
      </c>
    </row>
    <row r="149" spans="1:16">
      <c r="A149">
        <v>145</v>
      </c>
      <c r="B149" t="s">
        <v>58</v>
      </c>
      <c r="C149" s="1">
        <v>23.65</v>
      </c>
      <c r="D149" s="2" t="s">
        <v>282</v>
      </c>
      <c r="E149" s="3">
        <v>923.65</v>
      </c>
      <c r="F149">
        <v>11571</v>
      </c>
      <c r="G149">
        <v>5233</v>
      </c>
      <c r="H149">
        <v>92279</v>
      </c>
      <c r="I149">
        <v>6115</v>
      </c>
      <c r="J149">
        <v>2446</v>
      </c>
      <c r="K149">
        <v>5240</v>
      </c>
      <c r="L149">
        <v>44197</v>
      </c>
      <c r="M149">
        <v>3456</v>
      </c>
      <c r="N149">
        <v>7182</v>
      </c>
      <c r="O149">
        <v>3479</v>
      </c>
      <c r="P149">
        <f>SUM(F149:O149)</f>
        <v>181198</v>
      </c>
    </row>
    <row r="150" spans="1:16">
      <c r="A150">
        <v>146</v>
      </c>
      <c r="B150" t="s">
        <v>184</v>
      </c>
      <c r="C150" s="1">
        <v>24.05</v>
      </c>
      <c r="D150" s="2" t="s">
        <v>284</v>
      </c>
      <c r="E150" s="3">
        <v>923.05</v>
      </c>
      <c r="F150">
        <v>23381</v>
      </c>
      <c r="G150">
        <v>8031</v>
      </c>
      <c r="H150">
        <v>23222</v>
      </c>
      <c r="I150">
        <v>6766</v>
      </c>
      <c r="J150">
        <v>3123</v>
      </c>
      <c r="K150">
        <v>9479</v>
      </c>
      <c r="L150">
        <v>7295</v>
      </c>
      <c r="M150">
        <v>6615</v>
      </c>
      <c r="N150">
        <v>7069</v>
      </c>
      <c r="O150">
        <v>2634</v>
      </c>
      <c r="P150">
        <f>SUM(F150:O150)</f>
        <v>97615</v>
      </c>
    </row>
    <row r="151" spans="1:16">
      <c r="A151">
        <v>147</v>
      </c>
      <c r="B151" t="s">
        <v>102</v>
      </c>
      <c r="C151" s="1">
        <v>23.3</v>
      </c>
      <c r="D151" s="2" t="s">
        <v>286</v>
      </c>
      <c r="E151" s="3">
        <v>922.8</v>
      </c>
      <c r="F151">
        <v>156957</v>
      </c>
      <c r="G151">
        <v>11931</v>
      </c>
      <c r="I151">
        <v>5235</v>
      </c>
      <c r="J151">
        <v>3919</v>
      </c>
      <c r="K151">
        <v>46531</v>
      </c>
      <c r="L151">
        <v>86358</v>
      </c>
      <c r="M151">
        <v>115206</v>
      </c>
      <c r="N151">
        <v>75878</v>
      </c>
      <c r="O151">
        <v>2202</v>
      </c>
      <c r="P151">
        <f>SUM(F151:O151)</f>
        <v>504217</v>
      </c>
    </row>
    <row r="152" spans="1:16">
      <c r="A152">
        <v>148</v>
      </c>
      <c r="B152" t="s">
        <v>185</v>
      </c>
      <c r="C152" s="1">
        <v>34.233333333333299</v>
      </c>
      <c r="D152" s="2" t="s">
        <v>284</v>
      </c>
      <c r="E152" s="3">
        <v>921.23333333333301</v>
      </c>
      <c r="F152">
        <v>10725</v>
      </c>
      <c r="G152">
        <v>3239</v>
      </c>
      <c r="H152">
        <v>9035</v>
      </c>
      <c r="I152">
        <v>9172</v>
      </c>
      <c r="J152">
        <v>3638</v>
      </c>
      <c r="K152">
        <v>25952</v>
      </c>
      <c r="L152">
        <v>157862</v>
      </c>
      <c r="M152">
        <v>5320</v>
      </c>
      <c r="N152">
        <v>3908</v>
      </c>
      <c r="O152">
        <v>1907</v>
      </c>
      <c r="P152">
        <f>SUM(F152:O152)</f>
        <v>230758</v>
      </c>
    </row>
    <row r="153" spans="1:16">
      <c r="A153">
        <v>149</v>
      </c>
      <c r="B153" t="s">
        <v>186</v>
      </c>
      <c r="C153" s="1">
        <v>18.783333333333299</v>
      </c>
      <c r="D153" s="2" t="s">
        <v>284</v>
      </c>
      <c r="E153" s="3">
        <v>918.78333333333296</v>
      </c>
      <c r="F153">
        <v>17858</v>
      </c>
      <c r="G153">
        <v>7221</v>
      </c>
      <c r="H153">
        <v>11341</v>
      </c>
      <c r="I153">
        <v>8401</v>
      </c>
      <c r="J153">
        <v>4699</v>
      </c>
      <c r="K153">
        <v>5220</v>
      </c>
      <c r="L153">
        <v>6459</v>
      </c>
      <c r="M153">
        <v>2886</v>
      </c>
      <c r="N153">
        <v>3187</v>
      </c>
      <c r="O153">
        <v>5041</v>
      </c>
      <c r="P153">
        <f>SUM(F153:O153)</f>
        <v>72313</v>
      </c>
    </row>
    <row r="154" spans="1:16">
      <c r="A154">
        <v>150</v>
      </c>
      <c r="B154" t="s">
        <v>74</v>
      </c>
      <c r="C154" s="1">
        <v>13.8</v>
      </c>
      <c r="D154" s="2" t="s">
        <v>286</v>
      </c>
      <c r="E154" s="3">
        <v>913.8</v>
      </c>
      <c r="F154">
        <v>34003</v>
      </c>
      <c r="G154">
        <v>5796</v>
      </c>
      <c r="I154">
        <v>35855</v>
      </c>
      <c r="J154">
        <v>2772</v>
      </c>
      <c r="K154">
        <v>45735</v>
      </c>
      <c r="L154">
        <v>21282</v>
      </c>
      <c r="M154">
        <v>44377</v>
      </c>
      <c r="N154">
        <v>18866</v>
      </c>
      <c r="O154">
        <v>10143</v>
      </c>
      <c r="P154">
        <f>SUM(F154:O154)</f>
        <v>218829</v>
      </c>
    </row>
    <row r="155" spans="1:16">
      <c r="A155">
        <v>151</v>
      </c>
      <c r="B155" t="s">
        <v>187</v>
      </c>
      <c r="C155" s="1">
        <v>11.6</v>
      </c>
      <c r="D155" s="2" t="s">
        <v>287</v>
      </c>
      <c r="E155" s="3">
        <v>911.599999999999</v>
      </c>
      <c r="F155">
        <v>78137</v>
      </c>
      <c r="G155">
        <v>5508</v>
      </c>
      <c r="H155">
        <v>78920</v>
      </c>
      <c r="I155">
        <v>3581</v>
      </c>
      <c r="K155">
        <v>4824</v>
      </c>
      <c r="L155">
        <v>97179</v>
      </c>
      <c r="M155">
        <v>54461</v>
      </c>
      <c r="N155">
        <v>6116</v>
      </c>
      <c r="O155">
        <v>2923</v>
      </c>
      <c r="P155">
        <f>SUM(F155:O155)</f>
        <v>331649</v>
      </c>
    </row>
    <row r="156" spans="1:16">
      <c r="A156">
        <v>152</v>
      </c>
      <c r="B156" t="s">
        <v>86</v>
      </c>
      <c r="C156" s="1">
        <v>10.966666666666599</v>
      </c>
      <c r="D156" s="2" t="s">
        <v>282</v>
      </c>
      <c r="E156" s="3">
        <v>910.96666666666601</v>
      </c>
      <c r="F156">
        <v>10389</v>
      </c>
      <c r="G156">
        <v>20667</v>
      </c>
      <c r="H156">
        <v>126395</v>
      </c>
      <c r="I156">
        <v>157682</v>
      </c>
      <c r="J156">
        <v>3514</v>
      </c>
      <c r="K156">
        <v>3156</v>
      </c>
      <c r="L156">
        <v>190378</v>
      </c>
      <c r="M156">
        <v>157586</v>
      </c>
      <c r="N156">
        <v>10964</v>
      </c>
      <c r="O156">
        <v>3472</v>
      </c>
      <c r="P156">
        <f>SUM(F156:O156)</f>
        <v>684203</v>
      </c>
    </row>
    <row r="157" spans="1:16">
      <c r="A157">
        <v>153</v>
      </c>
      <c r="B157" t="s">
        <v>188</v>
      </c>
      <c r="C157" s="1">
        <v>7.8</v>
      </c>
      <c r="D157" s="2" t="s">
        <v>288</v>
      </c>
      <c r="E157" s="3">
        <v>907.8</v>
      </c>
      <c r="F157">
        <v>12462</v>
      </c>
      <c r="G157">
        <v>9318</v>
      </c>
      <c r="H157">
        <v>13078</v>
      </c>
      <c r="I157">
        <v>4199</v>
      </c>
      <c r="J157">
        <v>3132</v>
      </c>
      <c r="K157">
        <v>5988</v>
      </c>
      <c r="L157">
        <v>9000</v>
      </c>
      <c r="M157">
        <v>9114</v>
      </c>
      <c r="N157">
        <v>11389</v>
      </c>
      <c r="O157">
        <v>3794</v>
      </c>
      <c r="P157">
        <f>SUM(F157:O157)</f>
        <v>81474</v>
      </c>
    </row>
    <row r="158" spans="1:16">
      <c r="A158">
        <v>154</v>
      </c>
      <c r="B158" t="s">
        <v>189</v>
      </c>
      <c r="C158" s="1">
        <v>7.2333333333333298</v>
      </c>
      <c r="D158" s="2" t="s">
        <v>286</v>
      </c>
      <c r="E158" s="3">
        <v>907.23333333333301</v>
      </c>
      <c r="F158">
        <v>103519</v>
      </c>
      <c r="G158">
        <v>4032</v>
      </c>
      <c r="I158">
        <v>3166</v>
      </c>
      <c r="J158">
        <v>66100</v>
      </c>
      <c r="K158">
        <v>19647</v>
      </c>
      <c r="L158">
        <v>34819</v>
      </c>
      <c r="M158">
        <v>126552</v>
      </c>
      <c r="N158">
        <v>19902</v>
      </c>
      <c r="O158">
        <v>3993</v>
      </c>
      <c r="P158">
        <f>SUM(F158:O158)</f>
        <v>381730</v>
      </c>
    </row>
    <row r="159" spans="1:16">
      <c r="A159">
        <v>155</v>
      </c>
      <c r="B159" t="s">
        <v>190</v>
      </c>
      <c r="C159" s="1">
        <v>2.5499999999999998</v>
      </c>
      <c r="D159" s="2" t="s">
        <v>288</v>
      </c>
      <c r="E159" s="3">
        <v>901.05</v>
      </c>
      <c r="F159">
        <v>109713</v>
      </c>
      <c r="G159">
        <v>3778</v>
      </c>
      <c r="H159">
        <v>145875</v>
      </c>
      <c r="I159">
        <v>3780</v>
      </c>
      <c r="J159">
        <v>3447</v>
      </c>
      <c r="K159">
        <v>40659</v>
      </c>
      <c r="L159">
        <v>33695</v>
      </c>
      <c r="M159">
        <v>39674</v>
      </c>
      <c r="N159">
        <v>40339</v>
      </c>
      <c r="O159">
        <v>30633</v>
      </c>
      <c r="P159">
        <f>SUM(F159:O159)</f>
        <v>451593</v>
      </c>
    </row>
    <row r="160" spans="1:16">
      <c r="A160">
        <v>156</v>
      </c>
      <c r="B160" t="s">
        <v>59</v>
      </c>
      <c r="C160" s="1">
        <v>0</v>
      </c>
      <c r="D160" s="2" t="s">
        <v>289</v>
      </c>
      <c r="E160" s="3">
        <v>900</v>
      </c>
      <c r="F160">
        <v>82580</v>
      </c>
      <c r="G160">
        <v>6296</v>
      </c>
      <c r="H160">
        <v>29411</v>
      </c>
      <c r="I160">
        <v>65228</v>
      </c>
      <c r="J160">
        <v>4429</v>
      </c>
      <c r="K160">
        <v>6391</v>
      </c>
      <c r="L160">
        <v>7344</v>
      </c>
      <c r="M160">
        <v>29377</v>
      </c>
      <c r="N160">
        <v>27471</v>
      </c>
      <c r="O160">
        <v>6526</v>
      </c>
      <c r="P160">
        <f>SUM(F160:O160)</f>
        <v>265053</v>
      </c>
    </row>
    <row r="161" spans="1:16">
      <c r="A161">
        <v>157</v>
      </c>
      <c r="B161" t="s">
        <v>191</v>
      </c>
      <c r="C161" s="1">
        <v>0</v>
      </c>
      <c r="D161" s="2" t="s">
        <v>289</v>
      </c>
      <c r="E161" s="3">
        <v>900</v>
      </c>
      <c r="F161">
        <v>253022</v>
      </c>
      <c r="G161">
        <v>85251</v>
      </c>
      <c r="H161">
        <v>160070</v>
      </c>
      <c r="I161">
        <v>262534</v>
      </c>
      <c r="J161">
        <v>96567</v>
      </c>
      <c r="K161">
        <v>163800</v>
      </c>
      <c r="L161">
        <v>139890</v>
      </c>
      <c r="M161">
        <v>269370</v>
      </c>
      <c r="N161">
        <v>283529</v>
      </c>
      <c r="O161">
        <v>52034</v>
      </c>
      <c r="P161">
        <f>SUM(F161:O161)</f>
        <v>1766067</v>
      </c>
    </row>
    <row r="162" spans="1:16">
      <c r="A162">
        <v>158</v>
      </c>
      <c r="B162" t="s">
        <v>192</v>
      </c>
      <c r="C162" s="1">
        <v>0.91666666666666596</v>
      </c>
      <c r="D162" s="2" t="s">
        <v>286</v>
      </c>
      <c r="E162" s="3">
        <v>899.91666666666595</v>
      </c>
      <c r="G162">
        <v>242137</v>
      </c>
      <c r="H162">
        <v>26909</v>
      </c>
      <c r="I162">
        <v>11970</v>
      </c>
      <c r="J162">
        <v>4291</v>
      </c>
      <c r="K162">
        <v>4377</v>
      </c>
      <c r="L162">
        <v>3545</v>
      </c>
      <c r="M162">
        <v>41439</v>
      </c>
      <c r="N162">
        <v>14026</v>
      </c>
      <c r="O162">
        <v>4920</v>
      </c>
      <c r="P162">
        <f>SUM(F162:O162)</f>
        <v>353614</v>
      </c>
    </row>
    <row r="163" spans="1:16">
      <c r="A163">
        <v>159</v>
      </c>
      <c r="B163" t="s">
        <v>54</v>
      </c>
      <c r="C163" s="1">
        <v>16.350000000000001</v>
      </c>
      <c r="D163" s="2" t="s">
        <v>286</v>
      </c>
      <c r="E163" s="3">
        <v>884.35</v>
      </c>
      <c r="F163">
        <v>4841</v>
      </c>
      <c r="G163">
        <v>4600</v>
      </c>
      <c r="H163">
        <v>61802</v>
      </c>
      <c r="I163">
        <v>4180</v>
      </c>
      <c r="J163">
        <v>18006</v>
      </c>
      <c r="K163">
        <v>301230</v>
      </c>
      <c r="M163">
        <v>445778</v>
      </c>
      <c r="N163">
        <v>50127</v>
      </c>
      <c r="O163">
        <v>2619</v>
      </c>
      <c r="P163">
        <f>SUM(F163:O163)</f>
        <v>893183</v>
      </c>
    </row>
    <row r="164" spans="1:16">
      <c r="A164">
        <v>160</v>
      </c>
      <c r="B164" t="s">
        <v>193</v>
      </c>
      <c r="C164" s="1">
        <v>82.399999999999906</v>
      </c>
      <c r="D164" s="2" t="s">
        <v>281</v>
      </c>
      <c r="E164" s="3">
        <v>881.4</v>
      </c>
      <c r="G164">
        <v>4522</v>
      </c>
      <c r="I164">
        <v>2824</v>
      </c>
      <c r="J164">
        <v>2423</v>
      </c>
      <c r="K164">
        <v>2632</v>
      </c>
      <c r="L164">
        <v>3406</v>
      </c>
      <c r="M164">
        <v>6023</v>
      </c>
      <c r="N164">
        <v>3570</v>
      </c>
      <c r="O164">
        <v>1801</v>
      </c>
      <c r="P164">
        <f>SUM(F164:O164)</f>
        <v>27201</v>
      </c>
    </row>
    <row r="165" spans="1:16">
      <c r="A165">
        <v>161</v>
      </c>
      <c r="B165" t="s">
        <v>39</v>
      </c>
      <c r="C165" s="1">
        <v>73.683333333333294</v>
      </c>
      <c r="D165" s="2" t="s">
        <v>290</v>
      </c>
      <c r="E165" s="3">
        <v>873.68333333333305</v>
      </c>
      <c r="F165">
        <v>19700</v>
      </c>
      <c r="G165">
        <v>1847</v>
      </c>
      <c r="H165">
        <v>6921</v>
      </c>
      <c r="I165">
        <v>3537</v>
      </c>
      <c r="K165">
        <v>77536</v>
      </c>
      <c r="M165">
        <v>2376</v>
      </c>
      <c r="N165">
        <v>3534</v>
      </c>
      <c r="O165">
        <v>2285</v>
      </c>
      <c r="P165">
        <f>SUM(F165:O165)</f>
        <v>117736</v>
      </c>
    </row>
    <row r="166" spans="1:16">
      <c r="A166">
        <v>162</v>
      </c>
      <c r="B166" t="s">
        <v>47</v>
      </c>
      <c r="C166" s="1">
        <v>157.183333333333</v>
      </c>
      <c r="D166" s="2" t="s">
        <v>291</v>
      </c>
      <c r="E166" s="3">
        <v>857.18333333333305</v>
      </c>
      <c r="F166">
        <v>5651</v>
      </c>
      <c r="G166">
        <v>1859</v>
      </c>
      <c r="J166">
        <v>1212</v>
      </c>
      <c r="K166">
        <v>2031</v>
      </c>
      <c r="L166">
        <v>4109</v>
      </c>
      <c r="N166">
        <v>1744</v>
      </c>
      <c r="O166">
        <v>1723</v>
      </c>
      <c r="P166">
        <f>SUM(F166:O166)</f>
        <v>18329</v>
      </c>
    </row>
    <row r="167" spans="1:16">
      <c r="A167">
        <v>163</v>
      </c>
      <c r="B167" t="s">
        <v>67</v>
      </c>
      <c r="C167" s="1">
        <v>130.333333333333</v>
      </c>
      <c r="D167" s="2" t="s">
        <v>292</v>
      </c>
      <c r="E167" s="3">
        <v>830.33333333333303</v>
      </c>
      <c r="G167">
        <v>2167</v>
      </c>
      <c r="H167">
        <v>3659</v>
      </c>
      <c r="I167">
        <v>1173</v>
      </c>
      <c r="J167">
        <v>66050</v>
      </c>
      <c r="M167">
        <v>2043</v>
      </c>
      <c r="N167">
        <v>3646</v>
      </c>
      <c r="O167">
        <v>1197</v>
      </c>
      <c r="P167">
        <f>SUM(F167:O167)</f>
        <v>79935</v>
      </c>
    </row>
    <row r="168" spans="1:16">
      <c r="A168">
        <v>164</v>
      </c>
      <c r="B168" t="s">
        <v>194</v>
      </c>
      <c r="C168" s="1">
        <v>28.233333333333299</v>
      </c>
      <c r="D168" s="2" t="s">
        <v>293</v>
      </c>
      <c r="E168" s="3">
        <v>828.23333333333301</v>
      </c>
      <c r="F168">
        <v>2980</v>
      </c>
      <c r="G168">
        <v>5691</v>
      </c>
      <c r="H168">
        <v>50086</v>
      </c>
      <c r="K168">
        <v>4475</v>
      </c>
      <c r="L168">
        <v>3185</v>
      </c>
      <c r="M168">
        <v>2941</v>
      </c>
      <c r="N168">
        <v>43622</v>
      </c>
      <c r="O168">
        <v>3956</v>
      </c>
      <c r="P168">
        <f>SUM(F168:O168)</f>
        <v>116936</v>
      </c>
    </row>
    <row r="169" spans="1:16">
      <c r="A169">
        <v>165</v>
      </c>
      <c r="B169" t="s">
        <v>195</v>
      </c>
      <c r="C169" s="1">
        <v>19.733333333333299</v>
      </c>
      <c r="D169" s="2" t="s">
        <v>294</v>
      </c>
      <c r="E169" s="3">
        <v>819.73333333333301</v>
      </c>
      <c r="F169">
        <v>4156</v>
      </c>
      <c r="G169">
        <v>86885</v>
      </c>
      <c r="H169">
        <v>15678</v>
      </c>
      <c r="I169">
        <v>3393</v>
      </c>
      <c r="K169">
        <v>3715</v>
      </c>
      <c r="M169">
        <v>9749</v>
      </c>
      <c r="N169">
        <v>8106</v>
      </c>
      <c r="O169">
        <v>2623</v>
      </c>
      <c r="P169">
        <f>SUM(F169:O169)</f>
        <v>134305</v>
      </c>
    </row>
    <row r="170" spans="1:16">
      <c r="A170">
        <v>166</v>
      </c>
      <c r="B170" t="s">
        <v>196</v>
      </c>
      <c r="C170" s="1">
        <v>17.383333333333301</v>
      </c>
      <c r="D170" s="2" t="s">
        <v>295</v>
      </c>
      <c r="E170" s="3">
        <v>817.38333333333298</v>
      </c>
      <c r="F170">
        <v>322212</v>
      </c>
      <c r="G170">
        <v>2557</v>
      </c>
      <c r="H170">
        <v>133697</v>
      </c>
      <c r="I170">
        <v>29253</v>
      </c>
      <c r="K170">
        <v>75752</v>
      </c>
      <c r="M170">
        <v>24190</v>
      </c>
      <c r="N170">
        <v>80278</v>
      </c>
      <c r="O170">
        <v>4980</v>
      </c>
      <c r="P170">
        <f>SUM(F170:O170)</f>
        <v>672919</v>
      </c>
    </row>
    <row r="171" spans="1:16">
      <c r="A171">
        <v>167</v>
      </c>
      <c r="B171" t="s">
        <v>197</v>
      </c>
      <c r="C171" s="1">
        <v>15.3</v>
      </c>
      <c r="D171" s="2" t="s">
        <v>295</v>
      </c>
      <c r="E171" s="3">
        <v>814.8</v>
      </c>
      <c r="F171">
        <v>3839</v>
      </c>
      <c r="G171">
        <v>3922</v>
      </c>
      <c r="H171">
        <v>35992</v>
      </c>
      <c r="J171">
        <v>2682</v>
      </c>
      <c r="K171">
        <v>15999</v>
      </c>
      <c r="M171">
        <v>4415</v>
      </c>
      <c r="N171">
        <v>3922</v>
      </c>
      <c r="O171">
        <v>4944</v>
      </c>
      <c r="P171">
        <f>SUM(F171:O171)</f>
        <v>75715</v>
      </c>
    </row>
    <row r="172" spans="1:16">
      <c r="A172">
        <v>168</v>
      </c>
      <c r="B172" t="s">
        <v>198</v>
      </c>
      <c r="C172" s="1">
        <v>109.633333333333</v>
      </c>
      <c r="D172" s="2" t="s">
        <v>292</v>
      </c>
      <c r="E172" s="3">
        <v>809.13333333333298</v>
      </c>
      <c r="G172">
        <v>2066</v>
      </c>
      <c r="H172">
        <v>43776</v>
      </c>
      <c r="I172">
        <v>128666</v>
      </c>
      <c r="J172">
        <v>1924</v>
      </c>
      <c r="L172">
        <v>3662</v>
      </c>
      <c r="N172">
        <v>1744</v>
      </c>
      <c r="O172">
        <v>2088</v>
      </c>
      <c r="P172">
        <f>SUM(F172:O172)</f>
        <v>183926</v>
      </c>
    </row>
    <row r="173" spans="1:16">
      <c r="A173">
        <v>169</v>
      </c>
      <c r="B173" t="s">
        <v>199</v>
      </c>
      <c r="C173" s="1">
        <v>109.06666666666599</v>
      </c>
      <c r="D173" s="2" t="s">
        <v>296</v>
      </c>
      <c r="E173" s="3">
        <v>809.06666666666604</v>
      </c>
      <c r="G173">
        <v>2521</v>
      </c>
      <c r="H173">
        <v>5879</v>
      </c>
      <c r="I173">
        <v>2469</v>
      </c>
      <c r="K173">
        <v>2066</v>
      </c>
      <c r="M173">
        <v>2841</v>
      </c>
      <c r="N173">
        <v>2221</v>
      </c>
      <c r="O173">
        <v>2938</v>
      </c>
      <c r="P173">
        <f>SUM(F173:O173)</f>
        <v>20935</v>
      </c>
    </row>
    <row r="174" spans="1:16">
      <c r="A174">
        <v>170</v>
      </c>
      <c r="B174" t="s">
        <v>200</v>
      </c>
      <c r="C174" s="1">
        <v>4.0833333333333304</v>
      </c>
      <c r="D174" s="2" t="s">
        <v>295</v>
      </c>
      <c r="E174" s="3">
        <v>802.58333333333303</v>
      </c>
      <c r="F174">
        <v>116399</v>
      </c>
      <c r="G174">
        <v>3355</v>
      </c>
      <c r="I174">
        <v>94354</v>
      </c>
      <c r="K174">
        <v>4000</v>
      </c>
      <c r="L174">
        <v>84825</v>
      </c>
      <c r="M174">
        <v>163546</v>
      </c>
      <c r="N174">
        <v>17354</v>
      </c>
      <c r="O174">
        <v>16567</v>
      </c>
      <c r="P174">
        <f>SUM(F174:O174)</f>
        <v>500400</v>
      </c>
    </row>
    <row r="175" spans="1:16">
      <c r="A175">
        <v>171</v>
      </c>
      <c r="B175" t="s">
        <v>91</v>
      </c>
      <c r="C175" s="1">
        <v>1.5333333333333301</v>
      </c>
      <c r="D175" s="2" t="s">
        <v>295</v>
      </c>
      <c r="E175" s="3">
        <v>801.53333333333296</v>
      </c>
      <c r="G175">
        <v>59943</v>
      </c>
      <c r="I175">
        <v>20661</v>
      </c>
      <c r="J175">
        <v>3508</v>
      </c>
      <c r="K175">
        <v>171375</v>
      </c>
      <c r="L175">
        <v>217709</v>
      </c>
      <c r="M175">
        <v>5359</v>
      </c>
      <c r="N175">
        <v>63635</v>
      </c>
      <c r="O175">
        <v>6917</v>
      </c>
      <c r="P175">
        <f>SUM(F175:O175)</f>
        <v>549107</v>
      </c>
    </row>
    <row r="176" spans="1:16">
      <c r="A176">
        <v>172</v>
      </c>
      <c r="B176" t="s">
        <v>92</v>
      </c>
      <c r="C176" s="1">
        <v>0</v>
      </c>
      <c r="D176" s="2" t="s">
        <v>297</v>
      </c>
      <c r="E176" s="3">
        <v>800</v>
      </c>
      <c r="F176">
        <v>107135</v>
      </c>
      <c r="G176">
        <v>22443</v>
      </c>
      <c r="I176">
        <v>73980</v>
      </c>
      <c r="K176">
        <v>83228</v>
      </c>
      <c r="L176">
        <v>265520</v>
      </c>
      <c r="M176">
        <v>49654</v>
      </c>
      <c r="N176">
        <v>96898</v>
      </c>
      <c r="O176">
        <v>5923</v>
      </c>
      <c r="P176">
        <f>SUM(F176:O176)</f>
        <v>704781</v>
      </c>
    </row>
    <row r="177" spans="1:16">
      <c r="A177">
        <v>173</v>
      </c>
      <c r="B177" t="s">
        <v>201</v>
      </c>
      <c r="C177" s="1">
        <v>0</v>
      </c>
      <c r="D177" s="2" t="s">
        <v>297</v>
      </c>
      <c r="E177" s="3">
        <v>799.5</v>
      </c>
      <c r="G177">
        <v>5205</v>
      </c>
      <c r="H177">
        <v>135076</v>
      </c>
      <c r="I177">
        <v>3950</v>
      </c>
      <c r="J177">
        <v>3949</v>
      </c>
      <c r="K177">
        <v>17019</v>
      </c>
      <c r="M177">
        <v>44952</v>
      </c>
      <c r="N177">
        <v>68075</v>
      </c>
      <c r="O177">
        <v>8135</v>
      </c>
      <c r="P177">
        <f>SUM(F177:O177)</f>
        <v>286361</v>
      </c>
    </row>
    <row r="178" spans="1:16">
      <c r="A178">
        <v>174</v>
      </c>
      <c r="B178" t="s">
        <v>44</v>
      </c>
      <c r="C178" s="1">
        <v>182.29999999999899</v>
      </c>
      <c r="D178" s="2" t="s">
        <v>298</v>
      </c>
      <c r="E178" s="3">
        <v>782.3</v>
      </c>
      <c r="G178">
        <v>930</v>
      </c>
      <c r="H178">
        <v>6228</v>
      </c>
      <c r="K178">
        <v>1846</v>
      </c>
      <c r="L178">
        <v>2165</v>
      </c>
      <c r="N178">
        <v>1172</v>
      </c>
      <c r="O178">
        <v>949</v>
      </c>
      <c r="P178">
        <f>SUM(F178:O178)</f>
        <v>13290</v>
      </c>
    </row>
    <row r="179" spans="1:16">
      <c r="A179">
        <v>175</v>
      </c>
      <c r="B179" t="s">
        <v>202</v>
      </c>
      <c r="C179" s="1">
        <v>182.36666666666599</v>
      </c>
      <c r="D179" s="2" t="s">
        <v>298</v>
      </c>
      <c r="E179" s="3">
        <v>781.86666666666599</v>
      </c>
      <c r="F179">
        <v>62778</v>
      </c>
      <c r="G179">
        <v>1357</v>
      </c>
      <c r="H179">
        <v>2005</v>
      </c>
      <c r="M179">
        <v>931</v>
      </c>
      <c r="N179">
        <v>1805</v>
      </c>
      <c r="O179">
        <v>960</v>
      </c>
      <c r="P179">
        <f>SUM(F179:O179)</f>
        <v>69836</v>
      </c>
    </row>
    <row r="180" spans="1:16">
      <c r="A180">
        <v>176</v>
      </c>
      <c r="B180" t="s">
        <v>71</v>
      </c>
      <c r="C180" s="1">
        <v>79.233333333333306</v>
      </c>
      <c r="D180" s="2" t="s">
        <v>292</v>
      </c>
      <c r="E180" s="3">
        <v>778.73333333333301</v>
      </c>
      <c r="G180">
        <v>2852</v>
      </c>
      <c r="I180">
        <v>2097</v>
      </c>
      <c r="J180">
        <v>1981</v>
      </c>
      <c r="K180">
        <v>4534</v>
      </c>
      <c r="L180">
        <v>8328</v>
      </c>
      <c r="N180">
        <v>18042</v>
      </c>
      <c r="O180">
        <v>2716</v>
      </c>
      <c r="P180">
        <f>SUM(F180:O180)</f>
        <v>40550</v>
      </c>
    </row>
    <row r="181" spans="1:16">
      <c r="A181">
        <v>177</v>
      </c>
      <c r="B181" t="s">
        <v>73</v>
      </c>
      <c r="C181" s="1">
        <v>11.816666666666601</v>
      </c>
      <c r="D181" s="2" t="s">
        <v>299</v>
      </c>
      <c r="E181" s="3">
        <v>711.81666666666604</v>
      </c>
      <c r="G181">
        <v>453085</v>
      </c>
      <c r="I181">
        <v>29952</v>
      </c>
      <c r="K181">
        <v>83705</v>
      </c>
      <c r="L181">
        <v>72768</v>
      </c>
      <c r="M181">
        <v>6597</v>
      </c>
      <c r="N181">
        <v>2891</v>
      </c>
      <c r="O181">
        <v>117678</v>
      </c>
      <c r="P181">
        <f>SUM(F181:O181)</f>
        <v>766676</v>
      </c>
    </row>
    <row r="182" spans="1:16">
      <c r="A182">
        <v>178</v>
      </c>
      <c r="B182" t="s">
        <v>203</v>
      </c>
      <c r="C182" s="1">
        <v>0</v>
      </c>
      <c r="D182" s="2" t="s">
        <v>300</v>
      </c>
      <c r="E182" s="3">
        <v>700</v>
      </c>
      <c r="G182">
        <v>4291</v>
      </c>
      <c r="H182">
        <v>96564</v>
      </c>
      <c r="K182">
        <v>81487</v>
      </c>
      <c r="L182">
        <v>41270</v>
      </c>
      <c r="M182">
        <v>5458</v>
      </c>
      <c r="N182">
        <v>4989</v>
      </c>
      <c r="O182">
        <v>13814</v>
      </c>
      <c r="P182">
        <f>SUM(F182:O182)</f>
        <v>247873</v>
      </c>
    </row>
    <row r="183" spans="1:16">
      <c r="A183">
        <v>179</v>
      </c>
      <c r="B183" t="s">
        <v>204</v>
      </c>
      <c r="C183" s="1">
        <v>99</v>
      </c>
      <c r="D183" s="2" t="s">
        <v>301</v>
      </c>
      <c r="E183" s="3">
        <v>699</v>
      </c>
      <c r="F183">
        <v>11756</v>
      </c>
      <c r="G183">
        <v>2602</v>
      </c>
      <c r="H183">
        <v>7407</v>
      </c>
      <c r="M183">
        <v>1231</v>
      </c>
      <c r="N183">
        <v>2748</v>
      </c>
      <c r="O183">
        <v>1879</v>
      </c>
      <c r="P183">
        <f>SUM(F183:O183)</f>
        <v>27623</v>
      </c>
    </row>
    <row r="184" spans="1:16">
      <c r="A184">
        <v>180</v>
      </c>
      <c r="B184" t="s">
        <v>205</v>
      </c>
      <c r="C184" s="1">
        <v>177.48333333333301</v>
      </c>
      <c r="D184" s="2" t="s">
        <v>302</v>
      </c>
      <c r="E184" s="3">
        <v>677.48333333333301</v>
      </c>
      <c r="F184">
        <v>2753</v>
      </c>
      <c r="G184">
        <v>1649</v>
      </c>
      <c r="M184">
        <v>933</v>
      </c>
      <c r="N184">
        <v>1061</v>
      </c>
      <c r="O184">
        <v>955</v>
      </c>
      <c r="P184">
        <f>SUM(F184:O184)</f>
        <v>7351</v>
      </c>
    </row>
    <row r="185" spans="1:16">
      <c r="A185">
        <v>181</v>
      </c>
      <c r="B185" t="s">
        <v>206</v>
      </c>
      <c r="C185" s="1">
        <v>67.399999999999906</v>
      </c>
      <c r="D185" s="2" t="s">
        <v>303</v>
      </c>
      <c r="E185" s="3">
        <v>666.9</v>
      </c>
      <c r="G185">
        <v>3209</v>
      </c>
      <c r="I185">
        <v>3897</v>
      </c>
      <c r="K185">
        <v>3754</v>
      </c>
      <c r="L185">
        <v>4657</v>
      </c>
      <c r="N185">
        <v>2072</v>
      </c>
      <c r="O185">
        <v>1475</v>
      </c>
      <c r="P185">
        <f>SUM(F185:O185)</f>
        <v>19064</v>
      </c>
    </row>
    <row r="186" spans="1:16">
      <c r="A186">
        <v>182</v>
      </c>
      <c r="B186" t="s">
        <v>207</v>
      </c>
      <c r="C186" s="1">
        <v>66.033333333333303</v>
      </c>
      <c r="D186" s="2" t="s">
        <v>298</v>
      </c>
      <c r="E186" s="3">
        <v>665.53333333333296</v>
      </c>
      <c r="F186">
        <v>7608</v>
      </c>
      <c r="G186">
        <v>2448</v>
      </c>
      <c r="I186">
        <v>2963</v>
      </c>
      <c r="K186">
        <v>3213</v>
      </c>
      <c r="N186">
        <v>3140</v>
      </c>
      <c r="O186">
        <v>2274</v>
      </c>
      <c r="P186">
        <f>SUM(F186:O186)</f>
        <v>21646</v>
      </c>
    </row>
    <row r="187" spans="1:16">
      <c r="A187">
        <v>183</v>
      </c>
      <c r="B187" t="s">
        <v>208</v>
      </c>
      <c r="C187" s="1">
        <v>52.966666666666598</v>
      </c>
      <c r="D187" s="2" t="s">
        <v>303</v>
      </c>
      <c r="E187" s="3">
        <v>652.96666666666601</v>
      </c>
      <c r="G187">
        <v>9498</v>
      </c>
      <c r="I187">
        <v>2184</v>
      </c>
      <c r="J187">
        <v>2371</v>
      </c>
      <c r="K187">
        <v>7072</v>
      </c>
      <c r="N187">
        <v>3067</v>
      </c>
      <c r="O187">
        <v>3827</v>
      </c>
      <c r="P187">
        <f>SUM(F187:O187)</f>
        <v>28019</v>
      </c>
    </row>
    <row r="188" spans="1:16">
      <c r="A188">
        <v>184</v>
      </c>
      <c r="B188" t="s">
        <v>101</v>
      </c>
      <c r="C188" s="1">
        <v>44.483333333333299</v>
      </c>
      <c r="D188" s="2" t="s">
        <v>304</v>
      </c>
      <c r="E188" s="3">
        <v>643.48333333333301</v>
      </c>
      <c r="G188">
        <v>2994</v>
      </c>
      <c r="I188">
        <v>3801</v>
      </c>
      <c r="J188">
        <v>1537</v>
      </c>
      <c r="K188">
        <v>6597</v>
      </c>
      <c r="N188">
        <v>162729</v>
      </c>
      <c r="O188">
        <v>3808</v>
      </c>
      <c r="P188">
        <f>SUM(F188:O188)</f>
        <v>181466</v>
      </c>
    </row>
    <row r="189" spans="1:16">
      <c r="A189">
        <v>185</v>
      </c>
      <c r="B189" t="s">
        <v>209</v>
      </c>
      <c r="C189" s="1">
        <v>136.25</v>
      </c>
      <c r="D189" s="2" t="s">
        <v>305</v>
      </c>
      <c r="E189" s="3">
        <v>636.25</v>
      </c>
      <c r="F189">
        <v>4216</v>
      </c>
      <c r="I189">
        <v>2126</v>
      </c>
      <c r="M189">
        <v>1824</v>
      </c>
      <c r="N189">
        <v>1255</v>
      </c>
      <c r="O189">
        <v>1020</v>
      </c>
      <c r="P189">
        <f>SUM(F189:O189)</f>
        <v>10441</v>
      </c>
    </row>
    <row r="190" spans="1:16">
      <c r="A190">
        <v>186</v>
      </c>
      <c r="B190" t="s">
        <v>105</v>
      </c>
      <c r="C190" s="1">
        <v>27.2</v>
      </c>
      <c r="D190" s="2" t="s">
        <v>306</v>
      </c>
      <c r="E190" s="3">
        <v>626.70000000000005</v>
      </c>
      <c r="F190">
        <v>13264</v>
      </c>
      <c r="G190">
        <v>3984</v>
      </c>
      <c r="J190">
        <v>1968</v>
      </c>
      <c r="M190">
        <v>3810</v>
      </c>
      <c r="N190">
        <v>3978</v>
      </c>
      <c r="O190">
        <v>3766</v>
      </c>
      <c r="P190">
        <f>SUM(F190:O190)</f>
        <v>30770</v>
      </c>
    </row>
    <row r="191" spans="1:16">
      <c r="A191">
        <v>187</v>
      </c>
      <c r="B191" t="s">
        <v>210</v>
      </c>
      <c r="C191" s="1">
        <v>26.3333333333333</v>
      </c>
      <c r="D191" s="2" t="s">
        <v>304</v>
      </c>
      <c r="E191" s="3">
        <v>625.83333333333303</v>
      </c>
      <c r="F191">
        <v>5866</v>
      </c>
      <c r="G191">
        <v>7532</v>
      </c>
      <c r="I191">
        <v>3390</v>
      </c>
      <c r="M191">
        <v>10045</v>
      </c>
      <c r="N191">
        <v>86966</v>
      </c>
      <c r="O191">
        <v>2230</v>
      </c>
      <c r="P191">
        <f>SUM(F191:O191)</f>
        <v>116029</v>
      </c>
    </row>
    <row r="192" spans="1:16">
      <c r="A192">
        <v>188</v>
      </c>
      <c r="B192" t="s">
        <v>37</v>
      </c>
      <c r="C192" s="1">
        <v>123.583333333333</v>
      </c>
      <c r="D192" s="2" t="s">
        <v>305</v>
      </c>
      <c r="E192" s="3">
        <v>622.08333333333303</v>
      </c>
      <c r="G192">
        <v>2778</v>
      </c>
      <c r="I192">
        <v>2446</v>
      </c>
      <c r="K192">
        <v>1279</v>
      </c>
      <c r="N192">
        <v>3699</v>
      </c>
      <c r="O192">
        <v>482</v>
      </c>
      <c r="P192">
        <f>SUM(F192:O192)</f>
        <v>10684</v>
      </c>
    </row>
    <row r="193" spans="1:16">
      <c r="A193">
        <v>189</v>
      </c>
      <c r="B193" t="s">
        <v>87</v>
      </c>
      <c r="C193" s="1">
        <v>0</v>
      </c>
      <c r="D193" s="2" t="s">
        <v>307</v>
      </c>
      <c r="E193" s="3">
        <v>599.5</v>
      </c>
      <c r="F193">
        <v>8791</v>
      </c>
      <c r="G193">
        <v>441981</v>
      </c>
      <c r="H193">
        <v>7457</v>
      </c>
      <c r="J193">
        <v>23031</v>
      </c>
      <c r="M193">
        <v>523242</v>
      </c>
      <c r="N193">
        <v>37887</v>
      </c>
      <c r="P193">
        <f>SUM(F193:O193)</f>
        <v>1042389</v>
      </c>
    </row>
    <row r="194" spans="1:16">
      <c r="A194">
        <v>190</v>
      </c>
      <c r="B194" t="s">
        <v>211</v>
      </c>
      <c r="C194" s="1">
        <v>90.266666666666595</v>
      </c>
      <c r="D194" s="2" t="s">
        <v>305</v>
      </c>
      <c r="E194" s="3">
        <v>590.26666666666597</v>
      </c>
      <c r="G194">
        <v>2359</v>
      </c>
      <c r="H194">
        <v>225591</v>
      </c>
      <c r="K194">
        <v>2020</v>
      </c>
      <c r="N194">
        <v>2601</v>
      </c>
      <c r="O194">
        <v>2004</v>
      </c>
      <c r="P194">
        <f>SUM(F194:O194)</f>
        <v>234575</v>
      </c>
    </row>
    <row r="195" spans="1:16">
      <c r="A195">
        <v>191</v>
      </c>
      <c r="B195" t="s">
        <v>212</v>
      </c>
      <c r="C195" s="1">
        <v>71.783333333333303</v>
      </c>
      <c r="D195" s="2" t="s">
        <v>308</v>
      </c>
      <c r="E195" s="3">
        <v>571.28333333333296</v>
      </c>
      <c r="G195">
        <v>3283</v>
      </c>
      <c r="K195">
        <v>55315</v>
      </c>
      <c r="L195">
        <v>90306</v>
      </c>
      <c r="N195">
        <v>1441</v>
      </c>
      <c r="O195">
        <v>1769</v>
      </c>
      <c r="P195">
        <f>SUM(F195:O195)</f>
        <v>152114</v>
      </c>
    </row>
    <row r="196" spans="1:16">
      <c r="A196">
        <v>192</v>
      </c>
      <c r="B196" t="s">
        <v>103</v>
      </c>
      <c r="C196" s="1">
        <v>60.566666666666599</v>
      </c>
      <c r="D196" s="2" t="s">
        <v>305</v>
      </c>
      <c r="E196" s="3">
        <v>560.56666666666604</v>
      </c>
      <c r="J196">
        <v>1302</v>
      </c>
      <c r="K196">
        <v>3130</v>
      </c>
      <c r="M196">
        <v>2796</v>
      </c>
      <c r="N196">
        <v>3538</v>
      </c>
      <c r="O196">
        <v>34792</v>
      </c>
      <c r="P196">
        <f>SUM(F196:O196)</f>
        <v>45558</v>
      </c>
    </row>
    <row r="197" spans="1:16">
      <c r="A197">
        <v>193</v>
      </c>
      <c r="B197" t="s">
        <v>213</v>
      </c>
      <c r="C197" s="1">
        <v>57.1666666666666</v>
      </c>
      <c r="D197" s="2" t="s">
        <v>309</v>
      </c>
      <c r="E197" s="3">
        <v>556.66666666666595</v>
      </c>
      <c r="F197">
        <v>5013</v>
      </c>
      <c r="G197">
        <v>80500</v>
      </c>
      <c r="J197">
        <v>1546</v>
      </c>
      <c r="N197">
        <v>2224</v>
      </c>
      <c r="O197">
        <v>5075</v>
      </c>
      <c r="P197">
        <f>SUM(F197:O197)</f>
        <v>94358</v>
      </c>
    </row>
    <row r="198" spans="1:16">
      <c r="A198">
        <v>194</v>
      </c>
      <c r="B198" t="s">
        <v>214</v>
      </c>
      <c r="C198" s="1">
        <v>54.033333333333303</v>
      </c>
      <c r="D198" s="2" t="s">
        <v>309</v>
      </c>
      <c r="E198" s="3">
        <v>554.03333333333296</v>
      </c>
      <c r="J198">
        <v>1367</v>
      </c>
      <c r="L198">
        <v>6399</v>
      </c>
      <c r="M198">
        <v>2591</v>
      </c>
      <c r="N198">
        <v>264965</v>
      </c>
      <c r="O198">
        <v>3999</v>
      </c>
      <c r="P198">
        <f>SUM(F198:O198)</f>
        <v>279321</v>
      </c>
    </row>
    <row r="199" spans="1:16">
      <c r="A199">
        <v>195</v>
      </c>
      <c r="B199" t="s">
        <v>55</v>
      </c>
      <c r="C199" s="1">
        <v>15.5</v>
      </c>
      <c r="D199" s="2" t="s">
        <v>310</v>
      </c>
      <c r="E199" s="3">
        <v>515.5</v>
      </c>
      <c r="G199">
        <v>2670</v>
      </c>
      <c r="J199">
        <v>9041</v>
      </c>
      <c r="K199">
        <v>202561</v>
      </c>
      <c r="N199">
        <v>269077</v>
      </c>
      <c r="O199">
        <v>19715</v>
      </c>
      <c r="P199">
        <f>SUM(F199:O199)</f>
        <v>503064</v>
      </c>
    </row>
    <row r="200" spans="1:16">
      <c r="A200">
        <v>196</v>
      </c>
      <c r="B200" t="s">
        <v>56</v>
      </c>
      <c r="C200" s="1">
        <v>9.6</v>
      </c>
      <c r="D200" s="2" t="s">
        <v>310</v>
      </c>
      <c r="E200" s="3">
        <v>509.6</v>
      </c>
      <c r="F200">
        <v>6888</v>
      </c>
      <c r="G200">
        <v>9104</v>
      </c>
      <c r="K200">
        <v>6179</v>
      </c>
      <c r="N200">
        <v>4370</v>
      </c>
      <c r="O200">
        <v>3024</v>
      </c>
      <c r="P200">
        <f>SUM(F200:O200)</f>
        <v>29565</v>
      </c>
    </row>
    <row r="201" spans="1:16">
      <c r="A201">
        <v>197</v>
      </c>
      <c r="B201" t="s">
        <v>215</v>
      </c>
      <c r="C201" s="1">
        <v>0</v>
      </c>
      <c r="D201" s="2" t="s">
        <v>311</v>
      </c>
      <c r="E201" s="3">
        <v>500</v>
      </c>
      <c r="G201">
        <v>80075</v>
      </c>
      <c r="I201">
        <v>148891</v>
      </c>
      <c r="K201">
        <v>25953</v>
      </c>
      <c r="N201">
        <v>96883</v>
      </c>
      <c r="O201">
        <v>85536</v>
      </c>
      <c r="P201">
        <f>SUM(F201:O201)</f>
        <v>437338</v>
      </c>
    </row>
    <row r="202" spans="1:16">
      <c r="A202">
        <v>198</v>
      </c>
      <c r="B202" t="s">
        <v>216</v>
      </c>
      <c r="C202" s="1">
        <v>48.2</v>
      </c>
      <c r="D202" s="2" t="s">
        <v>312</v>
      </c>
      <c r="E202" s="3">
        <v>448.2</v>
      </c>
      <c r="G202">
        <v>4115</v>
      </c>
      <c r="L202">
        <v>5946</v>
      </c>
      <c r="N202">
        <v>2430</v>
      </c>
      <c r="O202">
        <v>1878</v>
      </c>
      <c r="P202">
        <f>SUM(F202:O202)</f>
        <v>14369</v>
      </c>
    </row>
    <row r="203" spans="1:16">
      <c r="A203">
        <v>199</v>
      </c>
      <c r="B203" t="s">
        <v>217</v>
      </c>
      <c r="C203" s="1">
        <v>35.633333333333297</v>
      </c>
      <c r="D203" s="2" t="s">
        <v>312</v>
      </c>
      <c r="E203" s="3">
        <v>435.63333333333298</v>
      </c>
      <c r="F203">
        <v>4015</v>
      </c>
      <c r="H203">
        <v>8262</v>
      </c>
      <c r="N203">
        <v>2697</v>
      </c>
      <c r="O203">
        <v>2365</v>
      </c>
      <c r="P203">
        <f>SUM(F203:O203)</f>
        <v>17339</v>
      </c>
    </row>
    <row r="204" spans="1:16">
      <c r="A204">
        <v>200</v>
      </c>
      <c r="B204" t="s">
        <v>218</v>
      </c>
      <c r="C204" s="1">
        <v>34.383333333333297</v>
      </c>
      <c r="D204" s="2" t="s">
        <v>312</v>
      </c>
      <c r="E204" s="3">
        <v>434.38333333333298</v>
      </c>
      <c r="G204">
        <v>4759</v>
      </c>
      <c r="J204">
        <v>2990</v>
      </c>
      <c r="N204">
        <v>4311</v>
      </c>
      <c r="O204">
        <v>2147</v>
      </c>
      <c r="P204">
        <f>SUM(F204:O204)</f>
        <v>14207</v>
      </c>
    </row>
    <row r="205" spans="1:16">
      <c r="A205">
        <v>201</v>
      </c>
      <c r="B205" t="s">
        <v>219</v>
      </c>
      <c r="C205" s="1">
        <v>32.700000000000003</v>
      </c>
      <c r="D205" s="2" t="s">
        <v>313</v>
      </c>
      <c r="E205" s="3">
        <v>432.7</v>
      </c>
      <c r="L205">
        <v>4960</v>
      </c>
      <c r="M205">
        <v>172550</v>
      </c>
      <c r="N205">
        <v>3809</v>
      </c>
      <c r="O205">
        <v>1638</v>
      </c>
      <c r="P205">
        <f>SUM(F205:O205)</f>
        <v>182957</v>
      </c>
    </row>
    <row r="206" spans="1:16">
      <c r="A206">
        <v>202</v>
      </c>
      <c r="B206" t="s">
        <v>220</v>
      </c>
      <c r="C206" s="1">
        <v>17.266666666666602</v>
      </c>
      <c r="D206" s="2" t="s">
        <v>312</v>
      </c>
      <c r="E206" s="3">
        <v>416.76666666666603</v>
      </c>
      <c r="G206">
        <v>425537</v>
      </c>
      <c r="I206">
        <v>2753</v>
      </c>
      <c r="K206">
        <v>524902</v>
      </c>
      <c r="O206">
        <v>3411</v>
      </c>
      <c r="P206">
        <f>SUM(F206:O206)</f>
        <v>956603</v>
      </c>
    </row>
    <row r="207" spans="1:16">
      <c r="A207">
        <v>203</v>
      </c>
      <c r="B207" t="s">
        <v>221</v>
      </c>
      <c r="C207" s="1">
        <v>0</v>
      </c>
      <c r="D207" s="2" t="s">
        <v>314</v>
      </c>
      <c r="E207" s="3">
        <v>397</v>
      </c>
      <c r="G207">
        <v>8529</v>
      </c>
      <c r="L207">
        <v>5817</v>
      </c>
      <c r="M207">
        <v>6697</v>
      </c>
      <c r="N207">
        <v>11977</v>
      </c>
      <c r="P207">
        <f>SUM(F207:O207)</f>
        <v>33020</v>
      </c>
    </row>
    <row r="208" spans="1:16">
      <c r="A208">
        <v>204</v>
      </c>
      <c r="B208" t="s">
        <v>222</v>
      </c>
      <c r="C208" s="1">
        <v>94.6666666666666</v>
      </c>
      <c r="D208" s="2" t="s">
        <v>315</v>
      </c>
      <c r="E208" s="3">
        <v>394.666666666666</v>
      </c>
      <c r="G208">
        <v>2319</v>
      </c>
      <c r="N208">
        <v>1496</v>
      </c>
      <c r="O208">
        <v>1305</v>
      </c>
      <c r="P208">
        <f>SUM(F208:O208)</f>
        <v>5120</v>
      </c>
    </row>
    <row r="209" spans="1:16">
      <c r="A209">
        <v>205</v>
      </c>
      <c r="B209" t="s">
        <v>77</v>
      </c>
      <c r="C209" s="1">
        <v>93.933333333333294</v>
      </c>
      <c r="D209" s="2" t="s">
        <v>315</v>
      </c>
      <c r="E209" s="3">
        <v>393.933333333333</v>
      </c>
      <c r="G209">
        <v>1621</v>
      </c>
      <c r="J209">
        <v>2132</v>
      </c>
      <c r="O209">
        <v>1411</v>
      </c>
      <c r="P209">
        <f>SUM(F209:O209)</f>
        <v>5164</v>
      </c>
    </row>
    <row r="210" spans="1:16">
      <c r="A210">
        <v>206</v>
      </c>
      <c r="B210" t="s">
        <v>223</v>
      </c>
      <c r="C210" s="1">
        <v>93.1666666666666</v>
      </c>
      <c r="D210" s="2" t="s">
        <v>315</v>
      </c>
      <c r="E210" s="3">
        <v>393.166666666666</v>
      </c>
      <c r="G210">
        <v>1505</v>
      </c>
      <c r="N210">
        <v>1716</v>
      </c>
      <c r="O210">
        <v>1989</v>
      </c>
      <c r="P210">
        <f>SUM(F210:O210)</f>
        <v>5210</v>
      </c>
    </row>
    <row r="211" spans="1:16">
      <c r="A211">
        <v>207</v>
      </c>
      <c r="B211" t="s">
        <v>224</v>
      </c>
      <c r="C211" s="1">
        <v>83.466666666666598</v>
      </c>
      <c r="D211" s="2" t="s">
        <v>315</v>
      </c>
      <c r="E211" s="3">
        <v>383.46666666666601</v>
      </c>
      <c r="G211">
        <v>1201</v>
      </c>
      <c r="N211">
        <v>3309</v>
      </c>
      <c r="O211">
        <v>1282</v>
      </c>
      <c r="P211">
        <f>SUM(F211:O211)</f>
        <v>5792</v>
      </c>
    </row>
    <row r="212" spans="1:16">
      <c r="A212">
        <v>208</v>
      </c>
      <c r="B212" t="s">
        <v>80</v>
      </c>
      <c r="C212" s="1">
        <v>76.433333333333294</v>
      </c>
      <c r="D212" s="2" t="s">
        <v>315</v>
      </c>
      <c r="E212" s="3">
        <v>376.433333333333</v>
      </c>
      <c r="G212">
        <v>1992</v>
      </c>
      <c r="I212">
        <v>2186</v>
      </c>
      <c r="K212">
        <v>2036</v>
      </c>
      <c r="P212">
        <f>SUM(F212:O212)</f>
        <v>6214</v>
      </c>
    </row>
    <row r="213" spans="1:16">
      <c r="A213">
        <v>209</v>
      </c>
      <c r="B213" t="s">
        <v>225</v>
      </c>
      <c r="C213" s="1">
        <v>55.216666666666598</v>
      </c>
      <c r="D213" s="2" t="s">
        <v>315</v>
      </c>
      <c r="E213" s="3">
        <v>354.71666666666601</v>
      </c>
      <c r="F213">
        <v>2476</v>
      </c>
      <c r="G213">
        <v>1758</v>
      </c>
      <c r="O213">
        <v>3253</v>
      </c>
      <c r="P213">
        <f>SUM(F213:O213)</f>
        <v>7487</v>
      </c>
    </row>
    <row r="214" spans="1:16">
      <c r="A214">
        <v>210</v>
      </c>
      <c r="B214" t="s">
        <v>83</v>
      </c>
      <c r="C214" s="1">
        <v>51.85</v>
      </c>
      <c r="D214" s="2" t="s">
        <v>316</v>
      </c>
      <c r="E214" s="3">
        <v>351.35</v>
      </c>
      <c r="L214">
        <v>2783</v>
      </c>
      <c r="N214">
        <v>5116</v>
      </c>
      <c r="O214">
        <v>1306</v>
      </c>
      <c r="P214">
        <f>SUM(F214:O214)</f>
        <v>9205</v>
      </c>
    </row>
    <row r="215" spans="1:16">
      <c r="A215">
        <v>211</v>
      </c>
      <c r="B215" t="s">
        <v>226</v>
      </c>
      <c r="C215" s="1">
        <v>25.233333333333299</v>
      </c>
      <c r="D215" s="2" t="s">
        <v>316</v>
      </c>
      <c r="E215" s="3">
        <v>323.23333333333301</v>
      </c>
      <c r="G215">
        <v>3104</v>
      </c>
      <c r="N215">
        <v>4821</v>
      </c>
      <c r="O215">
        <v>2582</v>
      </c>
      <c r="P215">
        <f>SUM(F215:O215)</f>
        <v>10507</v>
      </c>
    </row>
    <row r="216" spans="1:16">
      <c r="A216">
        <v>212</v>
      </c>
      <c r="B216" t="s">
        <v>227</v>
      </c>
      <c r="C216" s="1">
        <v>2.7833333333333301</v>
      </c>
      <c r="D216" s="2" t="s">
        <v>317</v>
      </c>
      <c r="E216" s="3">
        <v>302.28333333333302</v>
      </c>
      <c r="G216">
        <v>9310</v>
      </c>
      <c r="K216">
        <v>3433</v>
      </c>
      <c r="O216">
        <v>5428</v>
      </c>
      <c r="P216">
        <f>SUM(F216:O216)</f>
        <v>18171</v>
      </c>
    </row>
    <row r="217" spans="1:16">
      <c r="A217">
        <v>213</v>
      </c>
      <c r="B217" t="s">
        <v>228</v>
      </c>
      <c r="C217" s="1">
        <v>0</v>
      </c>
      <c r="D217" s="2" t="s">
        <v>318</v>
      </c>
      <c r="E217" s="3">
        <v>300</v>
      </c>
      <c r="F217">
        <v>59085</v>
      </c>
      <c r="H217">
        <v>31939</v>
      </c>
      <c r="M217">
        <v>6698</v>
      </c>
      <c r="P217">
        <f>SUM(F217:O217)</f>
        <v>97722</v>
      </c>
    </row>
    <row r="218" spans="1:16">
      <c r="A218">
        <v>214</v>
      </c>
      <c r="B218" t="s">
        <v>96</v>
      </c>
      <c r="C218" s="1">
        <v>0</v>
      </c>
      <c r="D218" s="2" t="s">
        <v>318</v>
      </c>
      <c r="E218" s="3">
        <v>300</v>
      </c>
      <c r="F218">
        <v>49608</v>
      </c>
      <c r="G218">
        <v>101843</v>
      </c>
      <c r="J218">
        <v>3929</v>
      </c>
      <c r="P218">
        <f>SUM(F218:O218)</f>
        <v>155380</v>
      </c>
    </row>
    <row r="219" spans="1:16">
      <c r="A219">
        <v>215</v>
      </c>
      <c r="B219" t="s">
        <v>229</v>
      </c>
      <c r="C219" s="1">
        <v>0</v>
      </c>
      <c r="D219" s="2" t="s">
        <v>318</v>
      </c>
      <c r="E219" s="3">
        <v>299.5</v>
      </c>
      <c r="H219">
        <v>12450</v>
      </c>
      <c r="M219">
        <v>189717</v>
      </c>
      <c r="O219">
        <v>419201</v>
      </c>
      <c r="P219">
        <f>SUM(F219:O219)</f>
        <v>621368</v>
      </c>
    </row>
    <row r="220" spans="1:16">
      <c r="A220">
        <v>216</v>
      </c>
      <c r="B220" t="s">
        <v>230</v>
      </c>
      <c r="C220" s="1">
        <v>0</v>
      </c>
      <c r="D220" s="2" t="s">
        <v>318</v>
      </c>
      <c r="E220" s="3">
        <v>299.5</v>
      </c>
      <c r="F220">
        <v>83291</v>
      </c>
      <c r="N220">
        <v>5448</v>
      </c>
      <c r="O220">
        <v>5162</v>
      </c>
      <c r="P220">
        <f>SUM(F220:O220)</f>
        <v>93901</v>
      </c>
    </row>
    <row r="221" spans="1:16">
      <c r="A221">
        <v>217</v>
      </c>
      <c r="B221" t="s">
        <v>97</v>
      </c>
      <c r="C221" s="1">
        <v>0</v>
      </c>
      <c r="D221" s="2" t="s">
        <v>318</v>
      </c>
      <c r="E221" s="3">
        <v>299.5</v>
      </c>
      <c r="F221">
        <v>113410</v>
      </c>
      <c r="G221">
        <v>7522</v>
      </c>
      <c r="M221">
        <v>3916</v>
      </c>
      <c r="P221">
        <f>SUM(F221:O221)</f>
        <v>124848</v>
      </c>
    </row>
    <row r="222" spans="1:16">
      <c r="A222">
        <v>218</v>
      </c>
      <c r="B222" t="s">
        <v>231</v>
      </c>
      <c r="C222" s="1">
        <v>0</v>
      </c>
      <c r="D222" s="2" t="s">
        <v>318</v>
      </c>
      <c r="E222" s="3">
        <v>299.5</v>
      </c>
      <c r="G222">
        <v>65720</v>
      </c>
      <c r="I222">
        <v>13755</v>
      </c>
      <c r="N222">
        <v>4819</v>
      </c>
      <c r="P222">
        <f>SUM(F222:O222)</f>
        <v>84294</v>
      </c>
    </row>
    <row r="223" spans="1:16">
      <c r="A223">
        <v>219</v>
      </c>
      <c r="B223" t="s">
        <v>232</v>
      </c>
      <c r="C223" s="1">
        <v>76</v>
      </c>
      <c r="D223" s="2" t="s">
        <v>319</v>
      </c>
      <c r="E223" s="3">
        <v>275</v>
      </c>
      <c r="G223">
        <v>1145</v>
      </c>
      <c r="O223">
        <v>1495</v>
      </c>
      <c r="P223">
        <f>SUM(F223:O223)</f>
        <v>2640</v>
      </c>
    </row>
    <row r="224" spans="1:16">
      <c r="A224">
        <v>220</v>
      </c>
      <c r="B224" t="s">
        <v>233</v>
      </c>
      <c r="C224" s="1">
        <v>0</v>
      </c>
      <c r="D224" s="2" t="s">
        <v>318</v>
      </c>
      <c r="E224" s="3">
        <v>270.5</v>
      </c>
      <c r="L224">
        <v>45644</v>
      </c>
      <c r="N224">
        <v>6096</v>
      </c>
      <c r="O224">
        <v>7611</v>
      </c>
      <c r="P224">
        <f>SUM(F224:O224)</f>
        <v>59351</v>
      </c>
    </row>
    <row r="225" spans="1:16">
      <c r="A225">
        <v>221</v>
      </c>
      <c r="B225" t="s">
        <v>63</v>
      </c>
      <c r="C225" s="1">
        <v>63.783333333333303</v>
      </c>
      <c r="D225" s="2" t="s">
        <v>319</v>
      </c>
      <c r="E225" s="3">
        <v>263.78333333333302</v>
      </c>
      <c r="G225">
        <v>1799</v>
      </c>
      <c r="O225">
        <v>1574</v>
      </c>
      <c r="P225">
        <f>SUM(F225:O225)</f>
        <v>3373</v>
      </c>
    </row>
    <row r="226" spans="1:16">
      <c r="A226">
        <v>222</v>
      </c>
      <c r="B226" t="s">
        <v>234</v>
      </c>
      <c r="C226" s="1">
        <v>58.566666666666599</v>
      </c>
      <c r="D226" s="2" t="s">
        <v>319</v>
      </c>
      <c r="E226" s="3">
        <v>258.56666666666598</v>
      </c>
      <c r="G226">
        <v>2092</v>
      </c>
      <c r="O226">
        <v>1594</v>
      </c>
      <c r="P226">
        <f>SUM(F226:O226)</f>
        <v>3686</v>
      </c>
    </row>
    <row r="227" spans="1:16">
      <c r="A227">
        <v>223</v>
      </c>
      <c r="B227" t="s">
        <v>66</v>
      </c>
      <c r="C227" s="1">
        <v>44.75</v>
      </c>
      <c r="D227" s="2" t="s">
        <v>319</v>
      </c>
      <c r="E227" s="3">
        <v>244.75</v>
      </c>
      <c r="G227">
        <v>2792</v>
      </c>
      <c r="O227">
        <v>1723</v>
      </c>
      <c r="P227">
        <f>SUM(F227:O227)</f>
        <v>4515</v>
      </c>
    </row>
    <row r="228" spans="1:16">
      <c r="A228">
        <v>224</v>
      </c>
      <c r="B228" t="s">
        <v>235</v>
      </c>
      <c r="C228" s="1">
        <v>31.783333333333299</v>
      </c>
      <c r="D228" s="2" t="s">
        <v>320</v>
      </c>
      <c r="E228" s="3">
        <v>231.78333333333299</v>
      </c>
      <c r="F228">
        <v>4019</v>
      </c>
      <c r="O228">
        <v>1693</v>
      </c>
      <c r="P228">
        <f>SUM(F228:O228)</f>
        <v>5712</v>
      </c>
    </row>
    <row r="229" spans="1:16">
      <c r="A229">
        <v>225</v>
      </c>
      <c r="B229" t="s">
        <v>70</v>
      </c>
      <c r="C229" s="1">
        <v>24.5</v>
      </c>
      <c r="D229" s="2" t="s">
        <v>319</v>
      </c>
      <c r="E229" s="3">
        <v>224.5</v>
      </c>
      <c r="N229">
        <v>3369</v>
      </c>
      <c r="O229">
        <v>2361</v>
      </c>
      <c r="P229">
        <f>SUM(F229:O229)</f>
        <v>5730</v>
      </c>
    </row>
    <row r="230" spans="1:16">
      <c r="A230">
        <v>226</v>
      </c>
      <c r="B230" t="s">
        <v>236</v>
      </c>
      <c r="C230" s="1">
        <v>24.066666666666599</v>
      </c>
      <c r="D230" s="2" t="s">
        <v>320</v>
      </c>
      <c r="E230" s="3">
        <v>224.06666666666601</v>
      </c>
      <c r="F230">
        <v>7250</v>
      </c>
      <c r="N230">
        <v>2156</v>
      </c>
      <c r="P230">
        <f>SUM(F230:O230)</f>
        <v>9406</v>
      </c>
    </row>
    <row r="231" spans="1:16">
      <c r="A231">
        <v>227</v>
      </c>
      <c r="B231" t="s">
        <v>237</v>
      </c>
      <c r="C231" s="1">
        <v>21.4166666666666</v>
      </c>
      <c r="D231" s="2" t="s">
        <v>320</v>
      </c>
      <c r="E231" s="3">
        <v>221.416666666666</v>
      </c>
      <c r="J231">
        <v>2315</v>
      </c>
      <c r="K231">
        <v>13915</v>
      </c>
      <c r="P231">
        <f>SUM(F231:O231)</f>
        <v>16230</v>
      </c>
    </row>
    <row r="232" spans="1:16">
      <c r="A232">
        <v>228</v>
      </c>
      <c r="B232" t="s">
        <v>238</v>
      </c>
      <c r="C232" s="1">
        <v>0</v>
      </c>
      <c r="D232" s="2" t="s">
        <v>321</v>
      </c>
      <c r="E232" s="3">
        <v>200</v>
      </c>
      <c r="G232">
        <v>11380</v>
      </c>
      <c r="N232">
        <v>95550</v>
      </c>
      <c r="P232">
        <f>SUM(F232:O232)</f>
        <v>106930</v>
      </c>
    </row>
    <row r="233" spans="1:16">
      <c r="A233">
        <v>229</v>
      </c>
      <c r="B233" t="s">
        <v>104</v>
      </c>
      <c r="C233" s="1">
        <v>0</v>
      </c>
      <c r="D233" s="2" t="s">
        <v>321</v>
      </c>
      <c r="E233" s="3">
        <v>200</v>
      </c>
      <c r="G233">
        <v>414120</v>
      </c>
      <c r="M233">
        <v>57842</v>
      </c>
      <c r="P233">
        <f>SUM(F233:O233)</f>
        <v>471962</v>
      </c>
    </row>
    <row r="234" spans="1:16">
      <c r="A234">
        <v>230</v>
      </c>
      <c r="B234" t="s">
        <v>100</v>
      </c>
      <c r="C234" s="1">
        <v>0</v>
      </c>
      <c r="D234" s="2" t="s">
        <v>321</v>
      </c>
      <c r="E234" s="3">
        <v>200</v>
      </c>
      <c r="G234">
        <v>19771</v>
      </c>
      <c r="O234">
        <v>68964</v>
      </c>
      <c r="P234">
        <f>SUM(F234:O234)</f>
        <v>88735</v>
      </c>
    </row>
    <row r="235" spans="1:16">
      <c r="A235">
        <v>231</v>
      </c>
      <c r="B235" t="s">
        <v>239</v>
      </c>
      <c r="C235" s="1">
        <v>0</v>
      </c>
      <c r="D235" s="2" t="s">
        <v>321</v>
      </c>
      <c r="E235" s="3">
        <v>200</v>
      </c>
      <c r="J235">
        <v>12509</v>
      </c>
      <c r="N235">
        <v>15105</v>
      </c>
      <c r="P235">
        <f>SUM(F235:O235)</f>
        <v>27614</v>
      </c>
    </row>
    <row r="236" spans="1:16">
      <c r="A236">
        <v>232</v>
      </c>
      <c r="B236" t="s">
        <v>93</v>
      </c>
      <c r="C236" s="1">
        <v>0</v>
      </c>
      <c r="D236" s="2" t="s">
        <v>321</v>
      </c>
      <c r="E236" s="3">
        <v>200</v>
      </c>
      <c r="F236">
        <v>100733</v>
      </c>
      <c r="O236">
        <v>8793</v>
      </c>
      <c r="P236">
        <f>SUM(F236:O236)</f>
        <v>109526</v>
      </c>
    </row>
    <row r="237" spans="1:16">
      <c r="A237">
        <v>233</v>
      </c>
      <c r="B237" t="s">
        <v>240</v>
      </c>
      <c r="C237" s="1">
        <v>0</v>
      </c>
      <c r="D237" s="2" t="s">
        <v>321</v>
      </c>
      <c r="E237" s="3">
        <v>200</v>
      </c>
      <c r="F237">
        <v>115638</v>
      </c>
      <c r="H237">
        <v>331626</v>
      </c>
      <c r="P237">
        <f>SUM(F237:O237)</f>
        <v>447264</v>
      </c>
    </row>
    <row r="238" spans="1:16">
      <c r="A238">
        <v>234</v>
      </c>
      <c r="B238" t="s">
        <v>241</v>
      </c>
      <c r="C238" s="1">
        <v>0.21666666666666601</v>
      </c>
      <c r="D238" s="2" t="s">
        <v>320</v>
      </c>
      <c r="E238" s="3">
        <v>199.71666666666599</v>
      </c>
      <c r="N238">
        <v>4249</v>
      </c>
      <c r="O238">
        <v>3587</v>
      </c>
      <c r="P238">
        <f>SUM(F238:O238)</f>
        <v>7836</v>
      </c>
    </row>
    <row r="239" spans="1:16">
      <c r="A239">
        <v>235</v>
      </c>
      <c r="B239" t="s">
        <v>242</v>
      </c>
      <c r="C239" s="1">
        <v>0</v>
      </c>
      <c r="D239" s="2" t="s">
        <v>321</v>
      </c>
      <c r="E239" s="3">
        <v>199.5</v>
      </c>
      <c r="F239">
        <v>232703</v>
      </c>
      <c r="H239">
        <v>56518</v>
      </c>
      <c r="P239">
        <f>SUM(F239:O239)</f>
        <v>289221</v>
      </c>
    </row>
    <row r="240" spans="1:16">
      <c r="A240">
        <v>236</v>
      </c>
      <c r="B240" t="s">
        <v>243</v>
      </c>
      <c r="C240" s="1">
        <v>0</v>
      </c>
      <c r="D240" s="2" t="s">
        <v>321</v>
      </c>
      <c r="E240" s="3">
        <v>199.5</v>
      </c>
      <c r="N240">
        <v>5884</v>
      </c>
      <c r="O240">
        <v>5077</v>
      </c>
      <c r="P240">
        <f>SUM(F240:O240)</f>
        <v>10961</v>
      </c>
    </row>
    <row r="241" spans="1:16">
      <c r="A241">
        <v>237</v>
      </c>
      <c r="B241" t="s">
        <v>244</v>
      </c>
      <c r="C241" s="1">
        <v>0</v>
      </c>
      <c r="D241" s="2" t="s">
        <v>321</v>
      </c>
      <c r="E241" s="3">
        <v>199.5</v>
      </c>
      <c r="F241">
        <v>353496</v>
      </c>
      <c r="N241">
        <v>4714</v>
      </c>
      <c r="P241">
        <f>SUM(F241:O241)</f>
        <v>358210</v>
      </c>
    </row>
    <row r="242" spans="1:16">
      <c r="A242">
        <v>238</v>
      </c>
      <c r="B242" t="s">
        <v>90</v>
      </c>
      <c r="C242" s="1">
        <v>0</v>
      </c>
      <c r="D242" s="2" t="s">
        <v>321</v>
      </c>
      <c r="E242" s="3">
        <v>199.5</v>
      </c>
      <c r="G242">
        <v>4650</v>
      </c>
      <c r="O242">
        <v>4811</v>
      </c>
      <c r="P242">
        <f>SUM(F242:O242)</f>
        <v>9461</v>
      </c>
    </row>
    <row r="243" spans="1:16">
      <c r="A243">
        <v>239</v>
      </c>
      <c r="B243" t="s">
        <v>245</v>
      </c>
      <c r="C243" s="1">
        <v>0</v>
      </c>
      <c r="D243" s="2" t="s">
        <v>321</v>
      </c>
      <c r="E243" s="3">
        <v>199</v>
      </c>
      <c r="F243">
        <v>262313</v>
      </c>
      <c r="H243">
        <v>11063</v>
      </c>
      <c r="P243">
        <f>SUM(F243:O243)</f>
        <v>273376</v>
      </c>
    </row>
    <row r="244" spans="1:16">
      <c r="A244">
        <v>240</v>
      </c>
      <c r="B244" t="s">
        <v>246</v>
      </c>
      <c r="C244" s="1">
        <v>0</v>
      </c>
      <c r="D244" s="2" t="s">
        <v>321</v>
      </c>
      <c r="E244" s="3">
        <v>198.5</v>
      </c>
      <c r="L244">
        <v>9284</v>
      </c>
      <c r="O244">
        <v>33430</v>
      </c>
      <c r="P244">
        <f>SUM(F244:O244)</f>
        <v>42714</v>
      </c>
    </row>
    <row r="245" spans="1:16">
      <c r="A245">
        <v>241</v>
      </c>
      <c r="B245" t="s">
        <v>98</v>
      </c>
      <c r="C245" s="1">
        <v>0</v>
      </c>
      <c r="D245" s="2" t="s">
        <v>321</v>
      </c>
      <c r="E245" s="3">
        <v>189</v>
      </c>
      <c r="F245">
        <v>585541</v>
      </c>
      <c r="H245">
        <v>170342</v>
      </c>
      <c r="P245">
        <f>SUM(F245:O245)</f>
        <v>755883</v>
      </c>
    </row>
    <row r="246" spans="1:16">
      <c r="A246">
        <v>242</v>
      </c>
      <c r="B246" t="s">
        <v>247</v>
      </c>
      <c r="C246" s="1">
        <v>13.0166666666666</v>
      </c>
      <c r="D246" s="2" t="s">
        <v>322</v>
      </c>
      <c r="E246" s="3">
        <v>112.016666666666</v>
      </c>
      <c r="O246">
        <v>2819</v>
      </c>
      <c r="P246">
        <f>SUM(F246:O246)</f>
        <v>2819</v>
      </c>
    </row>
    <row r="247" spans="1:16">
      <c r="A247">
        <v>243</v>
      </c>
      <c r="B247" t="s">
        <v>248</v>
      </c>
      <c r="C247" s="1">
        <v>11.316666666666601</v>
      </c>
      <c r="D247" s="2" t="s">
        <v>322</v>
      </c>
      <c r="E247" s="3">
        <v>111.31666666666599</v>
      </c>
      <c r="J247">
        <v>2921</v>
      </c>
      <c r="P247">
        <f>SUM(F247:O247)</f>
        <v>2921</v>
      </c>
    </row>
    <row r="248" spans="1:16">
      <c r="A248">
        <v>244</v>
      </c>
      <c r="B248" t="s">
        <v>249</v>
      </c>
      <c r="C248" s="1">
        <v>0</v>
      </c>
      <c r="D248" s="2" t="s">
        <v>323</v>
      </c>
      <c r="E248" s="3">
        <v>100</v>
      </c>
      <c r="H248">
        <v>4160</v>
      </c>
      <c r="P248">
        <f>SUM(F248:O248)</f>
        <v>4160</v>
      </c>
    </row>
    <row r="249" spans="1:16">
      <c r="A249">
        <v>245</v>
      </c>
      <c r="B249" t="s">
        <v>107</v>
      </c>
      <c r="C249" s="1">
        <v>0</v>
      </c>
      <c r="D249" s="2" t="s">
        <v>323</v>
      </c>
      <c r="E249" s="3">
        <v>100</v>
      </c>
      <c r="F249">
        <v>18437</v>
      </c>
      <c r="P249">
        <f>SUM(F249:O249)</f>
        <v>18437</v>
      </c>
    </row>
    <row r="250" spans="1:16">
      <c r="A250">
        <v>246</v>
      </c>
      <c r="B250" t="s">
        <v>250</v>
      </c>
      <c r="C250" s="1">
        <v>0</v>
      </c>
      <c r="D250" s="2" t="s">
        <v>323</v>
      </c>
      <c r="E250" s="3">
        <v>100</v>
      </c>
      <c r="G250">
        <v>7098</v>
      </c>
      <c r="P250">
        <f>SUM(F250:O250)</f>
        <v>7098</v>
      </c>
    </row>
    <row r="251" spans="1:16">
      <c r="A251">
        <v>247</v>
      </c>
      <c r="B251" t="s">
        <v>251</v>
      </c>
      <c r="C251" s="1">
        <v>0</v>
      </c>
      <c r="D251" s="2" t="s">
        <v>323</v>
      </c>
      <c r="E251" s="3">
        <v>100</v>
      </c>
      <c r="F251">
        <v>7434</v>
      </c>
      <c r="P251">
        <f>SUM(F251:O251)</f>
        <v>7434</v>
      </c>
    </row>
    <row r="252" spans="1:16">
      <c r="A252">
        <v>248</v>
      </c>
      <c r="B252" t="s">
        <v>252</v>
      </c>
      <c r="C252" s="1">
        <v>0</v>
      </c>
      <c r="D252" s="2" t="s">
        <v>323</v>
      </c>
      <c r="E252" s="3">
        <v>100</v>
      </c>
      <c r="J252">
        <v>22790</v>
      </c>
      <c r="P252">
        <f>SUM(F252:O252)</f>
        <v>22790</v>
      </c>
    </row>
    <row r="253" spans="1:16">
      <c r="A253">
        <v>249</v>
      </c>
      <c r="B253" t="s">
        <v>253</v>
      </c>
      <c r="C253" s="1">
        <v>0</v>
      </c>
      <c r="D253" s="2" t="s">
        <v>323</v>
      </c>
      <c r="E253" s="3">
        <v>100</v>
      </c>
      <c r="O253">
        <v>60011</v>
      </c>
      <c r="P253">
        <f>SUM(F253:O253)</f>
        <v>60011</v>
      </c>
    </row>
    <row r="254" spans="1:16">
      <c r="A254">
        <v>250</v>
      </c>
      <c r="B254" t="s">
        <v>254</v>
      </c>
      <c r="C254" s="1">
        <v>0</v>
      </c>
      <c r="D254" s="2" t="s">
        <v>323</v>
      </c>
      <c r="E254" s="3">
        <v>100</v>
      </c>
      <c r="K254">
        <v>410628</v>
      </c>
      <c r="P254">
        <f>SUM(F254:O254)</f>
        <v>410628</v>
      </c>
    </row>
    <row r="255" spans="1:16">
      <c r="A255">
        <v>251</v>
      </c>
      <c r="B255" t="s">
        <v>255</v>
      </c>
      <c r="C255" s="1">
        <v>0</v>
      </c>
      <c r="D255" s="2" t="s">
        <v>323</v>
      </c>
      <c r="E255" s="3">
        <v>100</v>
      </c>
      <c r="H255">
        <v>279908</v>
      </c>
      <c r="P255">
        <f>SUM(F255:O255)</f>
        <v>279908</v>
      </c>
    </row>
    <row r="256" spans="1:16">
      <c r="A256">
        <v>252</v>
      </c>
      <c r="B256" t="s">
        <v>256</v>
      </c>
      <c r="C256" s="1">
        <v>0</v>
      </c>
      <c r="D256" s="2" t="s">
        <v>323</v>
      </c>
      <c r="E256" s="3">
        <v>100</v>
      </c>
      <c r="H256">
        <v>63075</v>
      </c>
      <c r="P256">
        <f>SUM(F256:O256)</f>
        <v>63075</v>
      </c>
    </row>
    <row r="257" spans="1:16">
      <c r="A257">
        <v>253</v>
      </c>
      <c r="B257" t="s">
        <v>99</v>
      </c>
      <c r="C257" s="1">
        <v>0</v>
      </c>
      <c r="D257" s="2" t="s">
        <v>323</v>
      </c>
      <c r="E257" s="3">
        <v>100</v>
      </c>
      <c r="J257">
        <v>46606</v>
      </c>
      <c r="P257">
        <f>SUM(F257:O257)</f>
        <v>46606</v>
      </c>
    </row>
    <row r="258" spans="1:16">
      <c r="A258">
        <v>254</v>
      </c>
      <c r="B258" t="s">
        <v>108</v>
      </c>
      <c r="C258" s="1">
        <v>0</v>
      </c>
      <c r="D258" s="2" t="s">
        <v>323</v>
      </c>
      <c r="E258" s="3">
        <v>100</v>
      </c>
      <c r="K258">
        <v>6019</v>
      </c>
      <c r="P258">
        <f>SUM(F258:O258)</f>
        <v>6019</v>
      </c>
    </row>
    <row r="259" spans="1:16">
      <c r="A259">
        <v>255</v>
      </c>
      <c r="B259" t="s">
        <v>257</v>
      </c>
      <c r="C259" s="1">
        <v>0</v>
      </c>
      <c r="D259" s="2" t="s">
        <v>323</v>
      </c>
      <c r="E259" s="3">
        <v>100</v>
      </c>
      <c r="N259">
        <v>73615</v>
      </c>
      <c r="P259">
        <f>SUM(F259:O259)</f>
        <v>73615</v>
      </c>
    </row>
    <row r="260" spans="1:16">
      <c r="A260">
        <v>256</v>
      </c>
      <c r="B260" t="s">
        <v>258</v>
      </c>
      <c r="C260" s="1">
        <v>0</v>
      </c>
      <c r="D260" s="2" t="s">
        <v>323</v>
      </c>
      <c r="E260" s="3">
        <v>99.5</v>
      </c>
      <c r="G260">
        <v>5025</v>
      </c>
      <c r="P260">
        <f>SUM(F260:O260)</f>
        <v>5025</v>
      </c>
    </row>
    <row r="261" spans="1:16">
      <c r="A261">
        <v>257</v>
      </c>
      <c r="B261" t="s">
        <v>259</v>
      </c>
      <c r="C261" s="1">
        <v>0</v>
      </c>
      <c r="D261" s="2" t="s">
        <v>323</v>
      </c>
      <c r="E261" s="3">
        <v>99.5</v>
      </c>
      <c r="F261">
        <v>95987</v>
      </c>
      <c r="P261">
        <f>SUM(F261:O261)</f>
        <v>95987</v>
      </c>
    </row>
    <row r="262" spans="1:16">
      <c r="A262">
        <v>258</v>
      </c>
      <c r="B262" t="s">
        <v>260</v>
      </c>
      <c r="C262" s="1">
        <v>0</v>
      </c>
      <c r="D262" s="2" t="s">
        <v>323</v>
      </c>
      <c r="E262" s="3">
        <v>99</v>
      </c>
      <c r="O262">
        <v>4019</v>
      </c>
      <c r="P262">
        <f>SUM(F262:O262)</f>
        <v>4019</v>
      </c>
    </row>
    <row r="263" spans="1:16">
      <c r="A263">
        <v>259</v>
      </c>
      <c r="B263" t="s">
        <v>261</v>
      </c>
      <c r="C263" s="1">
        <v>0</v>
      </c>
      <c r="D263" s="2" t="s">
        <v>323</v>
      </c>
      <c r="E263" s="3">
        <v>99</v>
      </c>
      <c r="G263">
        <v>11694</v>
      </c>
      <c r="P263">
        <f>SUM(F263:O263)</f>
        <v>11694</v>
      </c>
    </row>
    <row r="264" spans="1:16">
      <c r="D264" s="2"/>
    </row>
    <row r="265" spans="1:16">
      <c r="D265" s="2"/>
    </row>
    <row r="266" spans="1:16">
      <c r="D266" s="2"/>
    </row>
    <row r="267" spans="1:16">
      <c r="D267" s="2"/>
    </row>
    <row r="268" spans="1:16">
      <c r="D268" s="2"/>
    </row>
    <row r="269" spans="1:16">
      <c r="D269" s="2"/>
    </row>
    <row r="270" spans="1:16">
      <c r="D270" s="2"/>
    </row>
    <row r="271" spans="1:16">
      <c r="D271" s="2"/>
    </row>
    <row r="272" spans="1:16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</sheetData>
  <sortState ref="A5:P263">
    <sortCondition ref="A5:A26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"/>
  <sheetViews>
    <sheetView workbookViewId="0">
      <selection activeCell="A2" sqref="A2:K5"/>
    </sheetView>
  </sheetViews>
  <sheetFormatPr defaultRowHeight="15"/>
  <cols>
    <col min="2" max="2" width="7.140625" customWidth="1"/>
    <col min="3" max="3" width="6.7109375" customWidth="1"/>
    <col min="4" max="4" width="8.42578125" customWidth="1"/>
    <col min="5" max="5" width="7.85546875" customWidth="1"/>
    <col min="6" max="9" width="6.7109375" customWidth="1"/>
    <col min="10" max="10" width="7.7109375" customWidth="1"/>
    <col min="11" max="11" width="6.7109375" customWidth="1"/>
  </cols>
  <sheetData>
    <row r="2" spans="1:11" s="6" customFormat="1" ht="31.5" customHeight="1">
      <c r="A2" s="7"/>
      <c r="B2" s="7" t="s">
        <v>324</v>
      </c>
      <c r="C2" s="7" t="s">
        <v>325</v>
      </c>
      <c r="D2" s="7" t="s">
        <v>326</v>
      </c>
      <c r="E2" s="7" t="s">
        <v>327</v>
      </c>
      <c r="F2" s="7" t="s">
        <v>328</v>
      </c>
      <c r="G2" s="7" t="s">
        <v>329</v>
      </c>
      <c r="H2" s="7" t="s">
        <v>330</v>
      </c>
      <c r="I2" s="7" t="s">
        <v>331</v>
      </c>
      <c r="J2" s="7" t="s">
        <v>332</v>
      </c>
      <c r="K2" s="7" t="s">
        <v>333</v>
      </c>
    </row>
    <row r="3" spans="1:11">
      <c r="A3" s="8" t="s">
        <v>346</v>
      </c>
      <c r="B3" s="8">
        <v>102</v>
      </c>
      <c r="C3" s="8">
        <v>134</v>
      </c>
      <c r="D3" s="8">
        <v>91</v>
      </c>
      <c r="E3" s="8">
        <v>135</v>
      </c>
      <c r="F3" s="8">
        <v>145</v>
      </c>
      <c r="G3" s="8">
        <v>142</v>
      </c>
      <c r="H3" s="8">
        <v>103</v>
      </c>
      <c r="I3" s="8">
        <v>119</v>
      </c>
      <c r="J3" s="8">
        <v>144</v>
      </c>
      <c r="K3" s="8">
        <v>160</v>
      </c>
    </row>
    <row r="4" spans="1:11">
      <c r="A4" s="8" t="s">
        <v>345</v>
      </c>
      <c r="B4" s="8">
        <v>190</v>
      </c>
      <c r="C4" s="8">
        <v>220</v>
      </c>
      <c r="D4" s="8">
        <v>169</v>
      </c>
      <c r="E4" s="8">
        <v>179</v>
      </c>
      <c r="F4" s="8">
        <v>176</v>
      </c>
      <c r="G4" s="8">
        <v>189</v>
      </c>
      <c r="H4" s="8">
        <v>176</v>
      </c>
      <c r="I4" s="8">
        <v>188</v>
      </c>
      <c r="J4" s="8">
        <v>218</v>
      </c>
      <c r="K4" s="8">
        <v>227</v>
      </c>
    </row>
    <row r="5" spans="1:11">
      <c r="A5" s="8" t="s">
        <v>344</v>
      </c>
      <c r="B5" s="9">
        <v>53.684210526315788</v>
      </c>
      <c r="C5" s="9">
        <v>60.909090909090914</v>
      </c>
      <c r="D5" s="9">
        <v>53.846153846153847</v>
      </c>
      <c r="E5" s="9">
        <v>75.41899441340783</v>
      </c>
      <c r="F5" s="9">
        <v>82.38636363636364</v>
      </c>
      <c r="G5" s="9">
        <v>75.132275132275126</v>
      </c>
      <c r="H5" s="9">
        <v>58.522727272727273</v>
      </c>
      <c r="I5" s="9">
        <v>63.297872340425535</v>
      </c>
      <c r="J5" s="9">
        <v>66.055045871559642</v>
      </c>
      <c r="K5" s="9">
        <v>70.484581497797365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topLeftCell="A28" workbookViewId="0">
      <selection activeCell="C1" sqref="C1:D104857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5" width="12" bestFit="1" customWidth="1"/>
    <col min="16" max="16" width="10.28515625" bestFit="1" customWidth="1"/>
  </cols>
  <sheetData>
    <row r="1" spans="1:16">
      <c r="A1" t="s">
        <v>262</v>
      </c>
      <c r="B1" t="s">
        <v>263</v>
      </c>
      <c r="C1" t="s">
        <v>264</v>
      </c>
      <c r="D1" t="s">
        <v>265</v>
      </c>
      <c r="E1" t="s">
        <v>267</v>
      </c>
      <c r="F1" t="s">
        <v>324</v>
      </c>
      <c r="G1" t="s">
        <v>325</v>
      </c>
      <c r="H1" t="s">
        <v>326</v>
      </c>
      <c r="I1" t="s">
        <v>327</v>
      </c>
      <c r="J1" t="s">
        <v>328</v>
      </c>
      <c r="K1" t="s">
        <v>329</v>
      </c>
      <c r="L1" t="s">
        <v>330</v>
      </c>
      <c r="M1" t="s">
        <v>331</v>
      </c>
      <c r="N1" t="s">
        <v>332</v>
      </c>
      <c r="O1" t="s">
        <v>333</v>
      </c>
      <c r="P1" t="s">
        <v>266</v>
      </c>
    </row>
    <row r="2" spans="1:16">
      <c r="A2">
        <v>1</v>
      </c>
      <c r="B2" t="s">
        <v>109</v>
      </c>
      <c r="C2" s="1">
        <v>444.166666666666</v>
      </c>
      <c r="D2" s="2" t="s">
        <v>268</v>
      </c>
      <c r="E2" s="3">
        <v>1310.24999999999</v>
      </c>
      <c r="F2">
        <v>1574</v>
      </c>
      <c r="G2">
        <v>468</v>
      </c>
      <c r="H2">
        <v>1625</v>
      </c>
      <c r="I2">
        <v>735</v>
      </c>
      <c r="J2">
        <v>580</v>
      </c>
      <c r="K2">
        <v>1230</v>
      </c>
      <c r="L2">
        <v>955</v>
      </c>
      <c r="M2">
        <v>1046</v>
      </c>
      <c r="N2">
        <v>643</v>
      </c>
      <c r="O2">
        <v>494</v>
      </c>
      <c r="P2">
        <f>SUM(F2:O2)</f>
        <v>9350</v>
      </c>
    </row>
    <row r="3" spans="1:16">
      <c r="A3">
        <v>2</v>
      </c>
      <c r="B3" t="s">
        <v>110</v>
      </c>
      <c r="C3" s="1">
        <v>411.81666666666598</v>
      </c>
      <c r="D3" s="2" t="s">
        <v>268</v>
      </c>
      <c r="E3" s="3">
        <v>1304.4166666666599</v>
      </c>
      <c r="F3">
        <v>1409</v>
      </c>
      <c r="G3">
        <v>652</v>
      </c>
      <c r="H3">
        <v>3216</v>
      </c>
      <c r="I3">
        <v>806</v>
      </c>
      <c r="J3">
        <v>902</v>
      </c>
      <c r="K3">
        <v>1047</v>
      </c>
      <c r="L3">
        <v>1183</v>
      </c>
      <c r="M3">
        <v>752</v>
      </c>
      <c r="N3">
        <v>769</v>
      </c>
      <c r="O3">
        <v>555</v>
      </c>
      <c r="P3">
        <f t="shared" ref="P3:P66" si="0">SUM(F3:O3)</f>
        <v>11291</v>
      </c>
    </row>
    <row r="4" spans="1:16">
      <c r="A4">
        <v>3</v>
      </c>
      <c r="B4" t="s">
        <v>1</v>
      </c>
      <c r="C4" s="1">
        <v>394.56666666666598</v>
      </c>
      <c r="D4" s="2" t="s">
        <v>268</v>
      </c>
      <c r="E4" s="3">
        <v>1283.9833333333299</v>
      </c>
      <c r="F4">
        <v>1240</v>
      </c>
      <c r="G4">
        <v>799</v>
      </c>
      <c r="H4">
        <v>2995</v>
      </c>
      <c r="I4">
        <v>645</v>
      </c>
      <c r="J4">
        <v>1323</v>
      </c>
      <c r="K4">
        <v>1435</v>
      </c>
      <c r="L4">
        <v>1430</v>
      </c>
      <c r="M4">
        <v>954</v>
      </c>
      <c r="N4">
        <v>932</v>
      </c>
      <c r="O4">
        <v>573</v>
      </c>
      <c r="P4">
        <f t="shared" si="0"/>
        <v>12326</v>
      </c>
    </row>
    <row r="5" spans="1:16">
      <c r="A5">
        <v>4</v>
      </c>
      <c r="B5" t="s">
        <v>10</v>
      </c>
      <c r="C5" s="1">
        <v>369.46666666666601</v>
      </c>
      <c r="D5" s="2" t="s">
        <v>269</v>
      </c>
      <c r="E5" s="3">
        <v>1269.4666666666601</v>
      </c>
      <c r="F5">
        <v>1144</v>
      </c>
      <c r="G5">
        <v>655</v>
      </c>
      <c r="H5">
        <v>2695</v>
      </c>
      <c r="I5">
        <v>946</v>
      </c>
      <c r="J5">
        <v>973</v>
      </c>
      <c r="K5">
        <v>1334</v>
      </c>
      <c r="L5">
        <v>8791</v>
      </c>
      <c r="M5">
        <v>1041</v>
      </c>
      <c r="N5">
        <v>909</v>
      </c>
      <c r="O5">
        <v>535</v>
      </c>
      <c r="P5">
        <f t="shared" si="0"/>
        <v>19023</v>
      </c>
    </row>
    <row r="6" spans="1:16">
      <c r="A6">
        <v>5</v>
      </c>
      <c r="B6" t="s">
        <v>2</v>
      </c>
      <c r="C6" s="1">
        <v>379.48333333333301</v>
      </c>
      <c r="D6" s="2" t="s">
        <v>268</v>
      </c>
      <c r="E6" s="3">
        <v>1268.68333333333</v>
      </c>
      <c r="F6">
        <v>1609</v>
      </c>
      <c r="G6">
        <v>830</v>
      </c>
      <c r="H6">
        <v>3012</v>
      </c>
      <c r="I6">
        <v>1200</v>
      </c>
      <c r="J6">
        <v>1498</v>
      </c>
      <c r="K6">
        <v>1014</v>
      </c>
      <c r="L6">
        <v>1427</v>
      </c>
      <c r="M6">
        <v>1402</v>
      </c>
      <c r="N6">
        <v>595</v>
      </c>
      <c r="O6">
        <v>644</v>
      </c>
      <c r="P6">
        <f t="shared" si="0"/>
        <v>13231</v>
      </c>
    </row>
    <row r="7" spans="1:16">
      <c r="A7">
        <v>6</v>
      </c>
      <c r="B7" t="s">
        <v>111</v>
      </c>
      <c r="C7" s="1">
        <v>374.45</v>
      </c>
      <c r="D7" s="2" t="s">
        <v>268</v>
      </c>
      <c r="E7" s="3">
        <v>1260.4666666666601</v>
      </c>
      <c r="F7">
        <v>2231</v>
      </c>
      <c r="G7">
        <v>1220</v>
      </c>
      <c r="H7">
        <v>2761</v>
      </c>
      <c r="I7">
        <v>852</v>
      </c>
      <c r="J7">
        <v>820</v>
      </c>
      <c r="K7">
        <v>1263</v>
      </c>
      <c r="L7">
        <v>1531</v>
      </c>
      <c r="M7">
        <v>1162</v>
      </c>
      <c r="N7">
        <v>814</v>
      </c>
      <c r="O7">
        <v>879</v>
      </c>
      <c r="P7">
        <f t="shared" si="0"/>
        <v>13533</v>
      </c>
    </row>
    <row r="8" spans="1:16">
      <c r="A8">
        <v>7</v>
      </c>
      <c r="B8" t="s">
        <v>30</v>
      </c>
      <c r="C8" s="1">
        <v>351.71666666666601</v>
      </c>
      <c r="D8" s="2" t="s">
        <v>269</v>
      </c>
      <c r="E8" s="3">
        <v>1251.7166666666601</v>
      </c>
      <c r="F8">
        <v>2253</v>
      </c>
      <c r="G8">
        <v>847</v>
      </c>
      <c r="H8">
        <v>6660</v>
      </c>
      <c r="I8">
        <v>1237</v>
      </c>
      <c r="J8">
        <v>1051</v>
      </c>
      <c r="K8">
        <v>1208</v>
      </c>
      <c r="L8">
        <v>1837</v>
      </c>
      <c r="M8">
        <v>831</v>
      </c>
      <c r="N8">
        <v>1284</v>
      </c>
      <c r="O8">
        <v>749</v>
      </c>
      <c r="P8">
        <f t="shared" si="0"/>
        <v>17957</v>
      </c>
    </row>
    <row r="9" spans="1:16">
      <c r="A9">
        <v>8</v>
      </c>
      <c r="B9" t="s">
        <v>3</v>
      </c>
      <c r="C9" s="1">
        <v>343.916666666666</v>
      </c>
      <c r="D9" s="2" t="s">
        <v>269</v>
      </c>
      <c r="E9" s="3">
        <v>1242.9166666666599</v>
      </c>
      <c r="F9">
        <v>1872</v>
      </c>
      <c r="G9">
        <v>894</v>
      </c>
      <c r="H9">
        <v>3991</v>
      </c>
      <c r="I9">
        <v>609</v>
      </c>
      <c r="J9">
        <v>1417</v>
      </c>
      <c r="K9">
        <v>1269</v>
      </c>
      <c r="L9">
        <v>2614</v>
      </c>
      <c r="M9">
        <v>1353</v>
      </c>
      <c r="N9">
        <v>837</v>
      </c>
      <c r="O9">
        <v>900</v>
      </c>
      <c r="P9">
        <f t="shared" si="0"/>
        <v>15756</v>
      </c>
    </row>
    <row r="10" spans="1:16">
      <c r="A10">
        <v>9</v>
      </c>
      <c r="B10" t="s">
        <v>112</v>
      </c>
      <c r="C10" s="1">
        <v>340.933333333333</v>
      </c>
      <c r="D10" s="2" t="s">
        <v>269</v>
      </c>
      <c r="E10" s="3">
        <v>1240.93333333333</v>
      </c>
      <c r="F10">
        <v>2176</v>
      </c>
      <c r="G10">
        <v>681</v>
      </c>
      <c r="H10">
        <v>6135</v>
      </c>
      <c r="I10">
        <v>1881</v>
      </c>
      <c r="J10">
        <v>1161</v>
      </c>
      <c r="K10">
        <v>1158</v>
      </c>
      <c r="L10">
        <v>1443</v>
      </c>
      <c r="M10">
        <v>1649</v>
      </c>
      <c r="N10">
        <v>1148</v>
      </c>
      <c r="O10">
        <v>647</v>
      </c>
      <c r="P10">
        <f t="shared" si="0"/>
        <v>18079</v>
      </c>
    </row>
    <row r="11" spans="1:16">
      <c r="A11">
        <v>10</v>
      </c>
      <c r="B11" t="s">
        <v>113</v>
      </c>
      <c r="C11" s="1">
        <v>321.81666666666598</v>
      </c>
      <c r="D11" s="2" t="s">
        <v>269</v>
      </c>
      <c r="E11" s="3">
        <v>1221.81666666666</v>
      </c>
      <c r="F11">
        <v>2593</v>
      </c>
      <c r="G11">
        <v>974</v>
      </c>
      <c r="H11">
        <v>5418</v>
      </c>
      <c r="I11">
        <v>1517</v>
      </c>
      <c r="J11">
        <v>660</v>
      </c>
      <c r="K11">
        <v>1436</v>
      </c>
      <c r="L11">
        <v>2334</v>
      </c>
      <c r="M11">
        <v>1138</v>
      </c>
      <c r="N11">
        <v>1597</v>
      </c>
      <c r="O11">
        <v>842</v>
      </c>
      <c r="P11">
        <f t="shared" si="0"/>
        <v>18509</v>
      </c>
    </row>
    <row r="12" spans="1:16">
      <c r="A12">
        <v>11</v>
      </c>
      <c r="B12" t="s">
        <v>4</v>
      </c>
      <c r="C12" s="1">
        <v>316.3</v>
      </c>
      <c r="D12" s="2" t="s">
        <v>270</v>
      </c>
      <c r="E12" s="3">
        <v>1216.3</v>
      </c>
      <c r="F12">
        <v>2853</v>
      </c>
      <c r="G12">
        <v>850</v>
      </c>
      <c r="H12">
        <v>8894</v>
      </c>
      <c r="I12">
        <v>1066</v>
      </c>
      <c r="J12">
        <v>1162</v>
      </c>
      <c r="K12">
        <v>1785</v>
      </c>
      <c r="L12">
        <v>3851</v>
      </c>
      <c r="M12">
        <v>712</v>
      </c>
      <c r="N12">
        <v>610</v>
      </c>
      <c r="O12">
        <v>784</v>
      </c>
      <c r="P12">
        <f t="shared" si="0"/>
        <v>22567</v>
      </c>
    </row>
    <row r="13" spans="1:16">
      <c r="A13">
        <v>12</v>
      </c>
      <c r="B13" t="s">
        <v>76</v>
      </c>
      <c r="C13" s="1">
        <v>321.86666666666599</v>
      </c>
      <c r="D13" s="2" t="s">
        <v>268</v>
      </c>
      <c r="E13" s="3">
        <v>1204.06666666666</v>
      </c>
      <c r="F13">
        <v>1791</v>
      </c>
      <c r="G13">
        <v>1283</v>
      </c>
      <c r="H13">
        <v>2346</v>
      </c>
      <c r="I13">
        <v>2562</v>
      </c>
      <c r="J13">
        <v>1265</v>
      </c>
      <c r="K13">
        <v>1573</v>
      </c>
      <c r="L13">
        <v>1693</v>
      </c>
      <c r="M13">
        <v>1165</v>
      </c>
      <c r="N13">
        <v>1651</v>
      </c>
      <c r="O13">
        <v>1359</v>
      </c>
      <c r="P13">
        <f t="shared" si="0"/>
        <v>16688</v>
      </c>
    </row>
    <row r="14" spans="1:16">
      <c r="A14">
        <v>13</v>
      </c>
      <c r="B14" t="s">
        <v>114</v>
      </c>
      <c r="C14" s="1">
        <v>301.416666666666</v>
      </c>
      <c r="D14" s="2" t="s">
        <v>269</v>
      </c>
      <c r="E14" s="3">
        <v>1201.4166666666599</v>
      </c>
      <c r="F14">
        <v>1744</v>
      </c>
      <c r="G14">
        <v>1244</v>
      </c>
      <c r="H14">
        <v>174351</v>
      </c>
      <c r="I14">
        <v>1641</v>
      </c>
      <c r="J14">
        <v>1542</v>
      </c>
      <c r="K14">
        <v>2042</v>
      </c>
      <c r="L14">
        <v>1766</v>
      </c>
      <c r="M14">
        <v>1679</v>
      </c>
      <c r="N14">
        <v>1047</v>
      </c>
      <c r="O14">
        <v>1610</v>
      </c>
      <c r="P14">
        <f t="shared" si="0"/>
        <v>188666</v>
      </c>
    </row>
    <row r="15" spans="1:16">
      <c r="A15">
        <v>14</v>
      </c>
      <c r="B15" t="s">
        <v>78</v>
      </c>
      <c r="C15" s="1">
        <v>299.11666666666599</v>
      </c>
      <c r="D15" s="2" t="s">
        <v>270</v>
      </c>
      <c r="E15" s="3">
        <v>1199.11666666666</v>
      </c>
      <c r="F15">
        <v>3613</v>
      </c>
      <c r="G15">
        <v>970</v>
      </c>
      <c r="H15">
        <v>87009</v>
      </c>
      <c r="I15">
        <v>1211</v>
      </c>
      <c r="J15">
        <v>890</v>
      </c>
      <c r="K15">
        <v>1337</v>
      </c>
      <c r="L15">
        <v>1812</v>
      </c>
      <c r="M15">
        <v>1769</v>
      </c>
      <c r="N15">
        <v>1125</v>
      </c>
      <c r="O15">
        <v>1739</v>
      </c>
      <c r="P15">
        <f t="shared" si="0"/>
        <v>101475</v>
      </c>
    </row>
    <row r="16" spans="1:16">
      <c r="A16">
        <v>15</v>
      </c>
      <c r="B16" t="s">
        <v>115</v>
      </c>
      <c r="C16" s="1">
        <v>299.31666666666598</v>
      </c>
      <c r="D16" s="2" t="s">
        <v>269</v>
      </c>
      <c r="E16" s="3">
        <v>1198.81666666666</v>
      </c>
      <c r="F16">
        <v>1128</v>
      </c>
      <c r="G16">
        <v>728</v>
      </c>
      <c r="H16">
        <v>5767</v>
      </c>
      <c r="I16">
        <v>1281</v>
      </c>
      <c r="J16">
        <v>2207</v>
      </c>
      <c r="K16">
        <v>2088</v>
      </c>
      <c r="L16">
        <v>2768</v>
      </c>
      <c r="M16">
        <v>1808</v>
      </c>
      <c r="N16">
        <v>1244</v>
      </c>
      <c r="O16">
        <v>1189</v>
      </c>
      <c r="P16">
        <f t="shared" si="0"/>
        <v>20208</v>
      </c>
    </row>
    <row r="17" spans="1:16">
      <c r="A17">
        <v>16</v>
      </c>
      <c r="B17" t="s">
        <v>20</v>
      </c>
      <c r="C17" s="1">
        <v>297.33333333333297</v>
      </c>
      <c r="D17" s="2" t="s">
        <v>271</v>
      </c>
      <c r="E17" s="3">
        <v>1196.8333333333301</v>
      </c>
      <c r="F17">
        <v>107911</v>
      </c>
      <c r="G17">
        <v>593</v>
      </c>
      <c r="H17">
        <v>12421</v>
      </c>
      <c r="I17">
        <v>1001</v>
      </c>
      <c r="J17">
        <v>1706</v>
      </c>
      <c r="K17">
        <v>94242</v>
      </c>
      <c r="L17">
        <v>1239</v>
      </c>
      <c r="M17">
        <v>1158</v>
      </c>
      <c r="N17">
        <v>997</v>
      </c>
      <c r="O17">
        <v>666</v>
      </c>
      <c r="P17">
        <f t="shared" si="0"/>
        <v>221934</v>
      </c>
    </row>
    <row r="18" spans="1:16">
      <c r="A18">
        <v>17</v>
      </c>
      <c r="B18" t="s">
        <v>68</v>
      </c>
      <c r="C18" s="1">
        <v>292.98333333333301</v>
      </c>
      <c r="D18" s="2" t="s">
        <v>269</v>
      </c>
      <c r="E18" s="3">
        <v>1192.9833333333299</v>
      </c>
      <c r="F18">
        <v>3905</v>
      </c>
      <c r="G18">
        <v>1207</v>
      </c>
      <c r="H18">
        <v>3232</v>
      </c>
      <c r="I18">
        <v>1442</v>
      </c>
      <c r="J18">
        <v>627</v>
      </c>
      <c r="K18">
        <v>1793</v>
      </c>
      <c r="L18">
        <v>1985</v>
      </c>
      <c r="M18">
        <v>2001</v>
      </c>
      <c r="N18">
        <v>1181</v>
      </c>
      <c r="O18">
        <v>1353</v>
      </c>
      <c r="P18">
        <f t="shared" si="0"/>
        <v>18726</v>
      </c>
    </row>
    <row r="19" spans="1:16">
      <c r="A19">
        <v>18</v>
      </c>
      <c r="B19" t="s">
        <v>116</v>
      </c>
      <c r="C19" s="1">
        <v>291.76666666666603</v>
      </c>
      <c r="D19" s="2" t="s">
        <v>270</v>
      </c>
      <c r="E19" s="3">
        <v>1191.2666666666601</v>
      </c>
      <c r="F19">
        <v>8873</v>
      </c>
      <c r="G19">
        <v>1858</v>
      </c>
      <c r="H19">
        <v>5164</v>
      </c>
      <c r="I19">
        <v>1198</v>
      </c>
      <c r="J19">
        <v>817</v>
      </c>
      <c r="K19">
        <v>1320</v>
      </c>
      <c r="L19">
        <v>2640</v>
      </c>
      <c r="M19">
        <v>790</v>
      </c>
      <c r="N19">
        <v>1078</v>
      </c>
      <c r="O19">
        <v>1593</v>
      </c>
      <c r="P19">
        <f t="shared" si="0"/>
        <v>25331</v>
      </c>
    </row>
    <row r="20" spans="1:16">
      <c r="A20">
        <v>19</v>
      </c>
      <c r="B20" t="s">
        <v>117</v>
      </c>
      <c r="C20" s="1">
        <v>290.14999999999998</v>
      </c>
      <c r="D20" s="2" t="s">
        <v>269</v>
      </c>
      <c r="E20" s="3">
        <v>1189.6499999999901</v>
      </c>
      <c r="F20">
        <v>2987</v>
      </c>
      <c r="G20">
        <v>1027</v>
      </c>
      <c r="H20">
        <v>6763</v>
      </c>
      <c r="I20">
        <v>966</v>
      </c>
      <c r="J20">
        <v>880</v>
      </c>
      <c r="K20">
        <v>1642</v>
      </c>
      <c r="L20">
        <v>3221</v>
      </c>
      <c r="M20">
        <v>1376</v>
      </c>
      <c r="N20">
        <v>1805</v>
      </c>
      <c r="O20">
        <v>1087</v>
      </c>
      <c r="P20">
        <f t="shared" si="0"/>
        <v>21754</v>
      </c>
    </row>
    <row r="21" spans="1:16">
      <c r="A21">
        <v>20</v>
      </c>
      <c r="B21" t="s">
        <v>0</v>
      </c>
      <c r="C21" s="1">
        <v>304.76666666666603</v>
      </c>
      <c r="D21" s="2" t="s">
        <v>268</v>
      </c>
      <c r="E21" s="3">
        <v>1188.06666666666</v>
      </c>
      <c r="F21">
        <v>2265</v>
      </c>
      <c r="G21">
        <v>2628</v>
      </c>
      <c r="H21">
        <v>2399</v>
      </c>
      <c r="I21">
        <v>1754</v>
      </c>
      <c r="J21">
        <v>1092</v>
      </c>
      <c r="K21">
        <v>1506</v>
      </c>
      <c r="L21">
        <v>2317</v>
      </c>
      <c r="M21">
        <v>1451</v>
      </c>
      <c r="N21">
        <v>967</v>
      </c>
      <c r="O21">
        <v>1335</v>
      </c>
      <c r="P21">
        <f t="shared" si="0"/>
        <v>17714</v>
      </c>
    </row>
    <row r="22" spans="1:16">
      <c r="A22">
        <v>21</v>
      </c>
      <c r="B22" t="s">
        <v>12</v>
      </c>
      <c r="C22" s="1">
        <v>287.599999999999</v>
      </c>
      <c r="D22" s="2" t="s">
        <v>270</v>
      </c>
      <c r="E22" s="3">
        <v>1187.5999999999999</v>
      </c>
      <c r="F22">
        <v>2127</v>
      </c>
      <c r="G22">
        <v>833</v>
      </c>
      <c r="H22">
        <v>5271</v>
      </c>
      <c r="I22">
        <v>1163</v>
      </c>
      <c r="J22">
        <v>1242</v>
      </c>
      <c r="K22">
        <v>1708</v>
      </c>
      <c r="L22">
        <v>2497</v>
      </c>
      <c r="M22">
        <v>1232</v>
      </c>
      <c r="N22">
        <v>3751</v>
      </c>
      <c r="O22">
        <v>742</v>
      </c>
      <c r="P22">
        <f t="shared" si="0"/>
        <v>20566</v>
      </c>
    </row>
    <row r="23" spans="1:16">
      <c r="A23">
        <v>22</v>
      </c>
      <c r="B23" t="s">
        <v>118</v>
      </c>
      <c r="C23" s="1">
        <v>286.06666666666598</v>
      </c>
      <c r="D23" s="2" t="s">
        <v>269</v>
      </c>
      <c r="E23" s="3">
        <v>1185.56666666666</v>
      </c>
      <c r="F23">
        <v>1979</v>
      </c>
      <c r="G23">
        <v>1031</v>
      </c>
      <c r="H23">
        <v>8363</v>
      </c>
      <c r="I23">
        <v>1402</v>
      </c>
      <c r="J23">
        <v>1699</v>
      </c>
      <c r="K23">
        <v>2856</v>
      </c>
      <c r="L23">
        <v>2168</v>
      </c>
      <c r="M23">
        <v>1881</v>
      </c>
      <c r="N23">
        <v>1239</v>
      </c>
      <c r="O23">
        <v>981</v>
      </c>
      <c r="P23">
        <f t="shared" si="0"/>
        <v>23599</v>
      </c>
    </row>
    <row r="24" spans="1:16">
      <c r="A24">
        <v>23</v>
      </c>
      <c r="B24" t="s">
        <v>119</v>
      </c>
      <c r="C24" s="1">
        <v>285.96666666666601</v>
      </c>
      <c r="D24" s="2" t="s">
        <v>270</v>
      </c>
      <c r="E24" s="3">
        <v>1185.4666666666601</v>
      </c>
      <c r="F24">
        <v>3746</v>
      </c>
      <c r="G24">
        <v>989</v>
      </c>
      <c r="H24">
        <v>4058</v>
      </c>
      <c r="I24">
        <v>1179</v>
      </c>
      <c r="J24">
        <v>1078</v>
      </c>
      <c r="K24">
        <v>1453</v>
      </c>
      <c r="L24">
        <v>3052</v>
      </c>
      <c r="M24">
        <v>1714</v>
      </c>
      <c r="N24">
        <v>1358</v>
      </c>
      <c r="O24">
        <v>819</v>
      </c>
      <c r="P24">
        <f t="shared" si="0"/>
        <v>19446</v>
      </c>
    </row>
    <row r="25" spans="1:16">
      <c r="A25">
        <v>24</v>
      </c>
      <c r="B25" t="s">
        <v>5</v>
      </c>
      <c r="C25" s="1">
        <v>284.73333333333301</v>
      </c>
      <c r="D25" s="2" t="s">
        <v>269</v>
      </c>
      <c r="E25" s="3">
        <v>1184.7333333333299</v>
      </c>
      <c r="F25">
        <v>1364</v>
      </c>
      <c r="G25">
        <v>1306</v>
      </c>
      <c r="H25">
        <v>2781</v>
      </c>
      <c r="I25">
        <v>1791</v>
      </c>
      <c r="J25">
        <v>2440</v>
      </c>
      <c r="K25">
        <v>2034</v>
      </c>
      <c r="L25">
        <v>3636</v>
      </c>
      <c r="M25">
        <v>1119</v>
      </c>
      <c r="N25">
        <v>1017</v>
      </c>
      <c r="O25">
        <v>1464</v>
      </c>
      <c r="P25">
        <f t="shared" si="0"/>
        <v>18952</v>
      </c>
    </row>
    <row r="26" spans="1:16">
      <c r="A26">
        <v>25</v>
      </c>
      <c r="B26" t="s">
        <v>60</v>
      </c>
      <c r="C26" s="1">
        <v>273.7</v>
      </c>
      <c r="D26" s="2" t="s">
        <v>270</v>
      </c>
      <c r="E26" s="3">
        <v>1173.7</v>
      </c>
      <c r="F26">
        <v>8714</v>
      </c>
      <c r="G26">
        <v>1696</v>
      </c>
      <c r="H26">
        <v>9047</v>
      </c>
      <c r="I26">
        <v>1360</v>
      </c>
      <c r="J26">
        <v>828</v>
      </c>
      <c r="K26">
        <v>1549</v>
      </c>
      <c r="L26">
        <v>2233</v>
      </c>
      <c r="M26">
        <v>2281</v>
      </c>
      <c r="N26">
        <v>1411</v>
      </c>
      <c r="O26">
        <v>1020</v>
      </c>
      <c r="P26">
        <f t="shared" si="0"/>
        <v>30139</v>
      </c>
    </row>
    <row r="27" spans="1:16">
      <c r="A27">
        <v>26</v>
      </c>
      <c r="B27" t="s">
        <v>120</v>
      </c>
      <c r="C27" s="1">
        <v>276.31666666666598</v>
      </c>
      <c r="D27" s="2" t="s">
        <v>268</v>
      </c>
      <c r="E27" s="3">
        <v>1173.4166666666599</v>
      </c>
      <c r="F27">
        <v>1869</v>
      </c>
      <c r="G27">
        <v>1364</v>
      </c>
      <c r="H27">
        <v>2122</v>
      </c>
      <c r="I27">
        <v>3042</v>
      </c>
      <c r="J27">
        <v>1864</v>
      </c>
      <c r="K27">
        <v>2061</v>
      </c>
      <c r="L27">
        <v>3486</v>
      </c>
      <c r="M27">
        <v>785</v>
      </c>
      <c r="N27">
        <v>1322</v>
      </c>
      <c r="O27">
        <v>1506</v>
      </c>
      <c r="P27">
        <f t="shared" si="0"/>
        <v>19421</v>
      </c>
    </row>
    <row r="28" spans="1:16">
      <c r="A28">
        <v>27</v>
      </c>
      <c r="B28" t="s">
        <v>81</v>
      </c>
      <c r="C28" s="1">
        <v>272.83333333333297</v>
      </c>
      <c r="D28" s="2" t="s">
        <v>269</v>
      </c>
      <c r="E28" s="3">
        <v>1169.3333333333301</v>
      </c>
      <c r="F28">
        <v>2492</v>
      </c>
      <c r="G28">
        <v>2065</v>
      </c>
      <c r="H28">
        <v>4101</v>
      </c>
      <c r="I28">
        <v>1629</v>
      </c>
      <c r="J28">
        <v>1262</v>
      </c>
      <c r="K28">
        <v>1728</v>
      </c>
      <c r="L28">
        <v>3393</v>
      </c>
      <c r="M28">
        <v>793</v>
      </c>
      <c r="N28">
        <v>1356</v>
      </c>
      <c r="O28">
        <v>1312</v>
      </c>
      <c r="P28">
        <f t="shared" si="0"/>
        <v>20131</v>
      </c>
    </row>
    <row r="29" spans="1:16">
      <c r="A29">
        <v>28</v>
      </c>
      <c r="B29" t="s">
        <v>6</v>
      </c>
      <c r="C29" s="1">
        <v>273</v>
      </c>
      <c r="D29" s="2" t="s">
        <v>268</v>
      </c>
      <c r="E29" s="3">
        <v>1167.5999999999999</v>
      </c>
      <c r="F29">
        <v>3180</v>
      </c>
      <c r="G29">
        <v>1246</v>
      </c>
      <c r="H29">
        <v>3306</v>
      </c>
      <c r="I29">
        <v>1014</v>
      </c>
      <c r="J29">
        <v>2162</v>
      </c>
      <c r="K29">
        <v>2668</v>
      </c>
      <c r="L29">
        <v>2335</v>
      </c>
      <c r="M29">
        <v>1168</v>
      </c>
      <c r="N29">
        <v>1253</v>
      </c>
      <c r="O29">
        <v>1288</v>
      </c>
      <c r="P29">
        <f t="shared" si="0"/>
        <v>19620</v>
      </c>
    </row>
    <row r="30" spans="1:16">
      <c r="A30">
        <v>29</v>
      </c>
      <c r="B30" t="s">
        <v>121</v>
      </c>
      <c r="C30" s="1">
        <v>266.08333333333297</v>
      </c>
      <c r="D30" s="2" t="s">
        <v>270</v>
      </c>
      <c r="E30" s="3">
        <v>1166.0833333333301</v>
      </c>
      <c r="F30">
        <v>14835</v>
      </c>
      <c r="G30">
        <v>2500</v>
      </c>
      <c r="H30">
        <v>8564</v>
      </c>
      <c r="I30">
        <v>1319</v>
      </c>
      <c r="J30">
        <v>1642</v>
      </c>
      <c r="K30">
        <v>1446</v>
      </c>
      <c r="L30">
        <v>2265</v>
      </c>
      <c r="M30">
        <v>1170</v>
      </c>
      <c r="N30">
        <v>1459</v>
      </c>
      <c r="O30">
        <v>1034</v>
      </c>
      <c r="P30">
        <f t="shared" si="0"/>
        <v>36234</v>
      </c>
    </row>
    <row r="31" spans="1:16">
      <c r="A31">
        <v>30</v>
      </c>
      <c r="B31" t="s">
        <v>88</v>
      </c>
      <c r="C31" s="1">
        <v>256.933333333333</v>
      </c>
      <c r="D31" s="2" t="s">
        <v>271</v>
      </c>
      <c r="E31" s="3">
        <v>1156.93333333333</v>
      </c>
      <c r="F31">
        <v>3955</v>
      </c>
      <c r="G31">
        <v>1668</v>
      </c>
      <c r="H31">
        <v>3601</v>
      </c>
      <c r="I31">
        <v>1247</v>
      </c>
      <c r="J31">
        <v>1360</v>
      </c>
      <c r="K31">
        <v>2284</v>
      </c>
      <c r="L31">
        <v>3964</v>
      </c>
      <c r="M31">
        <v>983</v>
      </c>
      <c r="N31">
        <v>1246</v>
      </c>
      <c r="O31">
        <v>996</v>
      </c>
      <c r="P31">
        <f t="shared" si="0"/>
        <v>21304</v>
      </c>
    </row>
    <row r="32" spans="1:16">
      <c r="A32">
        <v>31</v>
      </c>
      <c r="B32" t="s">
        <v>33</v>
      </c>
      <c r="C32" s="1">
        <v>257.45</v>
      </c>
      <c r="D32" s="2" t="s">
        <v>270</v>
      </c>
      <c r="E32" s="3">
        <v>1153.95</v>
      </c>
      <c r="F32">
        <v>2169</v>
      </c>
      <c r="G32">
        <v>885</v>
      </c>
      <c r="H32">
        <v>5302</v>
      </c>
      <c r="I32">
        <v>1282</v>
      </c>
      <c r="J32">
        <v>1519</v>
      </c>
      <c r="K32">
        <v>1765</v>
      </c>
      <c r="L32">
        <v>2634</v>
      </c>
      <c r="M32">
        <v>5418</v>
      </c>
      <c r="N32">
        <v>1801</v>
      </c>
      <c r="O32">
        <v>1298</v>
      </c>
      <c r="P32">
        <f t="shared" si="0"/>
        <v>24073</v>
      </c>
    </row>
    <row r="33" spans="1:16">
      <c r="A33">
        <v>32</v>
      </c>
      <c r="B33" t="s">
        <v>122</v>
      </c>
      <c r="C33" s="1">
        <v>246.86666666666599</v>
      </c>
      <c r="D33" s="2" t="s">
        <v>270</v>
      </c>
      <c r="E33" s="3">
        <v>1146.86666666666</v>
      </c>
      <c r="F33">
        <v>4314</v>
      </c>
      <c r="G33">
        <v>1278</v>
      </c>
      <c r="H33">
        <v>4301</v>
      </c>
      <c r="I33">
        <v>1510</v>
      </c>
      <c r="J33">
        <v>1658</v>
      </c>
      <c r="K33">
        <v>2462</v>
      </c>
      <c r="L33">
        <v>3288</v>
      </c>
      <c r="M33">
        <v>1374</v>
      </c>
      <c r="N33">
        <v>1140</v>
      </c>
      <c r="O33">
        <v>1278</v>
      </c>
      <c r="P33">
        <f t="shared" si="0"/>
        <v>22603</v>
      </c>
    </row>
    <row r="34" spans="1:16">
      <c r="A34">
        <v>33</v>
      </c>
      <c r="B34" t="s">
        <v>123</v>
      </c>
      <c r="C34" s="1">
        <v>244.516666666666</v>
      </c>
      <c r="D34" s="2" t="s">
        <v>269</v>
      </c>
      <c r="E34" s="3">
        <v>1144.0166666666601</v>
      </c>
      <c r="F34">
        <v>2816</v>
      </c>
      <c r="G34">
        <v>1485</v>
      </c>
      <c r="H34">
        <v>3674</v>
      </c>
      <c r="I34">
        <v>1968</v>
      </c>
      <c r="J34">
        <v>2959</v>
      </c>
      <c r="K34">
        <v>2123</v>
      </c>
      <c r="L34">
        <v>2860</v>
      </c>
      <c r="M34">
        <v>1396</v>
      </c>
      <c r="N34">
        <v>1127</v>
      </c>
      <c r="O34">
        <v>995</v>
      </c>
      <c r="P34">
        <f t="shared" si="0"/>
        <v>21403</v>
      </c>
    </row>
    <row r="35" spans="1:16">
      <c r="A35">
        <v>34</v>
      </c>
      <c r="B35" t="s">
        <v>61</v>
      </c>
      <c r="C35" s="1">
        <v>248.04999999999899</v>
      </c>
      <c r="D35" s="2" t="s">
        <v>272</v>
      </c>
      <c r="E35" s="3">
        <v>1143.55</v>
      </c>
      <c r="F35">
        <v>2551</v>
      </c>
      <c r="G35">
        <v>1839</v>
      </c>
      <c r="H35" t="s">
        <v>334</v>
      </c>
      <c r="I35">
        <v>1239</v>
      </c>
      <c r="J35">
        <v>2211</v>
      </c>
      <c r="K35">
        <v>1241</v>
      </c>
      <c r="L35">
        <v>3630</v>
      </c>
      <c r="M35">
        <v>2626</v>
      </c>
      <c r="N35">
        <v>1462</v>
      </c>
      <c r="O35">
        <v>748</v>
      </c>
      <c r="P35">
        <f t="shared" si="0"/>
        <v>17547</v>
      </c>
    </row>
    <row r="36" spans="1:16">
      <c r="A36">
        <v>35</v>
      </c>
      <c r="B36" t="s">
        <v>13</v>
      </c>
      <c r="C36" s="1">
        <v>240.63333333333301</v>
      </c>
      <c r="D36" s="2" t="s">
        <v>270</v>
      </c>
      <c r="E36" s="3">
        <v>1140.63333333333</v>
      </c>
      <c r="F36">
        <v>8026</v>
      </c>
      <c r="G36">
        <v>1957</v>
      </c>
      <c r="H36">
        <v>6999</v>
      </c>
      <c r="I36">
        <v>1963</v>
      </c>
      <c r="J36">
        <v>2117</v>
      </c>
      <c r="K36">
        <v>2304</v>
      </c>
      <c r="L36">
        <v>2017</v>
      </c>
      <c r="M36">
        <v>1138</v>
      </c>
      <c r="N36">
        <v>1424</v>
      </c>
      <c r="O36">
        <v>1442</v>
      </c>
      <c r="P36">
        <f t="shared" si="0"/>
        <v>29387</v>
      </c>
    </row>
    <row r="37" spans="1:16">
      <c r="A37">
        <v>36</v>
      </c>
      <c r="B37" t="s">
        <v>26</v>
      </c>
      <c r="C37" s="1">
        <v>237.183333333333</v>
      </c>
      <c r="D37" s="2" t="s">
        <v>270</v>
      </c>
      <c r="E37" s="3">
        <v>1137.18333333333</v>
      </c>
      <c r="F37">
        <v>3504</v>
      </c>
      <c r="G37">
        <v>2154</v>
      </c>
      <c r="H37">
        <v>162364</v>
      </c>
      <c r="I37">
        <v>1180</v>
      </c>
      <c r="J37">
        <v>1148</v>
      </c>
      <c r="K37">
        <v>4552</v>
      </c>
      <c r="L37">
        <v>2637</v>
      </c>
      <c r="M37">
        <v>1425</v>
      </c>
      <c r="N37">
        <v>1479</v>
      </c>
      <c r="O37">
        <v>1042</v>
      </c>
      <c r="P37">
        <f t="shared" si="0"/>
        <v>181485</v>
      </c>
    </row>
    <row r="38" spans="1:16">
      <c r="A38">
        <v>37</v>
      </c>
      <c r="B38" t="s">
        <v>124</v>
      </c>
      <c r="C38" s="1">
        <v>237.683333333333</v>
      </c>
      <c r="D38" s="2" t="s">
        <v>125</v>
      </c>
      <c r="E38" s="3">
        <v>1136.68333333333</v>
      </c>
      <c r="F38">
        <v>2798</v>
      </c>
      <c r="G38">
        <v>1167</v>
      </c>
      <c r="H38">
        <v>101678</v>
      </c>
      <c r="I38" t="s">
        <v>335</v>
      </c>
      <c r="J38">
        <v>2622</v>
      </c>
      <c r="K38">
        <v>2496</v>
      </c>
      <c r="L38">
        <v>1671</v>
      </c>
      <c r="M38">
        <v>703</v>
      </c>
      <c r="N38">
        <v>2334</v>
      </c>
      <c r="O38">
        <v>748</v>
      </c>
      <c r="P38">
        <f t="shared" si="0"/>
        <v>116217</v>
      </c>
    </row>
    <row r="39" spans="1:16">
      <c r="A39">
        <v>38</v>
      </c>
      <c r="B39" t="s">
        <v>126</v>
      </c>
      <c r="C39" s="1">
        <v>236.916666666666</v>
      </c>
      <c r="D39" s="2" t="s">
        <v>270</v>
      </c>
      <c r="E39" s="3">
        <v>1136.4166666666599</v>
      </c>
      <c r="F39">
        <v>3400</v>
      </c>
      <c r="G39">
        <v>2514</v>
      </c>
      <c r="H39">
        <v>48760</v>
      </c>
      <c r="I39">
        <v>1216</v>
      </c>
      <c r="J39">
        <v>1521</v>
      </c>
      <c r="K39">
        <v>2023</v>
      </c>
      <c r="L39">
        <v>108513</v>
      </c>
      <c r="M39">
        <v>1513</v>
      </c>
      <c r="N39">
        <v>1081</v>
      </c>
      <c r="O39">
        <v>1317</v>
      </c>
      <c r="P39">
        <f t="shared" si="0"/>
        <v>171858</v>
      </c>
    </row>
    <row r="40" spans="1:16">
      <c r="A40">
        <v>39</v>
      </c>
      <c r="B40" t="s">
        <v>127</v>
      </c>
      <c r="C40" s="1">
        <v>235.683333333333</v>
      </c>
      <c r="D40" s="2" t="s">
        <v>270</v>
      </c>
      <c r="E40" s="3">
        <v>1133.68333333333</v>
      </c>
      <c r="F40">
        <v>3277</v>
      </c>
      <c r="G40">
        <v>1091</v>
      </c>
      <c r="H40">
        <v>8318</v>
      </c>
      <c r="I40">
        <v>1146</v>
      </c>
      <c r="J40">
        <v>1530</v>
      </c>
      <c r="K40">
        <v>2849</v>
      </c>
      <c r="L40">
        <v>5031</v>
      </c>
      <c r="M40">
        <v>1504</v>
      </c>
      <c r="N40">
        <v>2151</v>
      </c>
      <c r="O40">
        <v>1111</v>
      </c>
      <c r="P40">
        <f t="shared" si="0"/>
        <v>28008</v>
      </c>
    </row>
    <row r="41" spans="1:16">
      <c r="A41">
        <v>40</v>
      </c>
      <c r="B41" t="s">
        <v>8</v>
      </c>
      <c r="C41" s="1">
        <v>233.11666666666599</v>
      </c>
      <c r="D41" s="2" t="s">
        <v>271</v>
      </c>
      <c r="E41" s="3">
        <v>1132.61666666666</v>
      </c>
      <c r="F41">
        <v>5078</v>
      </c>
      <c r="G41">
        <v>900</v>
      </c>
      <c r="H41">
        <v>6173</v>
      </c>
      <c r="I41">
        <v>1146</v>
      </c>
      <c r="J41">
        <v>2442</v>
      </c>
      <c r="K41">
        <v>1586</v>
      </c>
      <c r="L41">
        <v>5124</v>
      </c>
      <c r="M41">
        <v>2442</v>
      </c>
      <c r="N41">
        <v>1862</v>
      </c>
      <c r="O41">
        <v>835</v>
      </c>
      <c r="P41">
        <f t="shared" si="0"/>
        <v>27588</v>
      </c>
    </row>
    <row r="42" spans="1:16">
      <c r="A42">
        <v>41</v>
      </c>
      <c r="B42" t="s">
        <v>128</v>
      </c>
      <c r="C42" s="1">
        <v>232.583333333333</v>
      </c>
      <c r="D42" s="2" t="s">
        <v>270</v>
      </c>
      <c r="E42" s="3">
        <v>1132.5833333333301</v>
      </c>
      <c r="F42">
        <v>3760</v>
      </c>
      <c r="G42">
        <v>1233</v>
      </c>
      <c r="H42">
        <v>3839</v>
      </c>
      <c r="I42">
        <v>2007</v>
      </c>
      <c r="J42">
        <v>1693</v>
      </c>
      <c r="K42">
        <v>1898</v>
      </c>
      <c r="L42">
        <v>2825</v>
      </c>
      <c r="M42">
        <v>922</v>
      </c>
      <c r="N42">
        <v>1800</v>
      </c>
      <c r="O42">
        <v>2467</v>
      </c>
      <c r="P42">
        <f t="shared" si="0"/>
        <v>22444</v>
      </c>
    </row>
    <row r="43" spans="1:16">
      <c r="A43">
        <v>42</v>
      </c>
      <c r="B43" t="s">
        <v>129</v>
      </c>
      <c r="C43" s="1">
        <v>232.06666666666601</v>
      </c>
      <c r="D43" s="2" t="s">
        <v>270</v>
      </c>
      <c r="E43" s="3">
        <v>1132.06666666666</v>
      </c>
      <c r="F43">
        <v>4800</v>
      </c>
      <c r="G43">
        <v>1894</v>
      </c>
      <c r="H43">
        <v>6663</v>
      </c>
      <c r="I43">
        <v>1644</v>
      </c>
      <c r="J43">
        <v>1193</v>
      </c>
      <c r="K43">
        <v>2604</v>
      </c>
      <c r="L43">
        <v>2900</v>
      </c>
      <c r="M43">
        <v>1331</v>
      </c>
      <c r="N43">
        <v>2005</v>
      </c>
      <c r="O43">
        <v>1305</v>
      </c>
      <c r="P43">
        <f t="shared" si="0"/>
        <v>26339</v>
      </c>
    </row>
    <row r="44" spans="1:16">
      <c r="A44">
        <v>43</v>
      </c>
      <c r="B44" t="s">
        <v>130</v>
      </c>
      <c r="C44" s="1">
        <v>224.083333333333</v>
      </c>
      <c r="D44" s="2" t="s">
        <v>270</v>
      </c>
      <c r="E44" s="3">
        <v>1124.0833333333301</v>
      </c>
      <c r="F44">
        <v>1689</v>
      </c>
      <c r="G44">
        <v>1098</v>
      </c>
      <c r="H44">
        <v>7199</v>
      </c>
      <c r="I44">
        <v>3149</v>
      </c>
      <c r="J44">
        <v>1550</v>
      </c>
      <c r="K44">
        <v>3706</v>
      </c>
      <c r="L44">
        <v>2674</v>
      </c>
      <c r="M44">
        <v>1167</v>
      </c>
      <c r="N44">
        <v>941</v>
      </c>
      <c r="O44">
        <v>3087</v>
      </c>
      <c r="P44">
        <f t="shared" si="0"/>
        <v>26260</v>
      </c>
    </row>
    <row r="45" spans="1:16">
      <c r="A45">
        <v>44</v>
      </c>
      <c r="B45" t="s">
        <v>36</v>
      </c>
      <c r="C45" s="1">
        <v>224</v>
      </c>
      <c r="D45" s="2" t="s">
        <v>269</v>
      </c>
      <c r="E45" s="3">
        <v>1124</v>
      </c>
      <c r="F45">
        <v>2592</v>
      </c>
      <c r="G45">
        <v>2106</v>
      </c>
      <c r="H45">
        <v>3057</v>
      </c>
      <c r="I45">
        <v>1597</v>
      </c>
      <c r="J45">
        <v>2303</v>
      </c>
      <c r="K45">
        <v>2470</v>
      </c>
      <c r="L45">
        <v>7518</v>
      </c>
      <c r="M45">
        <v>1348</v>
      </c>
      <c r="N45">
        <v>2140</v>
      </c>
      <c r="O45">
        <v>1347</v>
      </c>
      <c r="P45">
        <f t="shared" si="0"/>
        <v>26478</v>
      </c>
    </row>
    <row r="46" spans="1:16">
      <c r="A46">
        <v>45</v>
      </c>
      <c r="B46" t="s">
        <v>14</v>
      </c>
      <c r="C46" s="1">
        <v>223.45</v>
      </c>
      <c r="D46" s="2" t="s">
        <v>271</v>
      </c>
      <c r="E46" s="3">
        <v>1122.45</v>
      </c>
      <c r="F46">
        <v>4002</v>
      </c>
      <c r="G46">
        <v>1050</v>
      </c>
      <c r="H46">
        <v>5568</v>
      </c>
      <c r="I46">
        <v>2219</v>
      </c>
      <c r="J46">
        <v>2251</v>
      </c>
      <c r="K46">
        <v>2064</v>
      </c>
      <c r="L46">
        <v>7368</v>
      </c>
      <c r="M46">
        <v>1455</v>
      </c>
      <c r="N46">
        <v>1339</v>
      </c>
      <c r="O46">
        <v>1415</v>
      </c>
      <c r="P46">
        <f t="shared" si="0"/>
        <v>28731</v>
      </c>
    </row>
    <row r="47" spans="1:16">
      <c r="A47">
        <v>46</v>
      </c>
      <c r="B47" t="s">
        <v>24</v>
      </c>
      <c r="C47" s="1">
        <v>222.3</v>
      </c>
      <c r="D47" s="2" t="s">
        <v>269</v>
      </c>
      <c r="E47" s="3">
        <v>1121.8</v>
      </c>
      <c r="F47">
        <v>2786</v>
      </c>
      <c r="G47">
        <v>1543</v>
      </c>
      <c r="H47">
        <v>10476</v>
      </c>
      <c r="I47">
        <v>1553</v>
      </c>
      <c r="J47">
        <v>2289</v>
      </c>
      <c r="K47">
        <v>2501</v>
      </c>
      <c r="L47">
        <v>2725</v>
      </c>
      <c r="M47">
        <v>2361</v>
      </c>
      <c r="N47">
        <v>2021</v>
      </c>
      <c r="O47">
        <v>1283</v>
      </c>
      <c r="P47">
        <f t="shared" si="0"/>
        <v>29538</v>
      </c>
    </row>
    <row r="48" spans="1:16">
      <c r="A48">
        <v>47</v>
      </c>
      <c r="B48" t="s">
        <v>131</v>
      </c>
      <c r="C48" s="1">
        <v>223.083333333333</v>
      </c>
      <c r="D48" s="2" t="s">
        <v>270</v>
      </c>
      <c r="E48" s="3">
        <v>1121.5833333333301</v>
      </c>
      <c r="F48">
        <v>2368</v>
      </c>
      <c r="G48">
        <v>1626</v>
      </c>
      <c r="H48">
        <v>5347</v>
      </c>
      <c r="I48">
        <v>2660</v>
      </c>
      <c r="J48">
        <v>1410</v>
      </c>
      <c r="K48">
        <v>3127</v>
      </c>
      <c r="L48">
        <v>4895</v>
      </c>
      <c r="M48">
        <v>1490</v>
      </c>
      <c r="N48">
        <v>1478</v>
      </c>
      <c r="O48">
        <v>1256</v>
      </c>
      <c r="P48">
        <f t="shared" si="0"/>
        <v>25657</v>
      </c>
    </row>
    <row r="49" spans="1:16">
      <c r="A49">
        <v>48</v>
      </c>
      <c r="B49" t="s">
        <v>132</v>
      </c>
      <c r="C49" s="1">
        <v>217.35</v>
      </c>
      <c r="D49" s="2" t="s">
        <v>271</v>
      </c>
      <c r="E49" s="3">
        <v>1117.3499999999999</v>
      </c>
      <c r="F49">
        <v>7192</v>
      </c>
      <c r="G49">
        <v>1360</v>
      </c>
      <c r="H49">
        <v>10416</v>
      </c>
      <c r="I49">
        <v>2338</v>
      </c>
      <c r="J49">
        <v>2113</v>
      </c>
      <c r="K49">
        <v>2365</v>
      </c>
      <c r="L49">
        <v>21310</v>
      </c>
      <c r="M49">
        <v>1030</v>
      </c>
      <c r="N49">
        <v>1274</v>
      </c>
      <c r="O49">
        <v>1679</v>
      </c>
      <c r="P49">
        <f t="shared" si="0"/>
        <v>51077</v>
      </c>
    </row>
    <row r="50" spans="1:16">
      <c r="A50">
        <v>49</v>
      </c>
      <c r="B50" t="s">
        <v>9</v>
      </c>
      <c r="C50" s="1">
        <v>213.75</v>
      </c>
      <c r="D50" s="2" t="s">
        <v>273</v>
      </c>
      <c r="E50" s="3">
        <v>1113.75</v>
      </c>
      <c r="F50" t="s">
        <v>334</v>
      </c>
      <c r="G50">
        <v>1628</v>
      </c>
      <c r="H50">
        <v>2836</v>
      </c>
      <c r="I50">
        <v>1985</v>
      </c>
      <c r="J50">
        <v>2731</v>
      </c>
      <c r="K50">
        <v>1851</v>
      </c>
      <c r="L50">
        <v>3130</v>
      </c>
      <c r="M50">
        <v>1304</v>
      </c>
      <c r="N50">
        <v>2439</v>
      </c>
      <c r="O50">
        <v>1671</v>
      </c>
      <c r="P50">
        <f t="shared" si="0"/>
        <v>19575</v>
      </c>
    </row>
    <row r="51" spans="1:16">
      <c r="A51">
        <v>50</v>
      </c>
      <c r="B51" t="s">
        <v>133</v>
      </c>
      <c r="C51" s="1">
        <v>208.55</v>
      </c>
      <c r="D51" s="2" t="s">
        <v>271</v>
      </c>
      <c r="E51" s="3">
        <v>1108.05</v>
      </c>
      <c r="F51">
        <v>3781</v>
      </c>
      <c r="G51">
        <v>1701</v>
      </c>
      <c r="H51">
        <v>4164</v>
      </c>
      <c r="I51">
        <v>1655</v>
      </c>
      <c r="J51">
        <v>1986</v>
      </c>
      <c r="K51">
        <v>3616</v>
      </c>
      <c r="L51">
        <v>2633</v>
      </c>
      <c r="M51">
        <v>2093</v>
      </c>
      <c r="N51">
        <v>1458</v>
      </c>
      <c r="O51">
        <v>1161</v>
      </c>
      <c r="P51">
        <f t="shared" si="0"/>
        <v>24248</v>
      </c>
    </row>
    <row r="52" spans="1:16">
      <c r="A52">
        <v>51</v>
      </c>
      <c r="B52" t="s">
        <v>134</v>
      </c>
      <c r="C52" s="1">
        <v>207.45</v>
      </c>
      <c r="D52" s="2" t="s">
        <v>270</v>
      </c>
      <c r="E52" s="3">
        <v>1106.45</v>
      </c>
      <c r="F52">
        <v>6181</v>
      </c>
      <c r="G52">
        <v>2806</v>
      </c>
      <c r="H52">
        <v>5732</v>
      </c>
      <c r="I52">
        <v>1612</v>
      </c>
      <c r="J52">
        <v>2048</v>
      </c>
      <c r="K52">
        <v>2396</v>
      </c>
      <c r="L52">
        <v>3262</v>
      </c>
      <c r="M52">
        <v>776</v>
      </c>
      <c r="N52">
        <v>1774</v>
      </c>
      <c r="O52">
        <v>1679</v>
      </c>
      <c r="P52">
        <f t="shared" si="0"/>
        <v>28266</v>
      </c>
    </row>
    <row r="53" spans="1:16">
      <c r="A53">
        <v>52</v>
      </c>
      <c r="B53" t="s">
        <v>135</v>
      </c>
      <c r="C53" s="1">
        <v>205.45</v>
      </c>
      <c r="D53" s="2" t="s">
        <v>270</v>
      </c>
      <c r="E53" s="3">
        <v>1104.95</v>
      </c>
      <c r="F53">
        <v>5300</v>
      </c>
      <c r="G53">
        <v>1846</v>
      </c>
      <c r="H53">
        <v>13944</v>
      </c>
      <c r="I53">
        <v>2553</v>
      </c>
      <c r="J53">
        <v>1267</v>
      </c>
      <c r="K53">
        <v>3042</v>
      </c>
      <c r="L53">
        <v>2317</v>
      </c>
      <c r="M53">
        <v>1643</v>
      </c>
      <c r="N53">
        <v>2344</v>
      </c>
      <c r="O53">
        <v>1461</v>
      </c>
      <c r="P53">
        <f t="shared" si="0"/>
        <v>35717</v>
      </c>
    </row>
    <row r="54" spans="1:16">
      <c r="A54">
        <v>53</v>
      </c>
      <c r="B54" t="s">
        <v>64</v>
      </c>
      <c r="C54" s="1">
        <v>205.53333333333299</v>
      </c>
      <c r="D54" s="2" t="s">
        <v>269</v>
      </c>
      <c r="E54" s="3">
        <v>1104.86666666666</v>
      </c>
      <c r="F54">
        <v>2858</v>
      </c>
      <c r="G54">
        <v>2568</v>
      </c>
      <c r="H54">
        <v>5788</v>
      </c>
      <c r="I54">
        <v>1729</v>
      </c>
      <c r="J54">
        <v>1196</v>
      </c>
      <c r="K54">
        <v>2726</v>
      </c>
      <c r="L54">
        <v>3590</v>
      </c>
      <c r="M54">
        <v>2602</v>
      </c>
      <c r="N54">
        <v>1182</v>
      </c>
      <c r="O54">
        <v>1617</v>
      </c>
      <c r="P54">
        <f t="shared" si="0"/>
        <v>25856</v>
      </c>
    </row>
    <row r="55" spans="1:16">
      <c r="A55">
        <v>54</v>
      </c>
      <c r="B55" t="s">
        <v>136</v>
      </c>
      <c r="C55" s="1">
        <v>201.31666666666601</v>
      </c>
      <c r="D55" s="2" t="s">
        <v>270</v>
      </c>
      <c r="E55" s="3">
        <v>1100.31666666666</v>
      </c>
      <c r="F55">
        <v>6312</v>
      </c>
      <c r="G55">
        <v>2034</v>
      </c>
      <c r="H55">
        <v>7825</v>
      </c>
      <c r="I55">
        <v>1812</v>
      </c>
      <c r="J55">
        <v>1257</v>
      </c>
      <c r="K55">
        <v>2370</v>
      </c>
      <c r="L55">
        <v>3221</v>
      </c>
      <c r="M55">
        <v>2014</v>
      </c>
      <c r="N55">
        <v>2507</v>
      </c>
      <c r="O55">
        <v>1506</v>
      </c>
      <c r="P55">
        <f t="shared" si="0"/>
        <v>30858</v>
      </c>
    </row>
    <row r="56" spans="1:16">
      <c r="A56">
        <v>55</v>
      </c>
      <c r="B56" t="s">
        <v>137</v>
      </c>
      <c r="C56" s="1">
        <v>195.48333333333301</v>
      </c>
      <c r="D56" s="2" t="s">
        <v>271</v>
      </c>
      <c r="E56" s="3">
        <v>1095.4833333333299</v>
      </c>
      <c r="F56">
        <v>5310</v>
      </c>
      <c r="G56">
        <v>2225</v>
      </c>
      <c r="H56">
        <v>170988</v>
      </c>
      <c r="I56">
        <v>1193</v>
      </c>
      <c r="J56">
        <v>1074</v>
      </c>
      <c r="K56">
        <v>2286</v>
      </c>
      <c r="L56">
        <v>21797</v>
      </c>
      <c r="M56">
        <v>2778</v>
      </c>
      <c r="N56">
        <v>2055</v>
      </c>
      <c r="O56">
        <v>1860</v>
      </c>
      <c r="P56">
        <f t="shared" si="0"/>
        <v>211566</v>
      </c>
    </row>
    <row r="57" spans="1:16">
      <c r="A57">
        <v>56</v>
      </c>
      <c r="B57" t="s">
        <v>138</v>
      </c>
      <c r="C57" s="1">
        <v>192.81666666666601</v>
      </c>
      <c r="D57" s="2" t="s">
        <v>271</v>
      </c>
      <c r="E57" s="3">
        <v>1092.31666666666</v>
      </c>
      <c r="F57">
        <v>7302</v>
      </c>
      <c r="G57">
        <v>2317</v>
      </c>
      <c r="H57">
        <v>6132</v>
      </c>
      <c r="I57">
        <v>1619</v>
      </c>
      <c r="J57">
        <v>1546</v>
      </c>
      <c r="K57">
        <v>2399</v>
      </c>
      <c r="L57">
        <v>3278</v>
      </c>
      <c r="M57">
        <v>6697</v>
      </c>
      <c r="N57">
        <v>1478</v>
      </c>
      <c r="O57">
        <v>994</v>
      </c>
      <c r="P57">
        <f t="shared" si="0"/>
        <v>33762</v>
      </c>
    </row>
    <row r="58" spans="1:16">
      <c r="A58">
        <v>57</v>
      </c>
      <c r="B58" t="s">
        <v>139</v>
      </c>
      <c r="C58" s="1">
        <v>191.583333333333</v>
      </c>
      <c r="D58" s="2" t="s">
        <v>274</v>
      </c>
      <c r="E58" s="3">
        <v>1091.0833333333301</v>
      </c>
      <c r="F58">
        <v>3262</v>
      </c>
      <c r="G58">
        <v>1304</v>
      </c>
      <c r="H58">
        <v>7190</v>
      </c>
      <c r="I58">
        <v>1546</v>
      </c>
      <c r="K58">
        <v>2618</v>
      </c>
      <c r="L58">
        <v>5170</v>
      </c>
      <c r="M58">
        <v>1256</v>
      </c>
      <c r="N58">
        <v>1849</v>
      </c>
      <c r="O58">
        <v>1870</v>
      </c>
      <c r="P58">
        <f t="shared" si="0"/>
        <v>26065</v>
      </c>
    </row>
    <row r="59" spans="1:16">
      <c r="A59">
        <v>58</v>
      </c>
      <c r="B59" t="s">
        <v>140</v>
      </c>
      <c r="C59" s="1">
        <v>189.8</v>
      </c>
      <c r="D59" s="2" t="s">
        <v>270</v>
      </c>
      <c r="E59" s="3">
        <v>1089.8</v>
      </c>
      <c r="F59">
        <v>2226</v>
      </c>
      <c r="G59">
        <v>3370</v>
      </c>
      <c r="H59">
        <v>3952</v>
      </c>
      <c r="I59">
        <v>1410</v>
      </c>
      <c r="J59">
        <v>2389</v>
      </c>
      <c r="K59">
        <v>2540</v>
      </c>
      <c r="L59">
        <v>5121</v>
      </c>
      <c r="M59">
        <v>2188</v>
      </c>
      <c r="N59">
        <v>2589</v>
      </c>
      <c r="O59">
        <v>700</v>
      </c>
      <c r="P59">
        <f t="shared" si="0"/>
        <v>26485</v>
      </c>
    </row>
    <row r="60" spans="1:16">
      <c r="A60">
        <v>59</v>
      </c>
      <c r="B60" t="s">
        <v>141</v>
      </c>
      <c r="C60" s="1">
        <v>189</v>
      </c>
      <c r="D60" s="2" t="s">
        <v>274</v>
      </c>
      <c r="E60" s="3">
        <v>1084</v>
      </c>
      <c r="F60">
        <v>89845</v>
      </c>
      <c r="G60">
        <v>1539</v>
      </c>
      <c r="I60">
        <v>2184</v>
      </c>
      <c r="J60">
        <v>1450</v>
      </c>
      <c r="K60">
        <v>30740</v>
      </c>
      <c r="L60">
        <v>2798</v>
      </c>
      <c r="M60">
        <v>2599</v>
      </c>
      <c r="N60">
        <v>2159</v>
      </c>
      <c r="O60">
        <v>1131</v>
      </c>
      <c r="P60">
        <f t="shared" si="0"/>
        <v>134445</v>
      </c>
    </row>
    <row r="61" spans="1:16">
      <c r="A61">
        <v>60</v>
      </c>
      <c r="B61" t="s">
        <v>142</v>
      </c>
      <c r="C61" s="1">
        <v>181.65</v>
      </c>
      <c r="D61" s="2" t="s">
        <v>270</v>
      </c>
      <c r="E61" s="3">
        <v>1080.6500000000001</v>
      </c>
      <c r="F61">
        <v>2631</v>
      </c>
      <c r="G61">
        <v>1540</v>
      </c>
      <c r="H61">
        <v>4400</v>
      </c>
      <c r="I61">
        <v>2454</v>
      </c>
      <c r="J61">
        <v>2480</v>
      </c>
      <c r="K61">
        <v>2692</v>
      </c>
      <c r="L61">
        <v>99533</v>
      </c>
      <c r="M61">
        <v>2693</v>
      </c>
      <c r="N61">
        <v>1926</v>
      </c>
      <c r="O61">
        <v>1485</v>
      </c>
      <c r="P61">
        <f t="shared" si="0"/>
        <v>121834</v>
      </c>
    </row>
    <row r="62" spans="1:16">
      <c r="A62">
        <v>61</v>
      </c>
      <c r="B62" t="s">
        <v>23</v>
      </c>
      <c r="C62" s="1">
        <v>174.38333333333301</v>
      </c>
      <c r="D62" s="2" t="s">
        <v>275</v>
      </c>
      <c r="E62" s="3">
        <v>1073.88333333333</v>
      </c>
      <c r="F62">
        <v>6291</v>
      </c>
      <c r="G62">
        <v>1645</v>
      </c>
      <c r="H62">
        <v>5692</v>
      </c>
      <c r="I62">
        <v>3787</v>
      </c>
      <c r="J62">
        <v>1370</v>
      </c>
      <c r="K62">
        <v>2149</v>
      </c>
      <c r="L62">
        <v>7130</v>
      </c>
      <c r="M62">
        <v>2381</v>
      </c>
      <c r="N62">
        <v>1762</v>
      </c>
      <c r="O62">
        <v>1830</v>
      </c>
      <c r="P62">
        <f t="shared" si="0"/>
        <v>34037</v>
      </c>
    </row>
    <row r="63" spans="1:16">
      <c r="A63">
        <v>62</v>
      </c>
      <c r="B63" t="s">
        <v>143</v>
      </c>
      <c r="C63" s="1">
        <v>172.14999999999901</v>
      </c>
      <c r="D63" s="2" t="s">
        <v>271</v>
      </c>
      <c r="E63" s="3">
        <v>1072.1500000000001</v>
      </c>
      <c r="F63">
        <v>4810</v>
      </c>
      <c r="G63">
        <v>2042</v>
      </c>
      <c r="H63">
        <v>9594</v>
      </c>
      <c r="I63">
        <v>2599</v>
      </c>
      <c r="J63">
        <v>1290</v>
      </c>
      <c r="K63">
        <v>2704</v>
      </c>
      <c r="L63">
        <v>6263</v>
      </c>
      <c r="M63">
        <v>2221</v>
      </c>
      <c r="N63">
        <v>1919</v>
      </c>
      <c r="O63">
        <v>2096</v>
      </c>
      <c r="P63">
        <f t="shared" si="0"/>
        <v>35538</v>
      </c>
    </row>
    <row r="64" spans="1:16">
      <c r="A64">
        <v>63</v>
      </c>
      <c r="B64" t="s">
        <v>15</v>
      </c>
      <c r="C64" s="1">
        <v>171.3</v>
      </c>
      <c r="D64" s="2" t="s">
        <v>125</v>
      </c>
      <c r="E64" s="3">
        <v>1071.3</v>
      </c>
      <c r="F64" t="s">
        <v>335</v>
      </c>
      <c r="G64">
        <v>917</v>
      </c>
      <c r="H64">
        <v>3595</v>
      </c>
      <c r="I64">
        <v>3109</v>
      </c>
      <c r="J64">
        <v>1648</v>
      </c>
      <c r="K64">
        <v>12837</v>
      </c>
      <c r="L64">
        <v>2642</v>
      </c>
      <c r="M64">
        <v>1551</v>
      </c>
      <c r="N64">
        <v>2838</v>
      </c>
      <c r="O64">
        <v>2222</v>
      </c>
      <c r="P64">
        <f t="shared" si="0"/>
        <v>31359</v>
      </c>
    </row>
    <row r="65" spans="1:16">
      <c r="A65">
        <v>64</v>
      </c>
      <c r="B65" t="s">
        <v>79</v>
      </c>
      <c r="C65" s="1">
        <v>171.29999999999899</v>
      </c>
      <c r="D65" s="2" t="s">
        <v>272</v>
      </c>
      <c r="E65" s="3">
        <v>1068.3</v>
      </c>
      <c r="F65">
        <v>427474</v>
      </c>
      <c r="G65">
        <v>1870</v>
      </c>
      <c r="H65" t="s">
        <v>334</v>
      </c>
      <c r="I65">
        <v>1982</v>
      </c>
      <c r="J65">
        <v>1814</v>
      </c>
      <c r="K65">
        <v>2490</v>
      </c>
      <c r="L65">
        <v>3228</v>
      </c>
      <c r="M65">
        <v>2235</v>
      </c>
      <c r="N65">
        <v>2968</v>
      </c>
      <c r="O65">
        <v>1935</v>
      </c>
      <c r="P65">
        <f t="shared" si="0"/>
        <v>445996</v>
      </c>
    </row>
    <row r="66" spans="1:16">
      <c r="A66">
        <v>65</v>
      </c>
      <c r="B66" t="s">
        <v>35</v>
      </c>
      <c r="C66" s="1">
        <v>167.06666666666601</v>
      </c>
      <c r="D66" s="2" t="s">
        <v>274</v>
      </c>
      <c r="E66" s="3">
        <v>1067.06666666666</v>
      </c>
      <c r="F66">
        <v>1427</v>
      </c>
      <c r="G66">
        <v>841</v>
      </c>
      <c r="H66">
        <v>78700</v>
      </c>
      <c r="I66" t="s">
        <v>334</v>
      </c>
      <c r="J66">
        <v>2444</v>
      </c>
      <c r="K66">
        <v>3524</v>
      </c>
      <c r="L66">
        <v>4527</v>
      </c>
      <c r="M66">
        <v>2467</v>
      </c>
      <c r="N66">
        <v>2765</v>
      </c>
      <c r="O66">
        <v>1708</v>
      </c>
      <c r="P66">
        <f t="shared" si="0"/>
        <v>98403</v>
      </c>
    </row>
    <row r="67" spans="1:16">
      <c r="A67">
        <v>66</v>
      </c>
      <c r="B67" t="s">
        <v>40</v>
      </c>
      <c r="C67" s="1">
        <v>167.016666666666</v>
      </c>
      <c r="D67" s="2" t="s">
        <v>144</v>
      </c>
      <c r="E67" s="3">
        <v>1065.5166666666601</v>
      </c>
      <c r="F67">
        <v>2855</v>
      </c>
      <c r="G67">
        <v>1186</v>
      </c>
      <c r="H67">
        <v>109575</v>
      </c>
      <c r="I67">
        <v>1103</v>
      </c>
      <c r="J67">
        <v>19619</v>
      </c>
      <c r="K67" t="s">
        <v>335</v>
      </c>
      <c r="L67">
        <v>1927</v>
      </c>
      <c r="M67">
        <v>250193</v>
      </c>
      <c r="N67" t="s">
        <v>335</v>
      </c>
      <c r="O67">
        <v>908</v>
      </c>
      <c r="P67">
        <f t="shared" ref="P67:P130" si="1">SUM(F67:O67)</f>
        <v>387366</v>
      </c>
    </row>
    <row r="68" spans="1:16">
      <c r="A68">
        <v>67</v>
      </c>
      <c r="B68" t="s">
        <v>29</v>
      </c>
      <c r="C68" s="1">
        <v>164.06666666666601</v>
      </c>
      <c r="D68" s="2" t="s">
        <v>271</v>
      </c>
      <c r="E68" s="3">
        <v>1064.06666666666</v>
      </c>
      <c r="F68">
        <v>9491</v>
      </c>
      <c r="G68">
        <v>2341</v>
      </c>
      <c r="H68">
        <v>75916</v>
      </c>
      <c r="I68">
        <v>2237</v>
      </c>
      <c r="J68">
        <v>2972</v>
      </c>
      <c r="K68">
        <v>3200</v>
      </c>
      <c r="L68">
        <v>3619</v>
      </c>
      <c r="M68">
        <v>1135</v>
      </c>
      <c r="N68">
        <v>1890</v>
      </c>
      <c r="O68">
        <v>1581</v>
      </c>
      <c r="P68">
        <f t="shared" si="1"/>
        <v>104382</v>
      </c>
    </row>
    <row r="69" spans="1:16">
      <c r="A69">
        <v>68</v>
      </c>
      <c r="B69" t="s">
        <v>34</v>
      </c>
      <c r="C69" s="1">
        <v>165.71666666666599</v>
      </c>
      <c r="D69" s="2" t="s">
        <v>274</v>
      </c>
      <c r="E69" s="3">
        <v>1063.7166666666601</v>
      </c>
      <c r="F69">
        <v>6055</v>
      </c>
      <c r="G69">
        <v>1551</v>
      </c>
      <c r="H69">
        <v>3457</v>
      </c>
      <c r="I69">
        <v>2112</v>
      </c>
      <c r="J69">
        <v>2451</v>
      </c>
      <c r="K69" t="s">
        <v>334</v>
      </c>
      <c r="L69">
        <v>5115</v>
      </c>
      <c r="M69">
        <v>1909</v>
      </c>
      <c r="N69">
        <v>2225</v>
      </c>
      <c r="O69">
        <v>1552</v>
      </c>
      <c r="P69">
        <f t="shared" si="1"/>
        <v>26427</v>
      </c>
    </row>
    <row r="70" spans="1:16">
      <c r="A70">
        <v>69</v>
      </c>
      <c r="B70" t="s">
        <v>145</v>
      </c>
      <c r="C70" s="1">
        <v>163.69999999999999</v>
      </c>
      <c r="D70" s="2" t="s">
        <v>275</v>
      </c>
      <c r="E70" s="3">
        <v>1063.7</v>
      </c>
      <c r="F70">
        <v>3707</v>
      </c>
      <c r="G70">
        <v>1811</v>
      </c>
      <c r="H70">
        <v>7138</v>
      </c>
      <c r="I70">
        <v>1835</v>
      </c>
      <c r="J70">
        <v>1389</v>
      </c>
      <c r="K70">
        <v>3830</v>
      </c>
      <c r="L70">
        <v>3850</v>
      </c>
      <c r="M70">
        <v>3125</v>
      </c>
      <c r="N70">
        <v>1505</v>
      </c>
      <c r="O70">
        <v>2113</v>
      </c>
      <c r="P70">
        <f t="shared" si="1"/>
        <v>30303</v>
      </c>
    </row>
    <row r="71" spans="1:16">
      <c r="A71">
        <v>70</v>
      </c>
      <c r="B71" t="s">
        <v>146</v>
      </c>
      <c r="C71" s="1">
        <v>159.86666666666599</v>
      </c>
      <c r="D71" s="2" t="s">
        <v>270</v>
      </c>
      <c r="E71" s="3">
        <v>1059.86666666666</v>
      </c>
      <c r="F71">
        <v>13541</v>
      </c>
      <c r="G71">
        <v>2049</v>
      </c>
      <c r="H71">
        <v>8242</v>
      </c>
      <c r="I71">
        <v>3320</v>
      </c>
      <c r="J71">
        <v>1399</v>
      </c>
      <c r="K71">
        <v>2940</v>
      </c>
      <c r="L71">
        <v>2877</v>
      </c>
      <c r="M71">
        <v>2651</v>
      </c>
      <c r="N71">
        <v>2593</v>
      </c>
      <c r="O71">
        <v>1379</v>
      </c>
      <c r="P71">
        <f t="shared" si="1"/>
        <v>40991</v>
      </c>
    </row>
    <row r="72" spans="1:16">
      <c r="A72">
        <v>71</v>
      </c>
      <c r="B72" t="s">
        <v>48</v>
      </c>
      <c r="C72" s="1">
        <v>159.61666666666599</v>
      </c>
      <c r="D72" s="2" t="s">
        <v>275</v>
      </c>
      <c r="E72" s="3">
        <v>1059.61666666666</v>
      </c>
      <c r="F72">
        <v>6376</v>
      </c>
      <c r="G72">
        <v>1332</v>
      </c>
      <c r="H72">
        <v>74028</v>
      </c>
      <c r="I72">
        <v>2225</v>
      </c>
      <c r="J72">
        <v>2113</v>
      </c>
      <c r="K72">
        <v>2180</v>
      </c>
      <c r="L72">
        <v>5088</v>
      </c>
      <c r="M72">
        <v>3656</v>
      </c>
      <c r="N72">
        <v>2520</v>
      </c>
      <c r="O72">
        <v>1653</v>
      </c>
      <c r="P72">
        <f t="shared" si="1"/>
        <v>101171</v>
      </c>
    </row>
    <row r="73" spans="1:16">
      <c r="A73">
        <v>72</v>
      </c>
      <c r="B73" t="s">
        <v>18</v>
      </c>
      <c r="C73" s="1">
        <v>159.516666666666</v>
      </c>
      <c r="D73" s="2" t="s">
        <v>275</v>
      </c>
      <c r="E73" s="3">
        <v>1059.0166666666601</v>
      </c>
      <c r="F73">
        <v>2601</v>
      </c>
      <c r="G73">
        <v>1806</v>
      </c>
      <c r="H73">
        <v>11584</v>
      </c>
      <c r="I73">
        <v>1879</v>
      </c>
      <c r="J73">
        <v>1765</v>
      </c>
      <c r="K73">
        <v>12795</v>
      </c>
      <c r="L73">
        <v>4825</v>
      </c>
      <c r="M73">
        <v>5078</v>
      </c>
      <c r="N73">
        <v>1795</v>
      </c>
      <c r="O73">
        <v>2183</v>
      </c>
      <c r="P73">
        <f t="shared" si="1"/>
        <v>46311</v>
      </c>
    </row>
    <row r="74" spans="1:16">
      <c r="A74">
        <v>73</v>
      </c>
      <c r="B74" t="s">
        <v>147</v>
      </c>
      <c r="C74" s="1">
        <v>158.21666666666599</v>
      </c>
      <c r="D74" s="2" t="s">
        <v>271</v>
      </c>
      <c r="E74" s="3">
        <v>1058.2166666666601</v>
      </c>
      <c r="F74">
        <v>4033</v>
      </c>
      <c r="G74">
        <v>1639</v>
      </c>
      <c r="H74">
        <v>87108</v>
      </c>
      <c r="I74">
        <v>1676</v>
      </c>
      <c r="J74">
        <v>2252</v>
      </c>
      <c r="K74">
        <v>3216</v>
      </c>
      <c r="L74">
        <v>2975</v>
      </c>
      <c r="M74">
        <v>150686</v>
      </c>
      <c r="N74">
        <v>2050</v>
      </c>
      <c r="O74">
        <v>1899</v>
      </c>
      <c r="P74">
        <f t="shared" si="1"/>
        <v>257534</v>
      </c>
    </row>
    <row r="75" spans="1:16">
      <c r="A75">
        <v>74</v>
      </c>
      <c r="B75" t="s">
        <v>148</v>
      </c>
      <c r="C75" s="1">
        <v>156.61666666666599</v>
      </c>
      <c r="D75" s="2" t="s">
        <v>270</v>
      </c>
      <c r="E75" s="3">
        <v>1055.61666666666</v>
      </c>
      <c r="F75">
        <v>11656</v>
      </c>
      <c r="G75">
        <v>2013</v>
      </c>
      <c r="H75">
        <v>6987</v>
      </c>
      <c r="I75">
        <v>1646</v>
      </c>
      <c r="J75">
        <v>2056</v>
      </c>
      <c r="K75">
        <v>2523</v>
      </c>
      <c r="L75">
        <v>3330</v>
      </c>
      <c r="M75">
        <v>3469</v>
      </c>
      <c r="N75">
        <v>1734</v>
      </c>
      <c r="O75">
        <v>2632</v>
      </c>
      <c r="P75">
        <f t="shared" si="1"/>
        <v>38046</v>
      </c>
    </row>
    <row r="76" spans="1:16">
      <c r="A76">
        <v>75</v>
      </c>
      <c r="B76" t="s">
        <v>149</v>
      </c>
      <c r="C76" s="1">
        <v>160.583333333333</v>
      </c>
      <c r="D76" s="2" t="s">
        <v>276</v>
      </c>
      <c r="E76" s="3">
        <v>1055.0833333333301</v>
      </c>
      <c r="F76" t="s">
        <v>334</v>
      </c>
      <c r="G76">
        <v>1775</v>
      </c>
      <c r="H76">
        <v>69692</v>
      </c>
      <c r="I76">
        <v>258227</v>
      </c>
      <c r="J76">
        <v>1639</v>
      </c>
      <c r="K76">
        <v>3077</v>
      </c>
      <c r="L76">
        <v>3684</v>
      </c>
      <c r="M76">
        <v>1878</v>
      </c>
      <c r="N76">
        <v>2480</v>
      </c>
      <c r="O76">
        <v>1116</v>
      </c>
      <c r="P76">
        <f t="shared" si="1"/>
        <v>343568</v>
      </c>
    </row>
    <row r="77" spans="1:16">
      <c r="A77">
        <v>76</v>
      </c>
      <c r="B77" t="s">
        <v>7</v>
      </c>
      <c r="C77" s="1">
        <v>152.69999999999999</v>
      </c>
      <c r="D77" s="2" t="s">
        <v>150</v>
      </c>
      <c r="E77" s="3">
        <v>1052.7</v>
      </c>
      <c r="F77">
        <v>4584</v>
      </c>
      <c r="G77" t="s">
        <v>335</v>
      </c>
      <c r="H77">
        <v>7379</v>
      </c>
      <c r="I77">
        <v>1527</v>
      </c>
      <c r="J77">
        <v>1152</v>
      </c>
      <c r="K77">
        <v>3452</v>
      </c>
      <c r="L77">
        <v>5686</v>
      </c>
      <c r="M77">
        <v>7944</v>
      </c>
      <c r="N77">
        <v>1104</v>
      </c>
      <c r="O77">
        <v>1603</v>
      </c>
      <c r="P77">
        <f t="shared" si="1"/>
        <v>34431</v>
      </c>
    </row>
    <row r="78" spans="1:16">
      <c r="A78">
        <v>77</v>
      </c>
      <c r="B78" t="s">
        <v>151</v>
      </c>
      <c r="C78" s="1">
        <v>149.73333333333301</v>
      </c>
      <c r="D78" s="2" t="s">
        <v>275</v>
      </c>
      <c r="E78" s="3">
        <v>1049.7333333333299</v>
      </c>
      <c r="F78">
        <v>4027</v>
      </c>
      <c r="G78">
        <v>1091</v>
      </c>
      <c r="H78">
        <v>10356</v>
      </c>
      <c r="I78">
        <v>1302</v>
      </c>
      <c r="J78">
        <v>4761</v>
      </c>
      <c r="K78">
        <v>3405</v>
      </c>
      <c r="L78">
        <v>3344</v>
      </c>
      <c r="M78">
        <v>5044</v>
      </c>
      <c r="N78">
        <v>1680</v>
      </c>
      <c r="O78">
        <v>1794</v>
      </c>
      <c r="P78">
        <f t="shared" si="1"/>
        <v>36804</v>
      </c>
    </row>
    <row r="79" spans="1:16">
      <c r="A79">
        <v>78</v>
      </c>
      <c r="B79" t="s">
        <v>152</v>
      </c>
      <c r="C79" s="1">
        <v>147.65</v>
      </c>
      <c r="D79" s="2" t="s">
        <v>275</v>
      </c>
      <c r="E79" s="3">
        <v>1047.6500000000001</v>
      </c>
      <c r="F79">
        <v>4580</v>
      </c>
      <c r="G79">
        <v>1634</v>
      </c>
      <c r="H79">
        <v>8553</v>
      </c>
      <c r="I79">
        <v>2821</v>
      </c>
      <c r="J79">
        <v>1569</v>
      </c>
      <c r="K79">
        <v>7968</v>
      </c>
      <c r="L79">
        <v>3286</v>
      </c>
      <c r="M79">
        <v>41349</v>
      </c>
      <c r="N79">
        <v>1810</v>
      </c>
      <c r="O79">
        <v>1621</v>
      </c>
      <c r="P79">
        <f t="shared" si="1"/>
        <v>75191</v>
      </c>
    </row>
    <row r="80" spans="1:16">
      <c r="A80">
        <v>79</v>
      </c>
      <c r="B80" t="s">
        <v>16</v>
      </c>
      <c r="C80" s="1">
        <v>144.30000000000001</v>
      </c>
      <c r="D80" s="2" t="s">
        <v>277</v>
      </c>
      <c r="E80" s="3">
        <v>1044.3</v>
      </c>
      <c r="F80">
        <v>4228</v>
      </c>
      <c r="G80">
        <v>1625</v>
      </c>
      <c r="H80">
        <v>4741</v>
      </c>
      <c r="I80">
        <v>1515</v>
      </c>
      <c r="J80">
        <v>2262</v>
      </c>
      <c r="K80">
        <v>2211</v>
      </c>
      <c r="L80">
        <v>342675</v>
      </c>
      <c r="M80">
        <v>3898</v>
      </c>
      <c r="N80">
        <v>3668</v>
      </c>
      <c r="O80">
        <v>1729</v>
      </c>
      <c r="P80">
        <f t="shared" si="1"/>
        <v>368552</v>
      </c>
    </row>
    <row r="81" spans="1:16">
      <c r="A81">
        <v>80</v>
      </c>
      <c r="B81" t="s">
        <v>153</v>
      </c>
      <c r="C81" s="1">
        <v>242.56666666666601</v>
      </c>
      <c r="D81" s="2" t="s">
        <v>278</v>
      </c>
      <c r="E81" s="3">
        <v>1042.56666666666</v>
      </c>
      <c r="F81">
        <v>1511</v>
      </c>
      <c r="G81">
        <v>1197</v>
      </c>
      <c r="H81">
        <v>4002</v>
      </c>
      <c r="I81">
        <v>1976</v>
      </c>
      <c r="L81">
        <v>2232</v>
      </c>
      <c r="M81">
        <v>1218</v>
      </c>
      <c r="N81">
        <v>1189</v>
      </c>
      <c r="O81">
        <v>1323</v>
      </c>
      <c r="P81">
        <f t="shared" si="1"/>
        <v>14648</v>
      </c>
    </row>
    <row r="82" spans="1:16">
      <c r="A82">
        <v>81</v>
      </c>
      <c r="B82" t="s">
        <v>154</v>
      </c>
      <c r="C82" s="1">
        <v>140.6</v>
      </c>
      <c r="D82" s="2" t="s">
        <v>275</v>
      </c>
      <c r="E82" s="3">
        <v>1040.0999999999999</v>
      </c>
      <c r="F82">
        <v>5641</v>
      </c>
      <c r="G82">
        <v>2991</v>
      </c>
      <c r="H82">
        <v>81282</v>
      </c>
      <c r="I82">
        <v>1769</v>
      </c>
      <c r="J82">
        <v>1880</v>
      </c>
      <c r="K82">
        <v>2873</v>
      </c>
      <c r="L82">
        <v>4993</v>
      </c>
      <c r="M82">
        <v>6152</v>
      </c>
      <c r="N82">
        <v>2515</v>
      </c>
      <c r="O82">
        <v>1136</v>
      </c>
      <c r="P82">
        <f t="shared" si="1"/>
        <v>111232</v>
      </c>
    </row>
    <row r="83" spans="1:16">
      <c r="A83">
        <v>82</v>
      </c>
      <c r="B83" t="s">
        <v>50</v>
      </c>
      <c r="C83" s="1">
        <v>140.96666666666599</v>
      </c>
      <c r="D83" s="2" t="s">
        <v>275</v>
      </c>
      <c r="E83" s="3">
        <v>1039.9666666666601</v>
      </c>
      <c r="F83">
        <v>13924</v>
      </c>
      <c r="G83">
        <v>1786</v>
      </c>
      <c r="H83">
        <v>11268</v>
      </c>
      <c r="I83">
        <v>3074</v>
      </c>
      <c r="J83">
        <v>2267</v>
      </c>
      <c r="K83">
        <v>15370</v>
      </c>
      <c r="L83">
        <v>9061</v>
      </c>
      <c r="M83">
        <v>1741</v>
      </c>
      <c r="N83">
        <v>1955</v>
      </c>
      <c r="O83">
        <v>2319</v>
      </c>
      <c r="P83">
        <f t="shared" si="1"/>
        <v>62765</v>
      </c>
    </row>
    <row r="84" spans="1:16">
      <c r="A84">
        <v>83</v>
      </c>
      <c r="B84" t="s">
        <v>155</v>
      </c>
      <c r="C84" s="1">
        <v>140.416666666666</v>
      </c>
      <c r="D84" s="2" t="s">
        <v>271</v>
      </c>
      <c r="E84" s="3">
        <v>1039.4166666666599</v>
      </c>
      <c r="F84">
        <v>3051</v>
      </c>
      <c r="G84">
        <v>2337</v>
      </c>
      <c r="H84">
        <v>6016</v>
      </c>
      <c r="I84">
        <v>2726</v>
      </c>
      <c r="J84">
        <v>1389</v>
      </c>
      <c r="K84">
        <v>5014</v>
      </c>
      <c r="L84">
        <v>209539</v>
      </c>
      <c r="M84">
        <v>3041</v>
      </c>
      <c r="N84">
        <v>2527</v>
      </c>
      <c r="O84">
        <v>1704</v>
      </c>
      <c r="P84">
        <f t="shared" si="1"/>
        <v>237344</v>
      </c>
    </row>
    <row r="85" spans="1:16">
      <c r="A85">
        <v>84</v>
      </c>
      <c r="B85" t="s">
        <v>11</v>
      </c>
      <c r="C85" s="1">
        <v>138.5</v>
      </c>
      <c r="D85" s="2" t="s">
        <v>277</v>
      </c>
      <c r="E85" s="3">
        <v>1038.5</v>
      </c>
      <c r="F85">
        <v>3654</v>
      </c>
      <c r="G85">
        <v>1708</v>
      </c>
      <c r="H85">
        <v>56727</v>
      </c>
      <c r="I85">
        <v>4224</v>
      </c>
      <c r="J85">
        <v>1805</v>
      </c>
      <c r="K85">
        <v>3648</v>
      </c>
      <c r="L85">
        <v>4911</v>
      </c>
      <c r="M85">
        <v>2328</v>
      </c>
      <c r="N85">
        <v>1796</v>
      </c>
      <c r="O85">
        <v>2053</v>
      </c>
      <c r="P85">
        <f t="shared" si="1"/>
        <v>82854</v>
      </c>
    </row>
    <row r="86" spans="1:16">
      <c r="A86">
        <v>85</v>
      </c>
      <c r="B86" t="s">
        <v>156</v>
      </c>
      <c r="C86" s="1">
        <v>138</v>
      </c>
      <c r="D86" s="2" t="s">
        <v>275</v>
      </c>
      <c r="E86" s="3">
        <v>1038</v>
      </c>
      <c r="F86">
        <v>8217</v>
      </c>
      <c r="G86">
        <v>15578</v>
      </c>
      <c r="H86">
        <v>54498</v>
      </c>
      <c r="I86">
        <v>2172</v>
      </c>
      <c r="J86">
        <v>1863</v>
      </c>
      <c r="K86">
        <v>2454</v>
      </c>
      <c r="L86">
        <v>4726</v>
      </c>
      <c r="M86">
        <v>3078</v>
      </c>
      <c r="N86">
        <v>2528</v>
      </c>
      <c r="O86">
        <v>1225</v>
      </c>
      <c r="P86">
        <f t="shared" si="1"/>
        <v>96339</v>
      </c>
    </row>
    <row r="87" spans="1:16">
      <c r="A87">
        <v>86</v>
      </c>
      <c r="B87" t="s">
        <v>25</v>
      </c>
      <c r="C87" s="1">
        <v>138.98333333333301</v>
      </c>
      <c r="D87" s="2" t="s">
        <v>279</v>
      </c>
      <c r="E87" s="3">
        <v>1037.4833333333299</v>
      </c>
      <c r="F87">
        <v>6969</v>
      </c>
      <c r="G87">
        <v>1560</v>
      </c>
      <c r="H87">
        <v>4884</v>
      </c>
      <c r="I87">
        <v>3970</v>
      </c>
      <c r="J87">
        <v>5074</v>
      </c>
      <c r="K87">
        <v>4275</v>
      </c>
      <c r="L87">
        <v>3644</v>
      </c>
      <c r="M87">
        <v>1058</v>
      </c>
      <c r="N87">
        <v>1732</v>
      </c>
      <c r="O87">
        <v>1711</v>
      </c>
      <c r="P87">
        <f t="shared" si="1"/>
        <v>34877</v>
      </c>
    </row>
    <row r="88" spans="1:16">
      <c r="A88">
        <v>87</v>
      </c>
      <c r="B88" t="s">
        <v>157</v>
      </c>
      <c r="C88" s="1">
        <v>134.4</v>
      </c>
      <c r="D88" s="2" t="s">
        <v>275</v>
      </c>
      <c r="E88" s="3">
        <v>1034.4000000000001</v>
      </c>
      <c r="F88">
        <v>5324</v>
      </c>
      <c r="G88">
        <v>1667</v>
      </c>
      <c r="H88">
        <v>52005</v>
      </c>
      <c r="I88">
        <v>2971</v>
      </c>
      <c r="J88">
        <v>1410</v>
      </c>
      <c r="K88">
        <v>3215</v>
      </c>
      <c r="L88">
        <v>6386</v>
      </c>
      <c r="M88">
        <v>4624</v>
      </c>
      <c r="N88">
        <v>2246</v>
      </c>
      <c r="O88">
        <v>2027</v>
      </c>
      <c r="P88">
        <f t="shared" si="1"/>
        <v>81875</v>
      </c>
    </row>
    <row r="89" spans="1:16">
      <c r="A89">
        <v>88</v>
      </c>
      <c r="B89" t="s">
        <v>41</v>
      </c>
      <c r="C89" s="1">
        <v>134.1</v>
      </c>
      <c r="D89" s="2" t="s">
        <v>275</v>
      </c>
      <c r="E89" s="3">
        <v>1034.0999999999999</v>
      </c>
      <c r="F89">
        <v>4572</v>
      </c>
      <c r="G89">
        <v>4008</v>
      </c>
      <c r="H89">
        <v>10734</v>
      </c>
      <c r="I89">
        <v>2873</v>
      </c>
      <c r="J89">
        <v>1992</v>
      </c>
      <c r="K89">
        <v>3298</v>
      </c>
      <c r="L89">
        <v>11796</v>
      </c>
      <c r="M89">
        <v>1590</v>
      </c>
      <c r="N89">
        <v>2018</v>
      </c>
      <c r="O89">
        <v>1783</v>
      </c>
      <c r="P89">
        <f t="shared" si="1"/>
        <v>44664</v>
      </c>
    </row>
    <row r="90" spans="1:16">
      <c r="A90">
        <v>89</v>
      </c>
      <c r="B90" t="s">
        <v>158</v>
      </c>
      <c r="C90" s="1">
        <v>134.083333333333</v>
      </c>
      <c r="D90" s="2" t="s">
        <v>274</v>
      </c>
      <c r="E90" s="3">
        <v>1034.0833333333301</v>
      </c>
      <c r="F90">
        <v>6338</v>
      </c>
      <c r="G90">
        <v>2094</v>
      </c>
      <c r="H90">
        <v>5378</v>
      </c>
      <c r="I90">
        <v>3036</v>
      </c>
      <c r="J90">
        <v>1992</v>
      </c>
      <c r="K90">
        <v>3280</v>
      </c>
      <c r="L90" t="s">
        <v>334</v>
      </c>
      <c r="M90">
        <v>1800</v>
      </c>
      <c r="N90">
        <v>2358</v>
      </c>
      <c r="O90">
        <v>2595</v>
      </c>
      <c r="P90">
        <f t="shared" si="1"/>
        <v>28871</v>
      </c>
    </row>
    <row r="91" spans="1:16">
      <c r="A91">
        <v>90</v>
      </c>
      <c r="B91" t="s">
        <v>62</v>
      </c>
      <c r="C91" s="1">
        <v>134.833333333333</v>
      </c>
      <c r="D91" s="2" t="s">
        <v>280</v>
      </c>
      <c r="E91" s="3">
        <v>1033.8333333333301</v>
      </c>
      <c r="F91">
        <v>77651</v>
      </c>
      <c r="G91">
        <v>3196</v>
      </c>
      <c r="H91" t="s">
        <v>334</v>
      </c>
      <c r="I91">
        <v>2523</v>
      </c>
      <c r="J91">
        <v>1273</v>
      </c>
      <c r="K91">
        <v>5916</v>
      </c>
      <c r="L91">
        <v>7711</v>
      </c>
      <c r="M91">
        <v>95443</v>
      </c>
      <c r="N91">
        <v>1754</v>
      </c>
      <c r="O91">
        <v>1164</v>
      </c>
      <c r="P91">
        <f t="shared" si="1"/>
        <v>196631</v>
      </c>
    </row>
    <row r="92" spans="1:16">
      <c r="A92">
        <v>91</v>
      </c>
      <c r="B92" t="s">
        <v>94</v>
      </c>
      <c r="C92" s="1">
        <v>130.69999999999999</v>
      </c>
      <c r="D92" s="2" t="s">
        <v>276</v>
      </c>
      <c r="E92" s="3">
        <v>1030.7</v>
      </c>
      <c r="F92">
        <v>4432</v>
      </c>
      <c r="G92">
        <v>1349</v>
      </c>
      <c r="H92">
        <v>9498</v>
      </c>
      <c r="I92">
        <v>3122</v>
      </c>
      <c r="K92">
        <v>2500</v>
      </c>
      <c r="L92">
        <v>3060</v>
      </c>
      <c r="M92">
        <v>2374</v>
      </c>
      <c r="N92">
        <v>3949</v>
      </c>
      <c r="O92">
        <v>1353</v>
      </c>
      <c r="P92">
        <f t="shared" si="1"/>
        <v>31637</v>
      </c>
    </row>
    <row r="93" spans="1:16">
      <c r="A93">
        <v>92</v>
      </c>
      <c r="B93" t="s">
        <v>38</v>
      </c>
      <c r="C93" s="1">
        <v>125.9</v>
      </c>
      <c r="D93" s="2" t="s">
        <v>277</v>
      </c>
      <c r="E93" s="3">
        <v>1025.4000000000001</v>
      </c>
      <c r="F93">
        <v>82766</v>
      </c>
      <c r="G93">
        <v>2192</v>
      </c>
      <c r="H93">
        <v>8133</v>
      </c>
      <c r="I93">
        <v>1647</v>
      </c>
      <c r="J93">
        <v>2675</v>
      </c>
      <c r="K93">
        <v>10439</v>
      </c>
      <c r="L93">
        <v>33833</v>
      </c>
      <c r="M93">
        <v>4318</v>
      </c>
      <c r="N93">
        <v>1965</v>
      </c>
      <c r="O93">
        <v>1967</v>
      </c>
      <c r="P93">
        <f t="shared" si="1"/>
        <v>149935</v>
      </c>
    </row>
    <row r="94" spans="1:16">
      <c r="A94">
        <v>93</v>
      </c>
      <c r="B94" t="s">
        <v>65</v>
      </c>
      <c r="C94" s="1">
        <v>130.69999999999999</v>
      </c>
      <c r="D94" s="2" t="s">
        <v>277</v>
      </c>
      <c r="E94" s="3">
        <v>1022.7</v>
      </c>
      <c r="F94">
        <v>54554</v>
      </c>
      <c r="G94">
        <v>1983</v>
      </c>
      <c r="H94">
        <v>6749</v>
      </c>
      <c r="I94">
        <v>5726</v>
      </c>
      <c r="J94">
        <v>2519</v>
      </c>
      <c r="K94">
        <v>4093</v>
      </c>
      <c r="L94">
        <v>3871</v>
      </c>
      <c r="M94">
        <v>1635</v>
      </c>
      <c r="N94">
        <v>2119</v>
      </c>
      <c r="O94">
        <v>1902</v>
      </c>
      <c r="P94">
        <f t="shared" si="1"/>
        <v>85151</v>
      </c>
    </row>
    <row r="95" spans="1:16">
      <c r="A95">
        <v>94</v>
      </c>
      <c r="B95" t="s">
        <v>27</v>
      </c>
      <c r="C95" s="1">
        <v>123.36666666666601</v>
      </c>
      <c r="D95" s="2" t="s">
        <v>280</v>
      </c>
      <c r="E95" s="3">
        <v>1021.86666666666</v>
      </c>
      <c r="F95">
        <v>9296</v>
      </c>
      <c r="G95">
        <v>8275</v>
      </c>
      <c r="H95" t="s">
        <v>334</v>
      </c>
      <c r="I95">
        <v>2254</v>
      </c>
      <c r="J95">
        <v>1514</v>
      </c>
      <c r="K95">
        <v>2061</v>
      </c>
      <c r="L95">
        <v>43522</v>
      </c>
      <c r="M95">
        <v>2798</v>
      </c>
      <c r="N95">
        <v>7204</v>
      </c>
      <c r="O95">
        <v>1971</v>
      </c>
      <c r="P95">
        <f t="shared" si="1"/>
        <v>78895</v>
      </c>
    </row>
    <row r="96" spans="1:16">
      <c r="A96">
        <v>95</v>
      </c>
      <c r="B96" t="s">
        <v>159</v>
      </c>
      <c r="C96" s="1">
        <v>123.15</v>
      </c>
      <c r="D96" s="2" t="s">
        <v>274</v>
      </c>
      <c r="E96" s="3">
        <v>1021.65</v>
      </c>
      <c r="F96">
        <v>8163</v>
      </c>
      <c r="G96">
        <v>2803</v>
      </c>
      <c r="H96" t="s">
        <v>334</v>
      </c>
      <c r="I96">
        <v>1722</v>
      </c>
      <c r="J96">
        <v>2251</v>
      </c>
      <c r="K96">
        <v>3177</v>
      </c>
      <c r="L96">
        <v>4973</v>
      </c>
      <c r="M96">
        <v>2554</v>
      </c>
      <c r="N96">
        <v>3575</v>
      </c>
      <c r="O96">
        <v>1729</v>
      </c>
      <c r="P96">
        <f t="shared" si="1"/>
        <v>30947</v>
      </c>
    </row>
    <row r="97" spans="1:16">
      <c r="A97">
        <v>96</v>
      </c>
      <c r="B97" t="s">
        <v>17</v>
      </c>
      <c r="C97" s="1">
        <v>119.31666666666599</v>
      </c>
      <c r="D97" s="2" t="s">
        <v>275</v>
      </c>
      <c r="E97" s="3">
        <v>1019.31666666666</v>
      </c>
      <c r="F97">
        <v>2412</v>
      </c>
      <c r="G97">
        <v>2722</v>
      </c>
      <c r="H97">
        <v>8964</v>
      </c>
      <c r="I97">
        <v>2925</v>
      </c>
      <c r="J97">
        <v>1428</v>
      </c>
      <c r="K97">
        <v>3836</v>
      </c>
      <c r="L97">
        <v>16570</v>
      </c>
      <c r="M97">
        <v>3197</v>
      </c>
      <c r="N97">
        <v>51944</v>
      </c>
      <c r="O97">
        <v>1757</v>
      </c>
      <c r="P97">
        <f t="shared" si="1"/>
        <v>95755</v>
      </c>
    </row>
    <row r="98" spans="1:16">
      <c r="A98">
        <v>97</v>
      </c>
      <c r="B98" t="s">
        <v>160</v>
      </c>
      <c r="C98" s="1">
        <v>122.266666666666</v>
      </c>
      <c r="D98" s="2" t="s">
        <v>271</v>
      </c>
      <c r="E98" s="3">
        <v>1019.2666666666599</v>
      </c>
      <c r="F98">
        <v>3690</v>
      </c>
      <c r="G98">
        <v>2267</v>
      </c>
      <c r="H98">
        <v>4478</v>
      </c>
      <c r="I98">
        <v>1893</v>
      </c>
      <c r="J98">
        <v>3249</v>
      </c>
      <c r="K98">
        <v>6427</v>
      </c>
      <c r="L98">
        <v>3409</v>
      </c>
      <c r="M98">
        <v>2348</v>
      </c>
      <c r="N98">
        <v>2204</v>
      </c>
      <c r="O98">
        <v>2494</v>
      </c>
      <c r="P98">
        <f t="shared" si="1"/>
        <v>32459</v>
      </c>
    </row>
    <row r="99" spans="1:16">
      <c r="A99">
        <v>98</v>
      </c>
      <c r="B99" t="s">
        <v>84</v>
      </c>
      <c r="C99" s="1">
        <v>117.666666666666</v>
      </c>
      <c r="D99" s="2" t="s">
        <v>270</v>
      </c>
      <c r="E99" s="3">
        <v>1017.66666666666</v>
      </c>
      <c r="F99">
        <v>3294</v>
      </c>
      <c r="G99">
        <v>2476</v>
      </c>
      <c r="H99">
        <v>22907</v>
      </c>
      <c r="I99">
        <v>2647</v>
      </c>
      <c r="J99">
        <v>2037</v>
      </c>
      <c r="K99">
        <v>2841</v>
      </c>
      <c r="L99">
        <v>3198</v>
      </c>
      <c r="M99">
        <v>5667</v>
      </c>
      <c r="N99">
        <v>3508</v>
      </c>
      <c r="O99">
        <v>1739</v>
      </c>
      <c r="P99">
        <f t="shared" si="1"/>
        <v>50314</v>
      </c>
    </row>
    <row r="100" spans="1:16">
      <c r="A100">
        <v>99</v>
      </c>
      <c r="B100" t="s">
        <v>161</v>
      </c>
      <c r="C100" s="1">
        <v>116.433333333333</v>
      </c>
      <c r="D100" s="2" t="s">
        <v>280</v>
      </c>
      <c r="E100" s="3">
        <v>1015.93333333333</v>
      </c>
      <c r="F100">
        <v>4152</v>
      </c>
      <c r="G100">
        <v>1905</v>
      </c>
      <c r="H100">
        <v>6922</v>
      </c>
      <c r="I100">
        <v>5966</v>
      </c>
      <c r="K100">
        <v>3522</v>
      </c>
      <c r="L100">
        <v>4363</v>
      </c>
      <c r="M100">
        <v>1477</v>
      </c>
      <c r="N100">
        <v>2063</v>
      </c>
      <c r="O100">
        <v>2047</v>
      </c>
      <c r="P100">
        <f t="shared" si="1"/>
        <v>32417</v>
      </c>
    </row>
    <row r="101" spans="1:16">
      <c r="A101">
        <v>100</v>
      </c>
      <c r="B101" t="s">
        <v>162</v>
      </c>
      <c r="C101" s="1">
        <v>115.61666666666601</v>
      </c>
      <c r="D101" s="2" t="s">
        <v>280</v>
      </c>
      <c r="E101" s="3">
        <v>1015.11666666666</v>
      </c>
      <c r="F101">
        <v>4363</v>
      </c>
      <c r="G101">
        <v>1882</v>
      </c>
      <c r="H101">
        <v>14470</v>
      </c>
      <c r="I101">
        <v>2188</v>
      </c>
      <c r="K101">
        <v>4178</v>
      </c>
      <c r="L101">
        <v>5731</v>
      </c>
      <c r="M101">
        <v>2058</v>
      </c>
      <c r="N101">
        <v>2816</v>
      </c>
      <c r="O101">
        <v>2119</v>
      </c>
      <c r="P101">
        <f t="shared" si="1"/>
        <v>39805</v>
      </c>
    </row>
    <row r="102" spans="1:16">
      <c r="A102">
        <v>101</v>
      </c>
      <c r="B102" t="s">
        <v>163</v>
      </c>
      <c r="C102" s="1">
        <v>112.666666666666</v>
      </c>
      <c r="D102" s="2" t="s">
        <v>277</v>
      </c>
      <c r="E102" s="3">
        <v>1012.66666666666</v>
      </c>
      <c r="F102">
        <v>82220</v>
      </c>
      <c r="G102">
        <v>1396</v>
      </c>
      <c r="H102">
        <v>41163</v>
      </c>
      <c r="I102">
        <v>3001</v>
      </c>
      <c r="J102">
        <v>1832</v>
      </c>
      <c r="K102">
        <v>2469</v>
      </c>
      <c r="L102">
        <v>5286</v>
      </c>
      <c r="M102">
        <v>6583</v>
      </c>
      <c r="N102">
        <v>6307</v>
      </c>
      <c r="O102">
        <v>2542</v>
      </c>
      <c r="P102">
        <f t="shared" si="1"/>
        <v>152799</v>
      </c>
    </row>
    <row r="103" spans="1:16">
      <c r="A103">
        <v>102</v>
      </c>
      <c r="B103" t="s">
        <v>164</v>
      </c>
      <c r="C103" s="1">
        <v>212.183333333333</v>
      </c>
      <c r="D103" s="2" t="s">
        <v>278</v>
      </c>
      <c r="E103" s="3">
        <v>1011.18333333333</v>
      </c>
      <c r="G103">
        <v>957</v>
      </c>
      <c r="I103">
        <v>1776</v>
      </c>
      <c r="J103">
        <v>1457</v>
      </c>
      <c r="K103">
        <v>2997</v>
      </c>
      <c r="L103">
        <v>3838</v>
      </c>
      <c r="M103">
        <v>1343</v>
      </c>
      <c r="N103">
        <v>2543</v>
      </c>
      <c r="O103">
        <v>1396</v>
      </c>
      <c r="P103">
        <f t="shared" si="1"/>
        <v>16307</v>
      </c>
    </row>
    <row r="104" spans="1:16">
      <c r="A104">
        <v>103</v>
      </c>
      <c r="B104" t="s">
        <v>21</v>
      </c>
      <c r="C104" s="1">
        <v>110.083333333333</v>
      </c>
      <c r="D104" s="2" t="s">
        <v>279</v>
      </c>
      <c r="E104" s="3">
        <v>1009.08333333333</v>
      </c>
      <c r="F104">
        <v>11811</v>
      </c>
      <c r="G104">
        <v>1959</v>
      </c>
      <c r="H104">
        <v>13904</v>
      </c>
      <c r="I104">
        <v>2628</v>
      </c>
      <c r="J104">
        <v>3872</v>
      </c>
      <c r="K104">
        <v>4811</v>
      </c>
      <c r="L104">
        <v>5962</v>
      </c>
      <c r="M104">
        <v>1226</v>
      </c>
      <c r="N104">
        <v>4054</v>
      </c>
      <c r="O104">
        <v>1982</v>
      </c>
      <c r="P104">
        <f t="shared" si="1"/>
        <v>52209</v>
      </c>
    </row>
    <row r="105" spans="1:16">
      <c r="A105">
        <v>104</v>
      </c>
      <c r="B105" t="s">
        <v>165</v>
      </c>
      <c r="C105" s="1">
        <v>108.44999999999899</v>
      </c>
      <c r="D105" s="2" t="s">
        <v>279</v>
      </c>
      <c r="E105" s="3">
        <v>1007.44999999999</v>
      </c>
      <c r="F105">
        <v>161232</v>
      </c>
      <c r="G105">
        <v>4629</v>
      </c>
      <c r="H105">
        <v>137402</v>
      </c>
      <c r="I105">
        <v>3667</v>
      </c>
      <c r="J105">
        <v>1818</v>
      </c>
      <c r="K105">
        <v>2033</v>
      </c>
      <c r="L105">
        <v>5093</v>
      </c>
      <c r="M105">
        <v>2825</v>
      </c>
      <c r="N105">
        <v>84485</v>
      </c>
      <c r="O105">
        <v>1217</v>
      </c>
      <c r="P105">
        <f t="shared" si="1"/>
        <v>404401</v>
      </c>
    </row>
    <row r="106" spans="1:16">
      <c r="A106">
        <v>105</v>
      </c>
      <c r="B106" t="s">
        <v>82</v>
      </c>
      <c r="C106" s="1">
        <v>105.73333333333299</v>
      </c>
      <c r="D106" s="2" t="s">
        <v>271</v>
      </c>
      <c r="E106" s="3">
        <v>1005.7333333333301</v>
      </c>
      <c r="F106">
        <v>3317</v>
      </c>
      <c r="G106">
        <v>1506</v>
      </c>
      <c r="H106">
        <v>6683</v>
      </c>
      <c r="I106">
        <v>2930</v>
      </c>
      <c r="J106">
        <v>2347</v>
      </c>
      <c r="K106">
        <v>3509</v>
      </c>
      <c r="L106">
        <v>3895</v>
      </c>
      <c r="M106">
        <v>9498</v>
      </c>
      <c r="N106">
        <v>2736</v>
      </c>
      <c r="O106">
        <v>2511</v>
      </c>
      <c r="P106">
        <f t="shared" si="1"/>
        <v>38932</v>
      </c>
    </row>
    <row r="107" spans="1:16">
      <c r="A107">
        <v>106</v>
      </c>
      <c r="B107" t="s">
        <v>22</v>
      </c>
      <c r="C107" s="1">
        <v>105.06666666666599</v>
      </c>
      <c r="D107" s="2" t="s">
        <v>275</v>
      </c>
      <c r="E107" s="3">
        <v>1003.06666666666</v>
      </c>
      <c r="F107">
        <v>89788</v>
      </c>
      <c r="G107">
        <v>3047</v>
      </c>
      <c r="H107">
        <v>7126</v>
      </c>
      <c r="I107">
        <v>2329</v>
      </c>
      <c r="J107">
        <v>2513</v>
      </c>
      <c r="K107">
        <v>5773</v>
      </c>
      <c r="L107">
        <v>3554</v>
      </c>
      <c r="M107">
        <v>6289</v>
      </c>
      <c r="N107">
        <v>1985</v>
      </c>
      <c r="O107">
        <v>1868</v>
      </c>
      <c r="P107">
        <f t="shared" si="1"/>
        <v>124272</v>
      </c>
    </row>
    <row r="108" spans="1:16">
      <c r="A108">
        <v>107</v>
      </c>
      <c r="B108" t="s">
        <v>166</v>
      </c>
      <c r="C108" s="1">
        <v>98.949999999999903</v>
      </c>
      <c r="D108" s="2" t="s">
        <v>280</v>
      </c>
      <c r="E108" s="3">
        <v>998.95</v>
      </c>
      <c r="F108">
        <v>76372</v>
      </c>
      <c r="G108">
        <v>5339</v>
      </c>
      <c r="H108" t="s">
        <v>334</v>
      </c>
      <c r="I108">
        <v>2466</v>
      </c>
      <c r="J108">
        <v>2246</v>
      </c>
      <c r="K108">
        <v>6962</v>
      </c>
      <c r="L108">
        <v>8567</v>
      </c>
      <c r="M108">
        <v>2282</v>
      </c>
      <c r="N108">
        <v>3002</v>
      </c>
      <c r="O108">
        <v>2067</v>
      </c>
      <c r="P108">
        <f t="shared" si="1"/>
        <v>109303</v>
      </c>
    </row>
    <row r="109" spans="1:16">
      <c r="A109">
        <v>108</v>
      </c>
      <c r="B109" t="s">
        <v>167</v>
      </c>
      <c r="C109" s="1">
        <v>97.399999999999906</v>
      </c>
      <c r="D109" s="2" t="s">
        <v>277</v>
      </c>
      <c r="E109" s="3">
        <v>997.4</v>
      </c>
      <c r="F109">
        <v>7018</v>
      </c>
      <c r="G109">
        <v>2464</v>
      </c>
      <c r="H109">
        <v>8053</v>
      </c>
      <c r="I109">
        <v>3153</v>
      </c>
      <c r="J109">
        <v>4403</v>
      </c>
      <c r="K109">
        <v>5239</v>
      </c>
      <c r="L109">
        <v>11851</v>
      </c>
      <c r="M109">
        <v>1654</v>
      </c>
      <c r="N109">
        <v>2437</v>
      </c>
      <c r="O109">
        <v>2448</v>
      </c>
      <c r="P109">
        <f t="shared" si="1"/>
        <v>48720</v>
      </c>
    </row>
    <row r="110" spans="1:16">
      <c r="A110">
        <v>109</v>
      </c>
      <c r="B110" t="s">
        <v>32</v>
      </c>
      <c r="C110" s="1">
        <v>95.45</v>
      </c>
      <c r="D110" s="2" t="s">
        <v>277</v>
      </c>
      <c r="E110" s="3">
        <v>995.45</v>
      </c>
      <c r="F110">
        <v>5370</v>
      </c>
      <c r="G110">
        <v>4853</v>
      </c>
      <c r="H110">
        <v>5784</v>
      </c>
      <c r="I110">
        <v>2964</v>
      </c>
      <c r="J110">
        <v>1817</v>
      </c>
      <c r="K110">
        <v>2744</v>
      </c>
      <c r="L110">
        <v>3442</v>
      </c>
      <c r="M110">
        <v>5656</v>
      </c>
      <c r="N110">
        <v>4193</v>
      </c>
      <c r="O110">
        <v>1306</v>
      </c>
      <c r="P110">
        <f t="shared" si="1"/>
        <v>38129</v>
      </c>
    </row>
    <row r="111" spans="1:16">
      <c r="A111">
        <v>110</v>
      </c>
      <c r="B111" t="s">
        <v>168</v>
      </c>
      <c r="C111" s="1">
        <v>184.79999999999899</v>
      </c>
      <c r="D111" s="2" t="s">
        <v>278</v>
      </c>
      <c r="E111" s="3">
        <v>981.8</v>
      </c>
      <c r="F111">
        <v>2401</v>
      </c>
      <c r="G111">
        <v>2261</v>
      </c>
      <c r="H111">
        <v>3034</v>
      </c>
      <c r="K111">
        <v>4147</v>
      </c>
      <c r="L111">
        <v>3358</v>
      </c>
      <c r="M111">
        <v>808</v>
      </c>
      <c r="N111">
        <v>1184</v>
      </c>
      <c r="O111">
        <v>1066</v>
      </c>
      <c r="P111">
        <f t="shared" si="1"/>
        <v>18259</v>
      </c>
    </row>
    <row r="112" spans="1:16">
      <c r="A112">
        <v>111</v>
      </c>
      <c r="B112" t="s">
        <v>72</v>
      </c>
      <c r="C112" s="1">
        <v>81.183333333333294</v>
      </c>
      <c r="D112" s="2" t="s">
        <v>279</v>
      </c>
      <c r="E112" s="3">
        <v>981.18333333333305</v>
      </c>
      <c r="F112">
        <v>69626</v>
      </c>
      <c r="G112">
        <v>2717</v>
      </c>
      <c r="H112">
        <v>98442</v>
      </c>
      <c r="I112">
        <v>2327</v>
      </c>
      <c r="J112">
        <v>1707</v>
      </c>
      <c r="K112">
        <v>4403</v>
      </c>
      <c r="L112">
        <v>67140</v>
      </c>
      <c r="M112">
        <v>180477</v>
      </c>
      <c r="N112">
        <v>3635</v>
      </c>
      <c r="O112">
        <v>2778</v>
      </c>
      <c r="P112">
        <f t="shared" si="1"/>
        <v>433252</v>
      </c>
    </row>
    <row r="113" spans="1:16">
      <c r="A113">
        <v>112</v>
      </c>
      <c r="B113" t="s">
        <v>49</v>
      </c>
      <c r="C113" s="1">
        <v>81.116666666666603</v>
      </c>
      <c r="D113" s="2" t="s">
        <v>279</v>
      </c>
      <c r="E113" s="3">
        <v>980.11666666666599</v>
      </c>
      <c r="F113">
        <v>4042</v>
      </c>
      <c r="G113">
        <v>100003</v>
      </c>
      <c r="H113">
        <v>15972</v>
      </c>
      <c r="I113">
        <v>3439</v>
      </c>
      <c r="J113">
        <v>1063</v>
      </c>
      <c r="K113">
        <v>3689</v>
      </c>
      <c r="L113">
        <v>5281</v>
      </c>
      <c r="M113">
        <v>6183</v>
      </c>
      <c r="N113">
        <v>2025</v>
      </c>
      <c r="O113">
        <v>3006</v>
      </c>
      <c r="P113">
        <f t="shared" si="1"/>
        <v>144703</v>
      </c>
    </row>
    <row r="114" spans="1:16">
      <c r="A114">
        <v>113</v>
      </c>
      <c r="B114" t="s">
        <v>52</v>
      </c>
      <c r="C114" s="1">
        <v>80.016666666666595</v>
      </c>
      <c r="D114" s="2" t="s">
        <v>277</v>
      </c>
      <c r="E114" s="3">
        <v>980.01666666666597</v>
      </c>
      <c r="F114">
        <v>5952</v>
      </c>
      <c r="G114">
        <v>2642</v>
      </c>
      <c r="H114">
        <v>87420</v>
      </c>
      <c r="I114">
        <v>81435</v>
      </c>
      <c r="J114">
        <v>1680</v>
      </c>
      <c r="K114">
        <v>2866</v>
      </c>
      <c r="L114">
        <v>10876</v>
      </c>
      <c r="M114">
        <v>3048</v>
      </c>
      <c r="N114">
        <v>2963</v>
      </c>
      <c r="O114">
        <v>3752</v>
      </c>
      <c r="P114">
        <f t="shared" si="1"/>
        <v>202634</v>
      </c>
    </row>
    <row r="115" spans="1:16">
      <c r="A115">
        <v>114</v>
      </c>
      <c r="B115" t="s">
        <v>19</v>
      </c>
      <c r="C115" s="1">
        <v>180.75</v>
      </c>
      <c r="D115" s="2" t="s">
        <v>281</v>
      </c>
      <c r="E115" s="3">
        <v>979.75</v>
      </c>
      <c r="F115">
        <v>2343</v>
      </c>
      <c r="G115">
        <v>778</v>
      </c>
      <c r="I115" t="s">
        <v>334</v>
      </c>
      <c r="J115">
        <v>3640</v>
      </c>
      <c r="K115">
        <v>2040</v>
      </c>
      <c r="L115">
        <v>10594</v>
      </c>
      <c r="M115">
        <v>3323</v>
      </c>
      <c r="N115">
        <v>1427</v>
      </c>
      <c r="O115">
        <v>844</v>
      </c>
      <c r="P115">
        <f t="shared" si="1"/>
        <v>24989</v>
      </c>
    </row>
    <row r="116" spans="1:16">
      <c r="A116">
        <v>115</v>
      </c>
      <c r="B116" t="s">
        <v>57</v>
      </c>
      <c r="C116" s="1">
        <v>75.1666666666666</v>
      </c>
      <c r="D116" s="2" t="s">
        <v>282</v>
      </c>
      <c r="E116" s="3">
        <v>975.16666666666595</v>
      </c>
      <c r="F116">
        <v>7104</v>
      </c>
      <c r="G116">
        <v>7039</v>
      </c>
      <c r="H116">
        <v>291215</v>
      </c>
      <c r="I116">
        <v>2293</v>
      </c>
      <c r="J116">
        <v>943</v>
      </c>
      <c r="K116">
        <v>5866</v>
      </c>
      <c r="L116">
        <v>5723</v>
      </c>
      <c r="M116">
        <v>8906</v>
      </c>
      <c r="N116">
        <v>3054</v>
      </c>
      <c r="O116">
        <v>4919</v>
      </c>
      <c r="P116">
        <f t="shared" si="1"/>
        <v>337062</v>
      </c>
    </row>
    <row r="117" spans="1:16">
      <c r="A117">
        <v>116</v>
      </c>
      <c r="B117" t="s">
        <v>43</v>
      </c>
      <c r="C117" s="1">
        <v>74.5</v>
      </c>
      <c r="D117" s="2" t="s">
        <v>277</v>
      </c>
      <c r="E117" s="3">
        <v>973.5</v>
      </c>
      <c r="F117">
        <v>4265</v>
      </c>
      <c r="G117">
        <v>5703</v>
      </c>
      <c r="H117">
        <v>9654</v>
      </c>
      <c r="I117">
        <v>3184</v>
      </c>
      <c r="J117">
        <v>2303</v>
      </c>
      <c r="K117">
        <v>58190</v>
      </c>
      <c r="L117">
        <v>11561</v>
      </c>
      <c r="M117">
        <v>2783</v>
      </c>
      <c r="N117">
        <v>2698</v>
      </c>
      <c r="O117">
        <v>2562</v>
      </c>
      <c r="P117">
        <f t="shared" si="1"/>
        <v>102903</v>
      </c>
    </row>
    <row r="118" spans="1:16">
      <c r="A118">
        <v>117</v>
      </c>
      <c r="B118" t="s">
        <v>31</v>
      </c>
      <c r="C118" s="1">
        <v>70.55</v>
      </c>
      <c r="D118" s="2" t="s">
        <v>279</v>
      </c>
      <c r="E118" s="3">
        <v>970.55</v>
      </c>
      <c r="F118">
        <v>4884</v>
      </c>
      <c r="G118">
        <v>1596</v>
      </c>
      <c r="H118">
        <v>8201</v>
      </c>
      <c r="I118">
        <v>4226</v>
      </c>
      <c r="J118">
        <v>3591</v>
      </c>
      <c r="K118">
        <v>8313</v>
      </c>
      <c r="L118">
        <v>4298</v>
      </c>
      <c r="M118">
        <v>34533</v>
      </c>
      <c r="N118">
        <v>3284</v>
      </c>
      <c r="O118">
        <v>1696</v>
      </c>
      <c r="P118">
        <f t="shared" si="1"/>
        <v>74622</v>
      </c>
    </row>
    <row r="119" spans="1:16">
      <c r="A119">
        <v>118</v>
      </c>
      <c r="B119" t="s">
        <v>45</v>
      </c>
      <c r="C119" s="1">
        <v>69.949999999999903</v>
      </c>
      <c r="D119" s="2" t="s">
        <v>277</v>
      </c>
      <c r="E119" s="3">
        <v>969.95</v>
      </c>
      <c r="F119">
        <v>40911</v>
      </c>
      <c r="G119">
        <v>2701</v>
      </c>
      <c r="H119">
        <v>91068</v>
      </c>
      <c r="I119">
        <v>2002</v>
      </c>
      <c r="J119">
        <v>2498</v>
      </c>
      <c r="K119">
        <v>5750</v>
      </c>
      <c r="L119">
        <v>59978</v>
      </c>
      <c r="M119">
        <v>3093</v>
      </c>
      <c r="N119">
        <v>3509</v>
      </c>
      <c r="O119">
        <v>4626</v>
      </c>
      <c r="P119">
        <f t="shared" si="1"/>
        <v>216136</v>
      </c>
    </row>
    <row r="120" spans="1:16">
      <c r="A120">
        <v>119</v>
      </c>
      <c r="B120" t="s">
        <v>42</v>
      </c>
      <c r="C120" s="1">
        <v>69.1666666666666</v>
      </c>
      <c r="D120" s="2" t="s">
        <v>282</v>
      </c>
      <c r="E120" s="3">
        <v>969.16666666666595</v>
      </c>
      <c r="F120">
        <v>4624</v>
      </c>
      <c r="G120">
        <v>11420</v>
      </c>
      <c r="H120">
        <v>7234</v>
      </c>
      <c r="I120">
        <v>4110</v>
      </c>
      <c r="J120">
        <v>2281</v>
      </c>
      <c r="K120">
        <v>4567</v>
      </c>
      <c r="L120">
        <v>5858</v>
      </c>
      <c r="M120">
        <v>2427</v>
      </c>
      <c r="N120">
        <v>1942</v>
      </c>
      <c r="O120">
        <v>8089</v>
      </c>
      <c r="P120">
        <f t="shared" si="1"/>
        <v>52552</v>
      </c>
    </row>
    <row r="121" spans="1:16">
      <c r="A121">
        <v>120</v>
      </c>
      <c r="B121" t="s">
        <v>169</v>
      </c>
      <c r="C121" s="1">
        <v>68.883333333333297</v>
      </c>
      <c r="D121" s="2" t="s">
        <v>279</v>
      </c>
      <c r="E121" s="3">
        <v>968.88333333333298</v>
      </c>
      <c r="F121">
        <v>113291</v>
      </c>
      <c r="G121">
        <v>2236</v>
      </c>
      <c r="H121">
        <v>98969</v>
      </c>
      <c r="I121">
        <v>2678</v>
      </c>
      <c r="J121">
        <v>95170</v>
      </c>
      <c r="K121">
        <v>4315</v>
      </c>
      <c r="L121">
        <v>25081</v>
      </c>
      <c r="M121">
        <v>3188</v>
      </c>
      <c r="N121">
        <v>4954</v>
      </c>
      <c r="O121">
        <v>2165</v>
      </c>
      <c r="P121">
        <f t="shared" si="1"/>
        <v>352047</v>
      </c>
    </row>
    <row r="122" spans="1:16">
      <c r="A122">
        <v>121</v>
      </c>
      <c r="B122" t="s">
        <v>170</v>
      </c>
      <c r="C122" s="1">
        <v>67.716666666666598</v>
      </c>
      <c r="D122" s="2" t="s">
        <v>282</v>
      </c>
      <c r="E122" s="3">
        <v>967.71666666666601</v>
      </c>
      <c r="F122">
        <v>36015</v>
      </c>
      <c r="G122">
        <v>4897</v>
      </c>
      <c r="H122">
        <v>69224</v>
      </c>
      <c r="I122">
        <v>3611</v>
      </c>
      <c r="J122">
        <v>29399</v>
      </c>
      <c r="K122">
        <v>2284</v>
      </c>
      <c r="L122">
        <v>146008</v>
      </c>
      <c r="M122">
        <v>2616</v>
      </c>
      <c r="N122">
        <v>9000</v>
      </c>
      <c r="O122">
        <v>1837</v>
      </c>
      <c r="P122">
        <f t="shared" si="1"/>
        <v>304891</v>
      </c>
    </row>
    <row r="123" spans="1:16">
      <c r="A123">
        <v>122</v>
      </c>
      <c r="B123" t="s">
        <v>171</v>
      </c>
      <c r="C123" s="1">
        <v>66.783333333333303</v>
      </c>
      <c r="D123" s="2" t="s">
        <v>279</v>
      </c>
      <c r="E123" s="3">
        <v>966.78333333333296</v>
      </c>
      <c r="F123">
        <v>8896</v>
      </c>
      <c r="G123">
        <v>6954</v>
      </c>
      <c r="H123">
        <v>12424</v>
      </c>
      <c r="I123">
        <v>2984</v>
      </c>
      <c r="J123">
        <v>1457</v>
      </c>
      <c r="K123">
        <v>2650</v>
      </c>
      <c r="L123">
        <v>9302</v>
      </c>
      <c r="M123">
        <v>3302</v>
      </c>
      <c r="N123">
        <v>4716</v>
      </c>
      <c r="O123">
        <v>3749</v>
      </c>
      <c r="P123">
        <f t="shared" si="1"/>
        <v>56434</v>
      </c>
    </row>
    <row r="124" spans="1:16">
      <c r="A124">
        <v>123</v>
      </c>
      <c r="B124" t="s">
        <v>69</v>
      </c>
      <c r="C124" s="1">
        <v>63.983333333333299</v>
      </c>
      <c r="D124" s="2" t="s">
        <v>279</v>
      </c>
      <c r="E124" s="3">
        <v>963.98333333333301</v>
      </c>
      <c r="F124">
        <v>22377</v>
      </c>
      <c r="G124">
        <v>14520</v>
      </c>
      <c r="H124">
        <v>90024</v>
      </c>
      <c r="I124">
        <v>2272</v>
      </c>
      <c r="J124">
        <v>2764</v>
      </c>
      <c r="K124">
        <v>20150</v>
      </c>
      <c r="L124">
        <v>4517</v>
      </c>
      <c r="M124">
        <v>82926</v>
      </c>
      <c r="N124">
        <v>3004</v>
      </c>
      <c r="O124">
        <v>2521</v>
      </c>
      <c r="P124">
        <f t="shared" si="1"/>
        <v>245075</v>
      </c>
    </row>
    <row r="125" spans="1:16">
      <c r="A125">
        <v>124</v>
      </c>
      <c r="B125" t="s">
        <v>51</v>
      </c>
      <c r="C125" s="1">
        <v>64.016666666666595</v>
      </c>
      <c r="D125" s="2" t="s">
        <v>277</v>
      </c>
      <c r="E125" s="3">
        <v>963.51666666666597</v>
      </c>
      <c r="F125">
        <v>184535</v>
      </c>
      <c r="G125">
        <v>3252</v>
      </c>
      <c r="H125">
        <v>26677</v>
      </c>
      <c r="I125">
        <v>3511</v>
      </c>
      <c r="J125">
        <v>2604</v>
      </c>
      <c r="K125">
        <v>7888</v>
      </c>
      <c r="L125">
        <v>7841</v>
      </c>
      <c r="M125">
        <v>4711</v>
      </c>
      <c r="N125">
        <v>2161</v>
      </c>
      <c r="O125">
        <v>2631</v>
      </c>
      <c r="P125">
        <f t="shared" si="1"/>
        <v>245811</v>
      </c>
    </row>
    <row r="126" spans="1:16">
      <c r="A126">
        <v>125</v>
      </c>
      <c r="B126" t="s">
        <v>172</v>
      </c>
      <c r="C126" s="1">
        <v>57.033333333333303</v>
      </c>
      <c r="D126" s="2" t="s">
        <v>277</v>
      </c>
      <c r="E126" s="3">
        <v>957.03333333333296</v>
      </c>
      <c r="F126">
        <v>36186</v>
      </c>
      <c r="G126">
        <v>2964</v>
      </c>
      <c r="H126">
        <v>7260</v>
      </c>
      <c r="I126">
        <v>2955</v>
      </c>
      <c r="J126">
        <v>1867</v>
      </c>
      <c r="K126">
        <v>3256</v>
      </c>
      <c r="L126">
        <v>29714</v>
      </c>
      <c r="M126">
        <v>3536</v>
      </c>
      <c r="N126">
        <v>125856</v>
      </c>
      <c r="O126">
        <v>13925</v>
      </c>
      <c r="P126">
        <f t="shared" si="1"/>
        <v>227519</v>
      </c>
    </row>
    <row r="127" spans="1:16">
      <c r="A127">
        <v>126</v>
      </c>
      <c r="B127" t="s">
        <v>46</v>
      </c>
      <c r="C127" s="1">
        <v>55.933333333333302</v>
      </c>
      <c r="D127" s="2" t="s">
        <v>282</v>
      </c>
      <c r="E127" s="3">
        <v>955.93333333333305</v>
      </c>
      <c r="F127">
        <v>63853</v>
      </c>
      <c r="G127">
        <v>14571</v>
      </c>
      <c r="H127">
        <v>5313</v>
      </c>
      <c r="I127">
        <v>4948</v>
      </c>
      <c r="J127">
        <v>1677</v>
      </c>
      <c r="K127">
        <v>4755</v>
      </c>
      <c r="L127">
        <v>50264</v>
      </c>
      <c r="M127">
        <v>2575</v>
      </c>
      <c r="N127">
        <v>5538</v>
      </c>
      <c r="O127">
        <v>3192</v>
      </c>
      <c r="P127">
        <f t="shared" si="1"/>
        <v>156686</v>
      </c>
    </row>
    <row r="128" spans="1:16">
      <c r="A128">
        <v>127</v>
      </c>
      <c r="B128" t="s">
        <v>173</v>
      </c>
      <c r="C128" s="1">
        <v>54.5833333333333</v>
      </c>
      <c r="D128" s="2" t="s">
        <v>279</v>
      </c>
      <c r="E128" s="3">
        <v>954.58333333333303</v>
      </c>
      <c r="F128">
        <v>44268</v>
      </c>
      <c r="G128">
        <v>2841</v>
      </c>
      <c r="H128">
        <v>85811</v>
      </c>
      <c r="I128">
        <v>2569</v>
      </c>
      <c r="J128">
        <v>4589</v>
      </c>
      <c r="K128">
        <v>5070</v>
      </c>
      <c r="L128">
        <v>67452</v>
      </c>
      <c r="M128">
        <v>78105</v>
      </c>
      <c r="N128">
        <v>3314</v>
      </c>
      <c r="O128">
        <v>2401</v>
      </c>
      <c r="P128">
        <f t="shared" si="1"/>
        <v>296420</v>
      </c>
    </row>
    <row r="129" spans="1:16">
      <c r="A129">
        <v>128</v>
      </c>
      <c r="B129" t="s">
        <v>174</v>
      </c>
      <c r="C129" s="1">
        <v>50.766666666666602</v>
      </c>
      <c r="D129" s="2" t="s">
        <v>277</v>
      </c>
      <c r="E129" s="3">
        <v>950.76666666666597</v>
      </c>
      <c r="F129">
        <v>18756</v>
      </c>
      <c r="G129">
        <v>4172</v>
      </c>
      <c r="H129">
        <v>11979</v>
      </c>
      <c r="I129">
        <v>2800</v>
      </c>
      <c r="J129">
        <v>2449</v>
      </c>
      <c r="K129">
        <v>3413</v>
      </c>
      <c r="L129">
        <v>5244</v>
      </c>
      <c r="M129">
        <v>58888</v>
      </c>
      <c r="N129">
        <v>3376</v>
      </c>
      <c r="O129">
        <v>2916</v>
      </c>
      <c r="P129">
        <f t="shared" si="1"/>
        <v>113993</v>
      </c>
    </row>
    <row r="130" spans="1:16">
      <c r="A130">
        <v>129</v>
      </c>
      <c r="B130" t="s">
        <v>175</v>
      </c>
      <c r="C130" s="1">
        <v>48.516666666666602</v>
      </c>
      <c r="D130" s="2" t="s">
        <v>283</v>
      </c>
      <c r="E130" s="3">
        <v>947.51666666666597</v>
      </c>
      <c r="F130">
        <v>34487</v>
      </c>
      <c r="G130">
        <v>2419</v>
      </c>
      <c r="H130" t="s">
        <v>334</v>
      </c>
      <c r="I130">
        <v>3219</v>
      </c>
      <c r="J130">
        <v>2251</v>
      </c>
      <c r="K130">
        <v>9587</v>
      </c>
      <c r="L130">
        <v>5147</v>
      </c>
      <c r="M130">
        <v>11401</v>
      </c>
      <c r="N130">
        <v>12245</v>
      </c>
      <c r="O130">
        <v>3984</v>
      </c>
      <c r="P130">
        <f t="shared" si="1"/>
        <v>84740</v>
      </c>
    </row>
    <row r="131" spans="1:16">
      <c r="A131">
        <v>130</v>
      </c>
      <c r="B131" t="s">
        <v>28</v>
      </c>
      <c r="C131" s="1">
        <v>47.516666666666602</v>
      </c>
      <c r="D131" s="2" t="s">
        <v>282</v>
      </c>
      <c r="E131" s="3">
        <v>947.01666666666597</v>
      </c>
      <c r="F131">
        <v>23051</v>
      </c>
      <c r="G131">
        <v>7851</v>
      </c>
      <c r="H131">
        <v>72879</v>
      </c>
      <c r="I131">
        <v>3320</v>
      </c>
      <c r="J131">
        <v>1526</v>
      </c>
      <c r="K131">
        <v>16059</v>
      </c>
      <c r="L131">
        <v>22895</v>
      </c>
      <c r="M131">
        <v>8604</v>
      </c>
      <c r="N131">
        <v>3103</v>
      </c>
      <c r="O131">
        <v>3922</v>
      </c>
      <c r="P131">
        <f t="shared" ref="P131:P194" si="2">SUM(F131:O131)</f>
        <v>163210</v>
      </c>
    </row>
    <row r="132" spans="1:16">
      <c r="A132">
        <v>131</v>
      </c>
      <c r="B132" t="s">
        <v>176</v>
      </c>
      <c r="C132" s="1">
        <v>46.533333333333303</v>
      </c>
      <c r="D132" s="2" t="s">
        <v>284</v>
      </c>
      <c r="E132" s="3">
        <v>946.53333333333296</v>
      </c>
      <c r="F132">
        <v>134033</v>
      </c>
      <c r="G132">
        <v>30040</v>
      </c>
      <c r="H132">
        <v>94500</v>
      </c>
      <c r="I132">
        <v>2423</v>
      </c>
      <c r="J132">
        <v>1985</v>
      </c>
      <c r="K132">
        <v>4847</v>
      </c>
      <c r="L132">
        <v>39188</v>
      </c>
      <c r="M132">
        <v>3805</v>
      </c>
      <c r="N132">
        <v>4954</v>
      </c>
      <c r="O132">
        <v>47366</v>
      </c>
      <c r="P132">
        <f t="shared" si="2"/>
        <v>363141</v>
      </c>
    </row>
    <row r="133" spans="1:16">
      <c r="A133">
        <v>132</v>
      </c>
      <c r="B133" t="s">
        <v>177</v>
      </c>
      <c r="C133" s="1">
        <v>45.6666666666666</v>
      </c>
      <c r="D133" s="2" t="s">
        <v>282</v>
      </c>
      <c r="E133" s="3">
        <v>945.16666666666595</v>
      </c>
      <c r="F133">
        <v>5868</v>
      </c>
      <c r="G133">
        <v>3112</v>
      </c>
      <c r="H133">
        <v>9828</v>
      </c>
      <c r="I133">
        <v>6514</v>
      </c>
      <c r="J133">
        <v>1908</v>
      </c>
      <c r="K133">
        <v>3842</v>
      </c>
      <c r="L133">
        <v>9874</v>
      </c>
      <c r="M133">
        <v>10059</v>
      </c>
      <c r="N133">
        <v>3040</v>
      </c>
      <c r="O133">
        <v>5754</v>
      </c>
      <c r="P133">
        <f t="shared" si="2"/>
        <v>59799</v>
      </c>
    </row>
    <row r="134" spans="1:16">
      <c r="A134">
        <v>133</v>
      </c>
      <c r="B134" t="s">
        <v>178</v>
      </c>
      <c r="C134" s="1">
        <v>146.53333333333299</v>
      </c>
      <c r="D134" s="2" t="s">
        <v>281</v>
      </c>
      <c r="E134" s="3">
        <v>945.03333333333296</v>
      </c>
      <c r="F134">
        <v>2702</v>
      </c>
      <c r="G134">
        <v>2431</v>
      </c>
      <c r="H134">
        <v>3161</v>
      </c>
      <c r="I134">
        <v>18635</v>
      </c>
      <c r="J134">
        <v>2459</v>
      </c>
      <c r="L134" t="s">
        <v>334</v>
      </c>
      <c r="M134">
        <v>56723</v>
      </c>
      <c r="N134">
        <v>906</v>
      </c>
      <c r="O134">
        <v>1149</v>
      </c>
      <c r="P134">
        <f t="shared" si="2"/>
        <v>88166</v>
      </c>
    </row>
    <row r="135" spans="1:16">
      <c r="A135">
        <v>134</v>
      </c>
      <c r="B135" t="s">
        <v>89</v>
      </c>
      <c r="C135" s="1">
        <v>43.466666666666598</v>
      </c>
      <c r="D135" s="2" t="s">
        <v>282</v>
      </c>
      <c r="E135" s="3">
        <v>943.46666666666601</v>
      </c>
      <c r="F135">
        <v>18400</v>
      </c>
      <c r="G135">
        <v>3021</v>
      </c>
      <c r="H135">
        <v>354178</v>
      </c>
      <c r="I135">
        <v>4804</v>
      </c>
      <c r="J135">
        <v>37862</v>
      </c>
      <c r="K135">
        <v>60824</v>
      </c>
      <c r="L135">
        <v>106071</v>
      </c>
      <c r="M135">
        <v>56571</v>
      </c>
      <c r="N135">
        <v>2583</v>
      </c>
      <c r="O135">
        <v>2588</v>
      </c>
      <c r="P135">
        <f t="shared" si="2"/>
        <v>646902</v>
      </c>
    </row>
    <row r="136" spans="1:16">
      <c r="A136">
        <v>135</v>
      </c>
      <c r="B136" t="s">
        <v>179</v>
      </c>
      <c r="C136" s="1">
        <v>43.75</v>
      </c>
      <c r="D136" s="2" t="s">
        <v>284</v>
      </c>
      <c r="E136" s="3">
        <v>943.25</v>
      </c>
      <c r="F136">
        <v>7579</v>
      </c>
      <c r="G136">
        <v>2363</v>
      </c>
      <c r="H136">
        <v>61994</v>
      </c>
      <c r="I136">
        <v>5430</v>
      </c>
      <c r="J136">
        <v>2212</v>
      </c>
      <c r="K136">
        <v>4515</v>
      </c>
      <c r="L136">
        <v>15572</v>
      </c>
      <c r="M136">
        <v>48555</v>
      </c>
      <c r="N136">
        <v>7736</v>
      </c>
      <c r="O136">
        <v>4988</v>
      </c>
      <c r="P136">
        <f t="shared" si="2"/>
        <v>160944</v>
      </c>
    </row>
    <row r="137" spans="1:16">
      <c r="A137">
        <v>136</v>
      </c>
      <c r="B137" t="s">
        <v>180</v>
      </c>
      <c r="C137" s="1">
        <v>44.8333333333333</v>
      </c>
      <c r="D137" s="2" t="s">
        <v>280</v>
      </c>
      <c r="E137" s="3">
        <v>942.33333333333303</v>
      </c>
      <c r="F137">
        <v>6180</v>
      </c>
      <c r="G137">
        <v>2674</v>
      </c>
      <c r="H137" t="s">
        <v>334</v>
      </c>
      <c r="I137">
        <v>2749</v>
      </c>
      <c r="J137">
        <v>3721</v>
      </c>
      <c r="K137">
        <v>3263</v>
      </c>
      <c r="L137">
        <v>3335</v>
      </c>
      <c r="M137">
        <v>52383</v>
      </c>
      <c r="N137">
        <v>3289</v>
      </c>
      <c r="O137">
        <v>3761</v>
      </c>
      <c r="P137">
        <f t="shared" si="2"/>
        <v>81355</v>
      </c>
    </row>
    <row r="138" spans="1:16">
      <c r="A138">
        <v>137</v>
      </c>
      <c r="B138" t="s">
        <v>106</v>
      </c>
      <c r="C138" s="1">
        <v>41.466666666666598</v>
      </c>
      <c r="D138" s="2" t="s">
        <v>275</v>
      </c>
      <c r="E138" s="3">
        <v>941.46666666666601</v>
      </c>
      <c r="F138">
        <v>76934</v>
      </c>
      <c r="G138">
        <v>3012</v>
      </c>
      <c r="H138">
        <v>93828</v>
      </c>
      <c r="I138">
        <v>3576</v>
      </c>
      <c r="J138">
        <v>2862</v>
      </c>
      <c r="K138">
        <v>4955</v>
      </c>
      <c r="L138">
        <v>8393</v>
      </c>
      <c r="M138">
        <v>3437</v>
      </c>
      <c r="N138">
        <v>3420</v>
      </c>
      <c r="O138">
        <v>2805</v>
      </c>
      <c r="P138">
        <f t="shared" si="2"/>
        <v>203222</v>
      </c>
    </row>
    <row r="139" spans="1:16">
      <c r="A139">
        <v>138</v>
      </c>
      <c r="B139" t="s">
        <v>181</v>
      </c>
      <c r="C139" s="1">
        <v>40.883333333333297</v>
      </c>
      <c r="D139" s="2" t="s">
        <v>282</v>
      </c>
      <c r="E139" s="3">
        <v>940.38333333333298</v>
      </c>
      <c r="F139">
        <v>162424</v>
      </c>
      <c r="G139">
        <v>95063</v>
      </c>
      <c r="H139">
        <v>187793</v>
      </c>
      <c r="I139">
        <v>2417</v>
      </c>
      <c r="J139">
        <v>2609</v>
      </c>
      <c r="K139">
        <v>8205</v>
      </c>
      <c r="L139">
        <v>10741</v>
      </c>
      <c r="M139">
        <v>7085</v>
      </c>
      <c r="N139">
        <v>18624</v>
      </c>
      <c r="O139">
        <v>3321</v>
      </c>
      <c r="P139">
        <f t="shared" si="2"/>
        <v>498282</v>
      </c>
    </row>
    <row r="140" spans="1:16">
      <c r="A140">
        <v>139</v>
      </c>
      <c r="B140" t="s">
        <v>95</v>
      </c>
      <c r="C140" s="1">
        <v>36.533333333333303</v>
      </c>
      <c r="D140" s="2" t="s">
        <v>284</v>
      </c>
      <c r="E140" s="3">
        <v>936.53333333333296</v>
      </c>
      <c r="F140">
        <v>9001</v>
      </c>
      <c r="G140">
        <v>2779</v>
      </c>
      <c r="H140">
        <v>299181</v>
      </c>
      <c r="I140">
        <v>4208</v>
      </c>
      <c r="J140">
        <v>2229</v>
      </c>
      <c r="K140">
        <v>3706</v>
      </c>
      <c r="L140">
        <v>6249</v>
      </c>
      <c r="M140">
        <v>4344</v>
      </c>
      <c r="N140">
        <v>6009</v>
      </c>
      <c r="O140">
        <v>4968</v>
      </c>
      <c r="P140">
        <f t="shared" si="2"/>
        <v>342674</v>
      </c>
    </row>
    <row r="141" spans="1:16">
      <c r="A141">
        <v>140</v>
      </c>
      <c r="B141" t="s">
        <v>85</v>
      </c>
      <c r="C141" s="1">
        <v>29.3666666666666</v>
      </c>
      <c r="D141" s="2" t="s">
        <v>285</v>
      </c>
      <c r="E141" s="3">
        <v>929.36666666666599</v>
      </c>
      <c r="F141">
        <v>5212</v>
      </c>
      <c r="G141">
        <v>3192</v>
      </c>
      <c r="I141">
        <v>5744</v>
      </c>
      <c r="J141">
        <v>2711</v>
      </c>
      <c r="K141">
        <v>3282</v>
      </c>
      <c r="L141">
        <v>10788</v>
      </c>
      <c r="M141">
        <v>4475</v>
      </c>
      <c r="N141">
        <v>3453</v>
      </c>
      <c r="O141">
        <v>14835</v>
      </c>
      <c r="P141">
        <f t="shared" si="2"/>
        <v>53692</v>
      </c>
    </row>
    <row r="142" spans="1:16">
      <c r="A142">
        <v>141</v>
      </c>
      <c r="B142" t="s">
        <v>53</v>
      </c>
      <c r="C142" s="1">
        <v>29.633333333333301</v>
      </c>
      <c r="D142" s="2" t="s">
        <v>282</v>
      </c>
      <c r="E142" s="3">
        <v>929.13333333333298</v>
      </c>
      <c r="F142">
        <v>273557</v>
      </c>
      <c r="G142">
        <v>4565</v>
      </c>
      <c r="H142">
        <v>352913</v>
      </c>
      <c r="I142">
        <v>4231</v>
      </c>
      <c r="J142">
        <v>2903</v>
      </c>
      <c r="K142">
        <v>3179</v>
      </c>
      <c r="L142">
        <v>109517</v>
      </c>
      <c r="M142">
        <v>8539</v>
      </c>
      <c r="N142">
        <v>59963</v>
      </c>
      <c r="O142">
        <v>2940</v>
      </c>
      <c r="P142">
        <f t="shared" si="2"/>
        <v>822307</v>
      </c>
    </row>
    <row r="143" spans="1:16">
      <c r="A143">
        <v>142</v>
      </c>
      <c r="B143" t="s">
        <v>182</v>
      </c>
      <c r="C143" s="1">
        <v>27.4</v>
      </c>
      <c r="D143" s="2" t="s">
        <v>282</v>
      </c>
      <c r="E143" s="3">
        <v>927.4</v>
      </c>
      <c r="F143">
        <v>13463</v>
      </c>
      <c r="G143">
        <v>10171</v>
      </c>
      <c r="H143">
        <v>8660</v>
      </c>
      <c r="I143">
        <v>2278</v>
      </c>
      <c r="J143">
        <v>3380</v>
      </c>
      <c r="K143">
        <v>6436</v>
      </c>
      <c r="L143">
        <v>8638</v>
      </c>
      <c r="M143">
        <v>19594</v>
      </c>
      <c r="N143">
        <v>3692</v>
      </c>
      <c r="O143">
        <v>3498</v>
      </c>
      <c r="P143">
        <f t="shared" si="2"/>
        <v>79810</v>
      </c>
    </row>
    <row r="144" spans="1:16">
      <c r="A144">
        <v>143</v>
      </c>
      <c r="B144" t="s">
        <v>183</v>
      </c>
      <c r="C144" s="1">
        <v>26.283333333333299</v>
      </c>
      <c r="D144" s="2" t="s">
        <v>284</v>
      </c>
      <c r="E144" s="3">
        <v>925.28333333333296</v>
      </c>
      <c r="F144">
        <v>40161</v>
      </c>
      <c r="G144">
        <v>4242</v>
      </c>
      <c r="H144">
        <v>2153</v>
      </c>
      <c r="I144">
        <v>5111</v>
      </c>
      <c r="J144">
        <v>3470</v>
      </c>
      <c r="K144">
        <v>7338</v>
      </c>
      <c r="L144">
        <v>170145</v>
      </c>
      <c r="M144">
        <v>238509</v>
      </c>
      <c r="N144">
        <v>49960</v>
      </c>
      <c r="O144">
        <v>5541</v>
      </c>
      <c r="P144">
        <f t="shared" si="2"/>
        <v>526630</v>
      </c>
    </row>
    <row r="145" spans="1:16">
      <c r="A145">
        <v>144</v>
      </c>
      <c r="B145" t="s">
        <v>75</v>
      </c>
      <c r="C145" s="1">
        <v>25.15</v>
      </c>
      <c r="D145" s="2" t="s">
        <v>286</v>
      </c>
      <c r="E145" s="3">
        <v>925.15</v>
      </c>
      <c r="F145">
        <v>450716</v>
      </c>
      <c r="G145">
        <v>61851</v>
      </c>
      <c r="H145">
        <v>87904</v>
      </c>
      <c r="I145" t="s">
        <v>334</v>
      </c>
      <c r="J145">
        <v>366351</v>
      </c>
      <c r="K145">
        <v>71978</v>
      </c>
      <c r="L145">
        <v>430735</v>
      </c>
      <c r="M145">
        <v>198432</v>
      </c>
      <c r="N145">
        <v>2091</v>
      </c>
      <c r="O145">
        <v>4778</v>
      </c>
      <c r="P145">
        <f t="shared" si="2"/>
        <v>1674836</v>
      </c>
    </row>
    <row r="146" spans="1:16">
      <c r="A146">
        <v>145</v>
      </c>
      <c r="B146" t="s">
        <v>58</v>
      </c>
      <c r="C146" s="1">
        <v>23.65</v>
      </c>
      <c r="D146" s="2" t="s">
        <v>282</v>
      </c>
      <c r="E146" s="3">
        <v>923.65</v>
      </c>
      <c r="F146">
        <v>11571</v>
      </c>
      <c r="G146">
        <v>5233</v>
      </c>
      <c r="H146">
        <v>92279</v>
      </c>
      <c r="I146">
        <v>6115</v>
      </c>
      <c r="J146">
        <v>2446</v>
      </c>
      <c r="K146">
        <v>5240</v>
      </c>
      <c r="L146">
        <v>44197</v>
      </c>
      <c r="M146">
        <v>3456</v>
      </c>
      <c r="N146">
        <v>7182</v>
      </c>
      <c r="O146">
        <v>3479</v>
      </c>
      <c r="P146">
        <f t="shared" si="2"/>
        <v>181198</v>
      </c>
    </row>
    <row r="147" spans="1:16">
      <c r="A147">
        <v>146</v>
      </c>
      <c r="B147" t="s">
        <v>184</v>
      </c>
      <c r="C147" s="1">
        <v>24.05</v>
      </c>
      <c r="D147" s="2" t="s">
        <v>284</v>
      </c>
      <c r="E147" s="3">
        <v>923.05</v>
      </c>
      <c r="F147">
        <v>23381</v>
      </c>
      <c r="G147">
        <v>8031</v>
      </c>
      <c r="H147">
        <v>23222</v>
      </c>
      <c r="I147">
        <v>6766</v>
      </c>
      <c r="J147">
        <v>3123</v>
      </c>
      <c r="K147">
        <v>9479</v>
      </c>
      <c r="L147">
        <v>7295</v>
      </c>
      <c r="M147">
        <v>6615</v>
      </c>
      <c r="N147">
        <v>7069</v>
      </c>
      <c r="O147">
        <v>2634</v>
      </c>
      <c r="P147">
        <f t="shared" si="2"/>
        <v>97615</v>
      </c>
    </row>
    <row r="148" spans="1:16">
      <c r="A148">
        <v>147</v>
      </c>
      <c r="B148" t="s">
        <v>102</v>
      </c>
      <c r="C148" s="1">
        <v>23.3</v>
      </c>
      <c r="D148" s="2" t="s">
        <v>286</v>
      </c>
      <c r="E148" s="3">
        <v>922.8</v>
      </c>
      <c r="F148">
        <v>156957</v>
      </c>
      <c r="G148">
        <v>11931</v>
      </c>
      <c r="H148" t="s">
        <v>334</v>
      </c>
      <c r="I148">
        <v>5235</v>
      </c>
      <c r="J148">
        <v>3919</v>
      </c>
      <c r="K148">
        <v>46531</v>
      </c>
      <c r="L148">
        <v>86358</v>
      </c>
      <c r="M148">
        <v>115206</v>
      </c>
      <c r="N148">
        <v>75878</v>
      </c>
      <c r="O148">
        <v>2202</v>
      </c>
      <c r="P148">
        <f t="shared" si="2"/>
        <v>504217</v>
      </c>
    </row>
    <row r="149" spans="1:16">
      <c r="A149">
        <v>148</v>
      </c>
      <c r="B149" t="s">
        <v>185</v>
      </c>
      <c r="C149" s="1">
        <v>34.233333333333299</v>
      </c>
      <c r="D149" s="2" t="s">
        <v>284</v>
      </c>
      <c r="E149" s="3">
        <v>921.23333333333301</v>
      </c>
      <c r="F149">
        <v>10725</v>
      </c>
      <c r="G149">
        <v>3239</v>
      </c>
      <c r="H149">
        <v>9035</v>
      </c>
      <c r="I149">
        <v>9172</v>
      </c>
      <c r="J149">
        <v>3638</v>
      </c>
      <c r="K149">
        <v>25952</v>
      </c>
      <c r="L149">
        <v>157862</v>
      </c>
      <c r="M149">
        <v>5320</v>
      </c>
      <c r="N149">
        <v>3908</v>
      </c>
      <c r="O149">
        <v>1907</v>
      </c>
      <c r="P149">
        <f t="shared" si="2"/>
        <v>230758</v>
      </c>
    </row>
    <row r="150" spans="1:16">
      <c r="A150">
        <v>149</v>
      </c>
      <c r="B150" t="s">
        <v>186</v>
      </c>
      <c r="C150" s="1">
        <v>18.783333333333299</v>
      </c>
      <c r="D150" s="2" t="s">
        <v>284</v>
      </c>
      <c r="E150" s="3">
        <v>918.78333333333296</v>
      </c>
      <c r="F150">
        <v>17858</v>
      </c>
      <c r="G150">
        <v>7221</v>
      </c>
      <c r="H150">
        <v>11341</v>
      </c>
      <c r="I150">
        <v>8401</v>
      </c>
      <c r="J150">
        <v>4699</v>
      </c>
      <c r="K150">
        <v>5220</v>
      </c>
      <c r="L150">
        <v>6459</v>
      </c>
      <c r="M150">
        <v>2886</v>
      </c>
      <c r="N150">
        <v>3187</v>
      </c>
      <c r="O150">
        <v>5041</v>
      </c>
      <c r="P150">
        <f t="shared" si="2"/>
        <v>72313</v>
      </c>
    </row>
    <row r="151" spans="1:16">
      <c r="A151">
        <v>150</v>
      </c>
      <c r="B151" t="s">
        <v>74</v>
      </c>
      <c r="C151" s="1">
        <v>13.8</v>
      </c>
      <c r="D151" s="2" t="s">
        <v>286</v>
      </c>
      <c r="E151" s="3">
        <v>913.8</v>
      </c>
      <c r="F151">
        <v>34003</v>
      </c>
      <c r="G151">
        <v>5796</v>
      </c>
      <c r="H151" t="s">
        <v>334</v>
      </c>
      <c r="I151">
        <v>35855</v>
      </c>
      <c r="J151">
        <v>2772</v>
      </c>
      <c r="K151">
        <v>45735</v>
      </c>
      <c r="L151">
        <v>21282</v>
      </c>
      <c r="M151">
        <v>44377</v>
      </c>
      <c r="N151">
        <v>18866</v>
      </c>
      <c r="O151">
        <v>10143</v>
      </c>
      <c r="P151">
        <f t="shared" si="2"/>
        <v>218829</v>
      </c>
    </row>
    <row r="152" spans="1:16">
      <c r="A152">
        <v>151</v>
      </c>
      <c r="B152" t="s">
        <v>187</v>
      </c>
      <c r="C152" s="1">
        <v>11.6</v>
      </c>
      <c r="D152" s="2" t="s">
        <v>287</v>
      </c>
      <c r="E152" s="3">
        <v>911.599999999999</v>
      </c>
      <c r="F152">
        <v>78137</v>
      </c>
      <c r="G152">
        <v>5508</v>
      </c>
      <c r="H152">
        <v>78920</v>
      </c>
      <c r="I152">
        <v>3581</v>
      </c>
      <c r="J152" t="s">
        <v>334</v>
      </c>
      <c r="K152">
        <v>4824</v>
      </c>
      <c r="L152">
        <v>97179</v>
      </c>
      <c r="M152">
        <v>54461</v>
      </c>
      <c r="N152">
        <v>6116</v>
      </c>
      <c r="O152">
        <v>2923</v>
      </c>
      <c r="P152">
        <f t="shared" si="2"/>
        <v>331649</v>
      </c>
    </row>
    <row r="153" spans="1:16">
      <c r="A153">
        <v>152</v>
      </c>
      <c r="B153" t="s">
        <v>86</v>
      </c>
      <c r="C153" s="1">
        <v>10.966666666666599</v>
      </c>
      <c r="D153" s="2" t="s">
        <v>282</v>
      </c>
      <c r="E153" s="3">
        <v>910.96666666666601</v>
      </c>
      <c r="F153">
        <v>10389</v>
      </c>
      <c r="G153">
        <v>20667</v>
      </c>
      <c r="H153">
        <v>126395</v>
      </c>
      <c r="I153">
        <v>157682</v>
      </c>
      <c r="J153">
        <v>3514</v>
      </c>
      <c r="K153">
        <v>3156</v>
      </c>
      <c r="L153">
        <v>190378</v>
      </c>
      <c r="M153">
        <v>157586</v>
      </c>
      <c r="N153">
        <v>10964</v>
      </c>
      <c r="O153">
        <v>3472</v>
      </c>
      <c r="P153">
        <f t="shared" si="2"/>
        <v>684203</v>
      </c>
    </row>
    <row r="154" spans="1:16">
      <c r="A154">
        <v>153</v>
      </c>
      <c r="B154" t="s">
        <v>188</v>
      </c>
      <c r="C154" s="1">
        <v>7.8</v>
      </c>
      <c r="D154" s="2" t="s">
        <v>288</v>
      </c>
      <c r="E154" s="3">
        <v>907.8</v>
      </c>
      <c r="F154">
        <v>12462</v>
      </c>
      <c r="G154">
        <v>9318</v>
      </c>
      <c r="H154">
        <v>13078</v>
      </c>
      <c r="I154">
        <v>4199</v>
      </c>
      <c r="J154">
        <v>3132</v>
      </c>
      <c r="K154">
        <v>5988</v>
      </c>
      <c r="L154">
        <v>9000</v>
      </c>
      <c r="M154">
        <v>9114</v>
      </c>
      <c r="N154">
        <v>11389</v>
      </c>
      <c r="O154">
        <v>3794</v>
      </c>
      <c r="P154">
        <f t="shared" si="2"/>
        <v>81474</v>
      </c>
    </row>
    <row r="155" spans="1:16">
      <c r="A155">
        <v>154</v>
      </c>
      <c r="B155" t="s">
        <v>189</v>
      </c>
      <c r="C155" s="1">
        <v>7.2333333333333298</v>
      </c>
      <c r="D155" s="2" t="s">
        <v>286</v>
      </c>
      <c r="E155" s="3">
        <v>907.23333333333301</v>
      </c>
      <c r="F155">
        <v>103519</v>
      </c>
      <c r="G155">
        <v>4032</v>
      </c>
      <c r="H155" t="s">
        <v>334</v>
      </c>
      <c r="I155">
        <v>3166</v>
      </c>
      <c r="J155">
        <v>66100</v>
      </c>
      <c r="K155">
        <v>19647</v>
      </c>
      <c r="L155">
        <v>34819</v>
      </c>
      <c r="M155">
        <v>126552</v>
      </c>
      <c r="N155">
        <v>19902</v>
      </c>
      <c r="O155">
        <v>3993</v>
      </c>
      <c r="P155">
        <f t="shared" si="2"/>
        <v>381730</v>
      </c>
    </row>
    <row r="156" spans="1:16">
      <c r="A156">
        <v>155</v>
      </c>
      <c r="B156" t="s">
        <v>190</v>
      </c>
      <c r="C156" s="1">
        <v>2.5499999999999998</v>
      </c>
      <c r="D156" s="2" t="s">
        <v>288</v>
      </c>
      <c r="E156" s="3">
        <v>901.05</v>
      </c>
      <c r="F156">
        <v>109713</v>
      </c>
      <c r="G156">
        <v>3778</v>
      </c>
      <c r="H156">
        <v>145875</v>
      </c>
      <c r="I156">
        <v>3780</v>
      </c>
      <c r="J156">
        <v>3447</v>
      </c>
      <c r="K156">
        <v>40659</v>
      </c>
      <c r="L156">
        <v>33695</v>
      </c>
      <c r="M156">
        <v>39674</v>
      </c>
      <c r="N156">
        <v>40339</v>
      </c>
      <c r="O156">
        <v>30633</v>
      </c>
      <c r="P156">
        <f t="shared" si="2"/>
        <v>451593</v>
      </c>
    </row>
    <row r="157" spans="1:16">
      <c r="A157">
        <v>156</v>
      </c>
      <c r="B157" t="s">
        <v>59</v>
      </c>
      <c r="C157" s="1">
        <v>0</v>
      </c>
      <c r="D157" s="2" t="s">
        <v>289</v>
      </c>
      <c r="E157" s="3">
        <v>900</v>
      </c>
      <c r="F157">
        <v>82580</v>
      </c>
      <c r="G157">
        <v>6296</v>
      </c>
      <c r="H157">
        <v>29411</v>
      </c>
      <c r="I157">
        <v>65228</v>
      </c>
      <c r="J157">
        <v>4429</v>
      </c>
      <c r="K157">
        <v>6391</v>
      </c>
      <c r="L157">
        <v>7344</v>
      </c>
      <c r="M157">
        <v>29377</v>
      </c>
      <c r="N157">
        <v>27471</v>
      </c>
      <c r="O157">
        <v>6526</v>
      </c>
      <c r="P157">
        <f t="shared" si="2"/>
        <v>265053</v>
      </c>
    </row>
    <row r="158" spans="1:16">
      <c r="A158">
        <v>157</v>
      </c>
      <c r="B158" t="s">
        <v>191</v>
      </c>
      <c r="C158" s="1">
        <v>0</v>
      </c>
      <c r="D158" s="2" t="s">
        <v>289</v>
      </c>
      <c r="E158" s="3">
        <v>900</v>
      </c>
      <c r="F158">
        <v>253022</v>
      </c>
      <c r="G158">
        <v>85251</v>
      </c>
      <c r="H158">
        <v>160070</v>
      </c>
      <c r="I158">
        <v>262534</v>
      </c>
      <c r="J158">
        <v>96567</v>
      </c>
      <c r="K158">
        <v>163800</v>
      </c>
      <c r="L158">
        <v>139890</v>
      </c>
      <c r="M158">
        <v>269370</v>
      </c>
      <c r="N158">
        <v>283529</v>
      </c>
      <c r="O158">
        <v>52034</v>
      </c>
      <c r="P158">
        <f t="shared" si="2"/>
        <v>1766067</v>
      </c>
    </row>
    <row r="159" spans="1:16">
      <c r="A159">
        <v>158</v>
      </c>
      <c r="B159" t="s">
        <v>192</v>
      </c>
      <c r="C159" s="1">
        <v>0.91666666666666596</v>
      </c>
      <c r="D159" s="2" t="s">
        <v>286</v>
      </c>
      <c r="E159" s="3">
        <v>899.91666666666595</v>
      </c>
      <c r="G159">
        <v>242137</v>
      </c>
      <c r="H159">
        <v>26909</v>
      </c>
      <c r="I159">
        <v>11970</v>
      </c>
      <c r="J159">
        <v>4291</v>
      </c>
      <c r="K159">
        <v>4377</v>
      </c>
      <c r="L159">
        <v>3545</v>
      </c>
      <c r="M159">
        <v>41439</v>
      </c>
      <c r="N159">
        <v>14026</v>
      </c>
      <c r="O159">
        <v>4920</v>
      </c>
      <c r="P159">
        <f t="shared" si="2"/>
        <v>353614</v>
      </c>
    </row>
    <row r="160" spans="1:16">
      <c r="A160">
        <v>159</v>
      </c>
      <c r="B160" t="s">
        <v>54</v>
      </c>
      <c r="C160" s="1">
        <v>16.350000000000001</v>
      </c>
      <c r="D160" s="2" t="s">
        <v>286</v>
      </c>
      <c r="E160" s="3">
        <v>884.35</v>
      </c>
      <c r="F160">
        <v>4841</v>
      </c>
      <c r="G160">
        <v>4600</v>
      </c>
      <c r="H160">
        <v>61802</v>
      </c>
      <c r="I160">
        <v>4180</v>
      </c>
      <c r="J160">
        <v>18006</v>
      </c>
      <c r="K160">
        <v>301230</v>
      </c>
      <c r="L160" t="s">
        <v>334</v>
      </c>
      <c r="M160">
        <v>445778</v>
      </c>
      <c r="N160">
        <v>50127</v>
      </c>
      <c r="O160">
        <v>2619</v>
      </c>
      <c r="P160">
        <f t="shared" si="2"/>
        <v>893183</v>
      </c>
    </row>
    <row r="161" spans="1:16">
      <c r="A161">
        <v>160</v>
      </c>
      <c r="B161" t="s">
        <v>193</v>
      </c>
      <c r="C161" s="1">
        <v>82.399999999999906</v>
      </c>
      <c r="D161" s="2" t="s">
        <v>281</v>
      </c>
      <c r="E161" s="3">
        <v>881.4</v>
      </c>
      <c r="F161" t="s">
        <v>334</v>
      </c>
      <c r="G161">
        <v>4522</v>
      </c>
      <c r="I161">
        <v>2824</v>
      </c>
      <c r="J161">
        <v>2423</v>
      </c>
      <c r="K161">
        <v>2632</v>
      </c>
      <c r="L161">
        <v>3406</v>
      </c>
      <c r="M161">
        <v>6023</v>
      </c>
      <c r="N161">
        <v>3570</v>
      </c>
      <c r="O161">
        <v>1801</v>
      </c>
      <c r="P161">
        <f t="shared" si="2"/>
        <v>27201</v>
      </c>
    </row>
    <row r="162" spans="1:16">
      <c r="A162">
        <v>161</v>
      </c>
      <c r="B162" t="s">
        <v>39</v>
      </c>
      <c r="C162" s="1">
        <v>73.683333333333294</v>
      </c>
      <c r="D162" s="2" t="s">
        <v>290</v>
      </c>
      <c r="E162" s="3">
        <v>873.68333333333305</v>
      </c>
      <c r="F162">
        <v>19700</v>
      </c>
      <c r="G162">
        <v>1847</v>
      </c>
      <c r="H162">
        <v>6921</v>
      </c>
      <c r="I162">
        <v>3537</v>
      </c>
      <c r="J162" t="s">
        <v>334</v>
      </c>
      <c r="K162">
        <v>77536</v>
      </c>
      <c r="L162" t="s">
        <v>334</v>
      </c>
      <c r="M162">
        <v>2376</v>
      </c>
      <c r="N162">
        <v>3534</v>
      </c>
      <c r="O162">
        <v>2285</v>
      </c>
      <c r="P162">
        <f t="shared" si="2"/>
        <v>117736</v>
      </c>
    </row>
    <row r="163" spans="1:16">
      <c r="A163">
        <v>162</v>
      </c>
      <c r="B163" t="s">
        <v>47</v>
      </c>
      <c r="C163" s="1">
        <v>157.183333333333</v>
      </c>
      <c r="D163" s="2" t="s">
        <v>291</v>
      </c>
      <c r="E163" s="3">
        <v>857.18333333333305</v>
      </c>
      <c r="F163">
        <v>5651</v>
      </c>
      <c r="G163">
        <v>1859</v>
      </c>
      <c r="J163">
        <v>1212</v>
      </c>
      <c r="K163">
        <v>2031</v>
      </c>
      <c r="L163">
        <v>4109</v>
      </c>
      <c r="M163" t="s">
        <v>334</v>
      </c>
      <c r="N163">
        <v>1744</v>
      </c>
      <c r="O163">
        <v>1723</v>
      </c>
      <c r="P163">
        <f t="shared" si="2"/>
        <v>18329</v>
      </c>
    </row>
    <row r="164" spans="1:16">
      <c r="A164">
        <v>163</v>
      </c>
      <c r="B164" t="s">
        <v>67</v>
      </c>
      <c r="C164" s="1">
        <v>130.333333333333</v>
      </c>
      <c r="D164" s="2" t="s">
        <v>292</v>
      </c>
      <c r="E164" s="3">
        <v>830.33333333333303</v>
      </c>
      <c r="F164" t="s">
        <v>334</v>
      </c>
      <c r="G164">
        <v>2167</v>
      </c>
      <c r="H164">
        <v>3659</v>
      </c>
      <c r="I164">
        <v>1173</v>
      </c>
      <c r="J164">
        <v>66050</v>
      </c>
      <c r="L164" t="s">
        <v>334</v>
      </c>
      <c r="M164">
        <v>2043</v>
      </c>
      <c r="N164">
        <v>3646</v>
      </c>
      <c r="O164">
        <v>1197</v>
      </c>
      <c r="P164">
        <f t="shared" si="2"/>
        <v>79935</v>
      </c>
    </row>
    <row r="165" spans="1:16">
      <c r="A165">
        <v>164</v>
      </c>
      <c r="B165" t="s">
        <v>194</v>
      </c>
      <c r="C165" s="1">
        <v>28.233333333333299</v>
      </c>
      <c r="D165" s="2" t="s">
        <v>293</v>
      </c>
      <c r="E165" s="3">
        <v>828.23333333333301</v>
      </c>
      <c r="F165">
        <v>2980</v>
      </c>
      <c r="G165">
        <v>5691</v>
      </c>
      <c r="H165">
        <v>50086</v>
      </c>
      <c r="K165">
        <v>4475</v>
      </c>
      <c r="L165">
        <v>3185</v>
      </c>
      <c r="M165">
        <v>2941</v>
      </c>
      <c r="N165">
        <v>43622</v>
      </c>
      <c r="O165">
        <v>3956</v>
      </c>
      <c r="P165">
        <f t="shared" si="2"/>
        <v>116936</v>
      </c>
    </row>
    <row r="166" spans="1:16">
      <c r="A166">
        <v>165</v>
      </c>
      <c r="B166" t="s">
        <v>195</v>
      </c>
      <c r="C166" s="1">
        <v>19.733333333333299</v>
      </c>
      <c r="D166" s="2" t="s">
        <v>294</v>
      </c>
      <c r="E166" s="3">
        <v>819.73333333333301</v>
      </c>
      <c r="F166">
        <v>4156</v>
      </c>
      <c r="G166">
        <v>86885</v>
      </c>
      <c r="H166">
        <v>15678</v>
      </c>
      <c r="I166">
        <v>3393</v>
      </c>
      <c r="K166">
        <v>3715</v>
      </c>
      <c r="L166" t="s">
        <v>334</v>
      </c>
      <c r="M166">
        <v>9749</v>
      </c>
      <c r="N166">
        <v>8106</v>
      </c>
      <c r="O166">
        <v>2623</v>
      </c>
      <c r="P166">
        <f t="shared" si="2"/>
        <v>134305</v>
      </c>
    </row>
    <row r="167" spans="1:16">
      <c r="A167">
        <v>166</v>
      </c>
      <c r="B167" t="s">
        <v>196</v>
      </c>
      <c r="C167" s="1">
        <v>17.383333333333301</v>
      </c>
      <c r="D167" s="2" t="s">
        <v>295</v>
      </c>
      <c r="E167" s="3">
        <v>817.38333333333298</v>
      </c>
      <c r="F167">
        <v>322212</v>
      </c>
      <c r="G167">
        <v>2557</v>
      </c>
      <c r="H167">
        <v>133697</v>
      </c>
      <c r="I167">
        <v>29253</v>
      </c>
      <c r="J167" t="s">
        <v>334</v>
      </c>
      <c r="K167">
        <v>75752</v>
      </c>
      <c r="M167">
        <v>24190</v>
      </c>
      <c r="N167">
        <v>80278</v>
      </c>
      <c r="O167">
        <v>4980</v>
      </c>
      <c r="P167">
        <f t="shared" si="2"/>
        <v>672919</v>
      </c>
    </row>
    <row r="168" spans="1:16">
      <c r="A168">
        <v>167</v>
      </c>
      <c r="B168" t="s">
        <v>197</v>
      </c>
      <c r="C168" s="1">
        <v>15.3</v>
      </c>
      <c r="D168" s="2" t="s">
        <v>295</v>
      </c>
      <c r="E168" s="3">
        <v>814.8</v>
      </c>
      <c r="F168">
        <v>3839</v>
      </c>
      <c r="G168">
        <v>3922</v>
      </c>
      <c r="H168">
        <v>35992</v>
      </c>
      <c r="J168">
        <v>2682</v>
      </c>
      <c r="K168">
        <v>15999</v>
      </c>
      <c r="L168" t="s">
        <v>334</v>
      </c>
      <c r="M168">
        <v>4415</v>
      </c>
      <c r="N168">
        <v>3922</v>
      </c>
      <c r="O168">
        <v>4944</v>
      </c>
      <c r="P168">
        <f t="shared" si="2"/>
        <v>75715</v>
      </c>
    </row>
    <row r="169" spans="1:16">
      <c r="A169">
        <v>168</v>
      </c>
      <c r="B169" t="s">
        <v>198</v>
      </c>
      <c r="C169" s="1">
        <v>109.633333333333</v>
      </c>
      <c r="D169" s="2" t="s">
        <v>292</v>
      </c>
      <c r="E169" s="3">
        <v>809.13333333333298</v>
      </c>
      <c r="F169" t="s">
        <v>334</v>
      </c>
      <c r="G169">
        <v>2066</v>
      </c>
      <c r="H169">
        <v>43776</v>
      </c>
      <c r="I169">
        <v>128666</v>
      </c>
      <c r="J169">
        <v>1924</v>
      </c>
      <c r="L169">
        <v>3662</v>
      </c>
      <c r="N169">
        <v>1744</v>
      </c>
      <c r="O169">
        <v>2088</v>
      </c>
      <c r="P169">
        <f t="shared" si="2"/>
        <v>183926</v>
      </c>
    </row>
    <row r="170" spans="1:16">
      <c r="A170">
        <v>169</v>
      </c>
      <c r="B170" t="s">
        <v>199</v>
      </c>
      <c r="C170" s="1">
        <v>109.06666666666599</v>
      </c>
      <c r="D170" s="2" t="s">
        <v>296</v>
      </c>
      <c r="E170" s="3">
        <v>809.06666666666604</v>
      </c>
      <c r="G170">
        <v>2521</v>
      </c>
      <c r="H170">
        <v>5879</v>
      </c>
      <c r="I170">
        <v>2469</v>
      </c>
      <c r="K170">
        <v>2066</v>
      </c>
      <c r="L170" t="s">
        <v>334</v>
      </c>
      <c r="M170">
        <v>2841</v>
      </c>
      <c r="N170">
        <v>2221</v>
      </c>
      <c r="O170">
        <v>2938</v>
      </c>
      <c r="P170">
        <f t="shared" si="2"/>
        <v>20935</v>
      </c>
    </row>
    <row r="171" spans="1:16">
      <c r="A171">
        <v>170</v>
      </c>
      <c r="B171" t="s">
        <v>200</v>
      </c>
      <c r="C171" s="1">
        <v>4.0833333333333304</v>
      </c>
      <c r="D171" s="2" t="s">
        <v>295</v>
      </c>
      <c r="E171" s="3">
        <v>802.58333333333303</v>
      </c>
      <c r="F171">
        <v>116399</v>
      </c>
      <c r="G171">
        <v>3355</v>
      </c>
      <c r="I171">
        <v>94354</v>
      </c>
      <c r="J171" t="s">
        <v>334</v>
      </c>
      <c r="K171">
        <v>4000</v>
      </c>
      <c r="L171">
        <v>84825</v>
      </c>
      <c r="M171">
        <v>163546</v>
      </c>
      <c r="N171">
        <v>17354</v>
      </c>
      <c r="O171">
        <v>16567</v>
      </c>
      <c r="P171">
        <f t="shared" si="2"/>
        <v>500400</v>
      </c>
    </row>
    <row r="172" spans="1:16">
      <c r="A172">
        <v>171</v>
      </c>
      <c r="B172" t="s">
        <v>91</v>
      </c>
      <c r="C172" s="1">
        <v>1.5333333333333301</v>
      </c>
      <c r="D172" s="2" t="s">
        <v>295</v>
      </c>
      <c r="E172" s="3">
        <v>801.53333333333296</v>
      </c>
      <c r="G172">
        <v>59943</v>
      </c>
      <c r="I172">
        <v>20661</v>
      </c>
      <c r="J172">
        <v>3508</v>
      </c>
      <c r="K172">
        <v>171375</v>
      </c>
      <c r="L172">
        <v>217709</v>
      </c>
      <c r="M172">
        <v>5359</v>
      </c>
      <c r="N172">
        <v>63635</v>
      </c>
      <c r="O172">
        <v>6917</v>
      </c>
      <c r="P172">
        <f t="shared" si="2"/>
        <v>549107</v>
      </c>
    </row>
    <row r="173" spans="1:16">
      <c r="A173">
        <v>172</v>
      </c>
      <c r="B173" t="s">
        <v>92</v>
      </c>
      <c r="C173" s="1">
        <v>0</v>
      </c>
      <c r="D173" s="2" t="s">
        <v>297</v>
      </c>
      <c r="E173" s="3">
        <v>800</v>
      </c>
      <c r="F173">
        <v>107135</v>
      </c>
      <c r="G173">
        <v>22443</v>
      </c>
      <c r="H173" t="s">
        <v>334</v>
      </c>
      <c r="I173">
        <v>73980</v>
      </c>
      <c r="K173">
        <v>83228</v>
      </c>
      <c r="L173">
        <v>265520</v>
      </c>
      <c r="M173">
        <v>49654</v>
      </c>
      <c r="N173">
        <v>96898</v>
      </c>
      <c r="O173">
        <v>5923</v>
      </c>
      <c r="P173">
        <f t="shared" si="2"/>
        <v>704781</v>
      </c>
    </row>
    <row r="174" spans="1:16">
      <c r="A174">
        <v>173</v>
      </c>
      <c r="B174" t="s">
        <v>201</v>
      </c>
      <c r="C174" s="1">
        <v>0</v>
      </c>
      <c r="D174" s="2" t="s">
        <v>297</v>
      </c>
      <c r="E174" s="3">
        <v>799.5</v>
      </c>
      <c r="F174" t="s">
        <v>334</v>
      </c>
      <c r="G174">
        <v>5205</v>
      </c>
      <c r="H174">
        <v>135076</v>
      </c>
      <c r="I174">
        <v>3950</v>
      </c>
      <c r="J174">
        <v>3949</v>
      </c>
      <c r="K174">
        <v>17019</v>
      </c>
      <c r="L174" t="s">
        <v>334</v>
      </c>
      <c r="M174">
        <v>44952</v>
      </c>
      <c r="N174">
        <v>68075</v>
      </c>
      <c r="O174">
        <v>8135</v>
      </c>
      <c r="P174">
        <f t="shared" si="2"/>
        <v>286361</v>
      </c>
    </row>
    <row r="175" spans="1:16">
      <c r="A175">
        <v>174</v>
      </c>
      <c r="B175" t="s">
        <v>44</v>
      </c>
      <c r="C175" s="1">
        <v>182.29999999999899</v>
      </c>
      <c r="D175" s="2" t="s">
        <v>298</v>
      </c>
      <c r="E175" s="3">
        <v>782.3</v>
      </c>
      <c r="G175">
        <v>930</v>
      </c>
      <c r="H175">
        <v>6228</v>
      </c>
      <c r="K175">
        <v>1846</v>
      </c>
      <c r="L175">
        <v>2165</v>
      </c>
      <c r="N175">
        <v>1172</v>
      </c>
      <c r="O175">
        <v>949</v>
      </c>
      <c r="P175">
        <f t="shared" si="2"/>
        <v>13290</v>
      </c>
    </row>
    <row r="176" spans="1:16">
      <c r="A176">
        <v>175</v>
      </c>
      <c r="B176" t="s">
        <v>202</v>
      </c>
      <c r="C176" s="1">
        <v>182.36666666666599</v>
      </c>
      <c r="D176" s="2" t="s">
        <v>298</v>
      </c>
      <c r="E176" s="3">
        <v>781.86666666666599</v>
      </c>
      <c r="F176">
        <v>62778</v>
      </c>
      <c r="G176">
        <v>1357</v>
      </c>
      <c r="H176">
        <v>2005</v>
      </c>
      <c r="M176">
        <v>931</v>
      </c>
      <c r="N176">
        <v>1805</v>
      </c>
      <c r="O176">
        <v>960</v>
      </c>
      <c r="P176">
        <f t="shared" si="2"/>
        <v>69836</v>
      </c>
    </row>
    <row r="177" spans="1:16">
      <c r="A177">
        <v>176</v>
      </c>
      <c r="B177" t="s">
        <v>71</v>
      </c>
      <c r="C177" s="1">
        <v>79.233333333333306</v>
      </c>
      <c r="D177" s="2" t="s">
        <v>292</v>
      </c>
      <c r="E177" s="3">
        <v>778.73333333333301</v>
      </c>
      <c r="F177" t="s">
        <v>334</v>
      </c>
      <c r="G177">
        <v>2852</v>
      </c>
      <c r="H177" t="s">
        <v>334</v>
      </c>
      <c r="I177">
        <v>2097</v>
      </c>
      <c r="J177">
        <v>1981</v>
      </c>
      <c r="K177">
        <v>4534</v>
      </c>
      <c r="L177">
        <v>8328</v>
      </c>
      <c r="M177" t="s">
        <v>334</v>
      </c>
      <c r="N177">
        <v>18042</v>
      </c>
      <c r="O177">
        <v>2716</v>
      </c>
      <c r="P177">
        <f t="shared" si="2"/>
        <v>40550</v>
      </c>
    </row>
    <row r="178" spans="1:16">
      <c r="A178">
        <v>177</v>
      </c>
      <c r="B178" t="s">
        <v>73</v>
      </c>
      <c r="C178" s="1">
        <v>11.816666666666601</v>
      </c>
      <c r="D178" s="2" t="s">
        <v>299</v>
      </c>
      <c r="E178" s="3">
        <v>711.81666666666604</v>
      </c>
      <c r="F178" t="s">
        <v>334</v>
      </c>
      <c r="G178">
        <v>453085</v>
      </c>
      <c r="I178">
        <v>29952</v>
      </c>
      <c r="K178">
        <v>83705</v>
      </c>
      <c r="L178">
        <v>72768</v>
      </c>
      <c r="M178">
        <v>6597</v>
      </c>
      <c r="N178">
        <v>2891</v>
      </c>
      <c r="O178">
        <v>117678</v>
      </c>
      <c r="P178">
        <f t="shared" si="2"/>
        <v>766676</v>
      </c>
    </row>
    <row r="179" spans="1:16">
      <c r="A179">
        <v>178</v>
      </c>
      <c r="B179" t="s">
        <v>203</v>
      </c>
      <c r="C179" s="1">
        <v>0</v>
      </c>
      <c r="D179" s="2" t="s">
        <v>300</v>
      </c>
      <c r="E179" s="3">
        <v>700</v>
      </c>
      <c r="G179">
        <v>4291</v>
      </c>
      <c r="H179">
        <v>96564</v>
      </c>
      <c r="K179">
        <v>81487</v>
      </c>
      <c r="L179">
        <v>41270</v>
      </c>
      <c r="M179">
        <v>5458</v>
      </c>
      <c r="N179">
        <v>4989</v>
      </c>
      <c r="O179">
        <v>13814</v>
      </c>
      <c r="P179">
        <f t="shared" si="2"/>
        <v>247873</v>
      </c>
    </row>
    <row r="180" spans="1:16">
      <c r="A180">
        <v>179</v>
      </c>
      <c r="B180" t="s">
        <v>204</v>
      </c>
      <c r="C180" s="1">
        <v>99</v>
      </c>
      <c r="D180" s="2" t="s">
        <v>301</v>
      </c>
      <c r="E180" s="3">
        <v>699</v>
      </c>
      <c r="F180">
        <v>11756</v>
      </c>
      <c r="G180">
        <v>2602</v>
      </c>
      <c r="H180">
        <v>7407</v>
      </c>
      <c r="M180">
        <v>1231</v>
      </c>
      <c r="N180">
        <v>2748</v>
      </c>
      <c r="O180">
        <v>1879</v>
      </c>
      <c r="P180">
        <f t="shared" si="2"/>
        <v>27623</v>
      </c>
    </row>
    <row r="181" spans="1:16">
      <c r="A181">
        <v>180</v>
      </c>
      <c r="B181" t="s">
        <v>205</v>
      </c>
      <c r="C181" s="1">
        <v>177.48333333333301</v>
      </c>
      <c r="D181" s="2" t="s">
        <v>302</v>
      </c>
      <c r="E181" s="3">
        <v>677.48333333333301</v>
      </c>
      <c r="F181">
        <v>2753</v>
      </c>
      <c r="G181">
        <v>1649</v>
      </c>
      <c r="M181">
        <v>933</v>
      </c>
      <c r="N181">
        <v>1061</v>
      </c>
      <c r="O181">
        <v>955</v>
      </c>
      <c r="P181">
        <f t="shared" si="2"/>
        <v>7351</v>
      </c>
    </row>
    <row r="182" spans="1:16">
      <c r="A182">
        <v>181</v>
      </c>
      <c r="B182" t="s">
        <v>206</v>
      </c>
      <c r="C182" s="1">
        <v>67.399999999999906</v>
      </c>
      <c r="D182" s="2" t="s">
        <v>303</v>
      </c>
      <c r="E182" s="3">
        <v>666.9</v>
      </c>
      <c r="G182">
        <v>3209</v>
      </c>
      <c r="I182">
        <v>3897</v>
      </c>
      <c r="K182">
        <v>3754</v>
      </c>
      <c r="L182">
        <v>4657</v>
      </c>
      <c r="N182">
        <v>2072</v>
      </c>
      <c r="O182">
        <v>1475</v>
      </c>
      <c r="P182">
        <f t="shared" si="2"/>
        <v>19064</v>
      </c>
    </row>
    <row r="183" spans="1:16">
      <c r="A183">
        <v>182</v>
      </c>
      <c r="B183" t="s">
        <v>207</v>
      </c>
      <c r="C183" s="1">
        <v>66.033333333333303</v>
      </c>
      <c r="D183" s="2" t="s">
        <v>298</v>
      </c>
      <c r="E183" s="3">
        <v>665.53333333333296</v>
      </c>
      <c r="F183">
        <v>7608</v>
      </c>
      <c r="G183">
        <v>2448</v>
      </c>
      <c r="I183">
        <v>2963</v>
      </c>
      <c r="K183">
        <v>3213</v>
      </c>
      <c r="M183" t="s">
        <v>334</v>
      </c>
      <c r="N183">
        <v>3140</v>
      </c>
      <c r="O183">
        <v>2274</v>
      </c>
      <c r="P183">
        <f t="shared" si="2"/>
        <v>21646</v>
      </c>
    </row>
    <row r="184" spans="1:16">
      <c r="A184">
        <v>183</v>
      </c>
      <c r="B184" t="s">
        <v>208</v>
      </c>
      <c r="C184" s="1">
        <v>52.966666666666598</v>
      </c>
      <c r="D184" s="2" t="s">
        <v>303</v>
      </c>
      <c r="E184" s="3">
        <v>652.96666666666601</v>
      </c>
      <c r="G184">
        <v>9498</v>
      </c>
      <c r="H184" t="s">
        <v>334</v>
      </c>
      <c r="I184">
        <v>2184</v>
      </c>
      <c r="J184">
        <v>2371</v>
      </c>
      <c r="K184">
        <v>7072</v>
      </c>
      <c r="L184" t="s">
        <v>334</v>
      </c>
      <c r="M184" t="s">
        <v>334</v>
      </c>
      <c r="N184">
        <v>3067</v>
      </c>
      <c r="O184">
        <v>3827</v>
      </c>
      <c r="P184">
        <f t="shared" si="2"/>
        <v>28019</v>
      </c>
    </row>
    <row r="185" spans="1:16">
      <c r="A185">
        <v>184</v>
      </c>
      <c r="B185" t="s">
        <v>101</v>
      </c>
      <c r="C185" s="1">
        <v>44.483333333333299</v>
      </c>
      <c r="D185" s="2" t="s">
        <v>304</v>
      </c>
      <c r="E185" s="3">
        <v>643.48333333333301</v>
      </c>
      <c r="F185" t="s">
        <v>334</v>
      </c>
      <c r="G185">
        <v>2994</v>
      </c>
      <c r="H185" t="s">
        <v>334</v>
      </c>
      <c r="I185">
        <v>3801</v>
      </c>
      <c r="J185">
        <v>1537</v>
      </c>
      <c r="K185">
        <v>6597</v>
      </c>
      <c r="L185" t="s">
        <v>334</v>
      </c>
      <c r="M185" t="s">
        <v>334</v>
      </c>
      <c r="N185">
        <v>162729</v>
      </c>
      <c r="O185">
        <v>3808</v>
      </c>
      <c r="P185">
        <f t="shared" si="2"/>
        <v>181466</v>
      </c>
    </row>
    <row r="186" spans="1:16">
      <c r="A186">
        <v>185</v>
      </c>
      <c r="B186" t="s">
        <v>209</v>
      </c>
      <c r="C186" s="1">
        <v>136.25</v>
      </c>
      <c r="D186" s="2" t="s">
        <v>305</v>
      </c>
      <c r="E186" s="3">
        <v>636.25</v>
      </c>
      <c r="F186">
        <v>4216</v>
      </c>
      <c r="H186" t="s">
        <v>334</v>
      </c>
      <c r="I186">
        <v>2126</v>
      </c>
      <c r="M186">
        <v>1824</v>
      </c>
      <c r="N186">
        <v>1255</v>
      </c>
      <c r="O186">
        <v>1020</v>
      </c>
      <c r="P186">
        <f t="shared" si="2"/>
        <v>10441</v>
      </c>
    </row>
    <row r="187" spans="1:16">
      <c r="A187">
        <v>186</v>
      </c>
      <c r="B187" t="s">
        <v>105</v>
      </c>
      <c r="C187" s="1">
        <v>27.2</v>
      </c>
      <c r="D187" s="2" t="s">
        <v>306</v>
      </c>
      <c r="E187" s="3">
        <v>626.70000000000005</v>
      </c>
      <c r="F187">
        <v>13264</v>
      </c>
      <c r="G187">
        <v>3984</v>
      </c>
      <c r="H187" t="s">
        <v>334</v>
      </c>
      <c r="J187">
        <v>1968</v>
      </c>
      <c r="L187" t="s">
        <v>334</v>
      </c>
      <c r="M187">
        <v>3810</v>
      </c>
      <c r="N187">
        <v>3978</v>
      </c>
      <c r="O187">
        <v>3766</v>
      </c>
      <c r="P187">
        <f t="shared" si="2"/>
        <v>30770</v>
      </c>
    </row>
    <row r="188" spans="1:16">
      <c r="A188">
        <v>187</v>
      </c>
      <c r="B188" t="s">
        <v>210</v>
      </c>
      <c r="C188" s="1">
        <v>26.3333333333333</v>
      </c>
      <c r="D188" s="2" t="s">
        <v>304</v>
      </c>
      <c r="E188" s="3">
        <v>625.83333333333303</v>
      </c>
      <c r="F188">
        <v>5866</v>
      </c>
      <c r="G188">
        <v>7532</v>
      </c>
      <c r="I188">
        <v>3390</v>
      </c>
      <c r="L188" t="s">
        <v>334</v>
      </c>
      <c r="M188">
        <v>10045</v>
      </c>
      <c r="N188">
        <v>86966</v>
      </c>
      <c r="O188">
        <v>2230</v>
      </c>
      <c r="P188">
        <f t="shared" si="2"/>
        <v>116029</v>
      </c>
    </row>
    <row r="189" spans="1:16">
      <c r="A189">
        <v>188</v>
      </c>
      <c r="B189" t="s">
        <v>37</v>
      </c>
      <c r="C189" s="1">
        <v>123.583333333333</v>
      </c>
      <c r="D189" s="2" t="s">
        <v>305</v>
      </c>
      <c r="E189" s="3">
        <v>622.08333333333303</v>
      </c>
      <c r="G189">
        <v>2778</v>
      </c>
      <c r="I189">
        <v>2446</v>
      </c>
      <c r="K189">
        <v>1279</v>
      </c>
      <c r="L189" t="s">
        <v>334</v>
      </c>
      <c r="N189">
        <v>3699</v>
      </c>
      <c r="O189">
        <v>482</v>
      </c>
      <c r="P189">
        <f t="shared" si="2"/>
        <v>10684</v>
      </c>
    </row>
    <row r="190" spans="1:16">
      <c r="A190">
        <v>189</v>
      </c>
      <c r="B190" t="s">
        <v>87</v>
      </c>
      <c r="C190" s="1">
        <v>0</v>
      </c>
      <c r="D190" s="2" t="s">
        <v>307</v>
      </c>
      <c r="E190" s="3">
        <v>599.5</v>
      </c>
      <c r="F190">
        <v>8791</v>
      </c>
      <c r="G190">
        <v>441981</v>
      </c>
      <c r="H190">
        <v>7457</v>
      </c>
      <c r="J190">
        <v>23031</v>
      </c>
      <c r="M190">
        <v>523242</v>
      </c>
      <c r="N190">
        <v>37887</v>
      </c>
      <c r="P190">
        <f t="shared" si="2"/>
        <v>1042389</v>
      </c>
    </row>
    <row r="191" spans="1:16">
      <c r="A191">
        <v>190</v>
      </c>
      <c r="B191" t="s">
        <v>211</v>
      </c>
      <c r="C191" s="1">
        <v>90.266666666666595</v>
      </c>
      <c r="D191" s="2" t="s">
        <v>305</v>
      </c>
      <c r="E191" s="3">
        <v>590.26666666666597</v>
      </c>
      <c r="G191">
        <v>2359</v>
      </c>
      <c r="H191">
        <v>225591</v>
      </c>
      <c r="K191">
        <v>2020</v>
      </c>
      <c r="N191">
        <v>2601</v>
      </c>
      <c r="O191">
        <v>2004</v>
      </c>
      <c r="P191">
        <f t="shared" si="2"/>
        <v>234575</v>
      </c>
    </row>
    <row r="192" spans="1:16">
      <c r="A192">
        <v>191</v>
      </c>
      <c r="B192" t="s">
        <v>212</v>
      </c>
      <c r="C192" s="1">
        <v>71.783333333333303</v>
      </c>
      <c r="D192" s="2" t="s">
        <v>308</v>
      </c>
      <c r="E192" s="3">
        <v>571.28333333333296</v>
      </c>
      <c r="F192" t="s">
        <v>334</v>
      </c>
      <c r="G192">
        <v>3283</v>
      </c>
      <c r="K192">
        <v>55315</v>
      </c>
      <c r="L192">
        <v>90306</v>
      </c>
      <c r="N192">
        <v>1441</v>
      </c>
      <c r="O192">
        <v>1769</v>
      </c>
      <c r="P192">
        <f t="shared" si="2"/>
        <v>152114</v>
      </c>
    </row>
    <row r="193" spans="1:16">
      <c r="A193">
        <v>192</v>
      </c>
      <c r="B193" t="s">
        <v>103</v>
      </c>
      <c r="C193" s="1">
        <v>60.566666666666599</v>
      </c>
      <c r="D193" s="2" t="s">
        <v>305</v>
      </c>
      <c r="E193" s="3">
        <v>560.56666666666604</v>
      </c>
      <c r="F193" t="s">
        <v>334</v>
      </c>
      <c r="G193" t="s">
        <v>334</v>
      </c>
      <c r="H193" t="s">
        <v>334</v>
      </c>
      <c r="I193" t="s">
        <v>334</v>
      </c>
      <c r="J193">
        <v>1302</v>
      </c>
      <c r="K193">
        <v>3130</v>
      </c>
      <c r="L193" t="s">
        <v>334</v>
      </c>
      <c r="M193">
        <v>2796</v>
      </c>
      <c r="N193">
        <v>3538</v>
      </c>
      <c r="O193">
        <v>34792</v>
      </c>
      <c r="P193">
        <f t="shared" si="2"/>
        <v>45558</v>
      </c>
    </row>
    <row r="194" spans="1:16">
      <c r="A194">
        <v>193</v>
      </c>
      <c r="B194" t="s">
        <v>213</v>
      </c>
      <c r="C194" s="1">
        <v>57.1666666666666</v>
      </c>
      <c r="D194" s="2" t="s">
        <v>309</v>
      </c>
      <c r="E194" s="3">
        <v>556.66666666666595</v>
      </c>
      <c r="F194">
        <v>5013</v>
      </c>
      <c r="G194">
        <v>80500</v>
      </c>
      <c r="H194" t="s">
        <v>334</v>
      </c>
      <c r="J194">
        <v>1546</v>
      </c>
      <c r="N194">
        <v>2224</v>
      </c>
      <c r="O194">
        <v>5075</v>
      </c>
      <c r="P194">
        <f t="shared" si="2"/>
        <v>94358</v>
      </c>
    </row>
    <row r="195" spans="1:16">
      <c r="A195">
        <v>194</v>
      </c>
      <c r="B195" t="s">
        <v>214</v>
      </c>
      <c r="C195" s="1">
        <v>54.033333333333303</v>
      </c>
      <c r="D195" s="2" t="s">
        <v>309</v>
      </c>
      <c r="E195" s="3">
        <v>554.03333333333296</v>
      </c>
      <c r="F195" t="s">
        <v>334</v>
      </c>
      <c r="G195" t="s">
        <v>334</v>
      </c>
      <c r="H195" t="s">
        <v>334</v>
      </c>
      <c r="I195" t="s">
        <v>334</v>
      </c>
      <c r="J195">
        <v>1367</v>
      </c>
      <c r="K195" t="s">
        <v>334</v>
      </c>
      <c r="L195">
        <v>6399</v>
      </c>
      <c r="M195">
        <v>2591</v>
      </c>
      <c r="N195">
        <v>264965</v>
      </c>
      <c r="O195">
        <v>3999</v>
      </c>
      <c r="P195">
        <f t="shared" ref="P195:P258" si="3">SUM(F195:O195)</f>
        <v>279321</v>
      </c>
    </row>
    <row r="196" spans="1:16">
      <c r="A196">
        <v>195</v>
      </c>
      <c r="B196" t="s">
        <v>55</v>
      </c>
      <c r="C196" s="1">
        <v>15.5</v>
      </c>
      <c r="D196" s="2" t="s">
        <v>310</v>
      </c>
      <c r="E196" s="3">
        <v>515.5</v>
      </c>
      <c r="F196" t="s">
        <v>334</v>
      </c>
      <c r="G196">
        <v>2670</v>
      </c>
      <c r="H196" t="s">
        <v>334</v>
      </c>
      <c r="I196" t="s">
        <v>334</v>
      </c>
      <c r="J196">
        <v>9041</v>
      </c>
      <c r="K196">
        <v>202561</v>
      </c>
      <c r="L196" t="s">
        <v>334</v>
      </c>
      <c r="M196" t="s">
        <v>334</v>
      </c>
      <c r="N196">
        <v>269077</v>
      </c>
      <c r="O196">
        <v>19715</v>
      </c>
      <c r="P196">
        <f t="shared" si="3"/>
        <v>503064</v>
      </c>
    </row>
    <row r="197" spans="1:16">
      <c r="A197">
        <v>196</v>
      </c>
      <c r="B197" t="s">
        <v>56</v>
      </c>
      <c r="C197" s="1">
        <v>9.6</v>
      </c>
      <c r="D197" s="2" t="s">
        <v>310</v>
      </c>
      <c r="E197" s="3">
        <v>509.6</v>
      </c>
      <c r="F197">
        <v>6888</v>
      </c>
      <c r="G197">
        <v>9104</v>
      </c>
      <c r="H197" t="s">
        <v>334</v>
      </c>
      <c r="K197">
        <v>6179</v>
      </c>
      <c r="L197" t="s">
        <v>334</v>
      </c>
      <c r="N197">
        <v>4370</v>
      </c>
      <c r="O197">
        <v>3024</v>
      </c>
      <c r="P197">
        <f t="shared" si="3"/>
        <v>29565</v>
      </c>
    </row>
    <row r="198" spans="1:16">
      <c r="A198">
        <v>197</v>
      </c>
      <c r="B198" t="s">
        <v>215</v>
      </c>
      <c r="C198" s="1">
        <v>0</v>
      </c>
      <c r="D198" s="2" t="s">
        <v>311</v>
      </c>
      <c r="E198" s="3">
        <v>500</v>
      </c>
      <c r="G198">
        <v>80075</v>
      </c>
      <c r="I198">
        <v>148891</v>
      </c>
      <c r="K198">
        <v>25953</v>
      </c>
      <c r="M198" t="s">
        <v>334</v>
      </c>
      <c r="N198">
        <v>96883</v>
      </c>
      <c r="O198">
        <v>85536</v>
      </c>
      <c r="P198">
        <f t="shared" si="3"/>
        <v>437338</v>
      </c>
    </row>
    <row r="199" spans="1:16">
      <c r="A199">
        <v>198</v>
      </c>
      <c r="B199" t="s">
        <v>216</v>
      </c>
      <c r="C199" s="1">
        <v>48.2</v>
      </c>
      <c r="D199" s="2" t="s">
        <v>312</v>
      </c>
      <c r="E199" s="3">
        <v>448.2</v>
      </c>
      <c r="G199">
        <v>4115</v>
      </c>
      <c r="H199" t="s">
        <v>334</v>
      </c>
      <c r="L199">
        <v>5946</v>
      </c>
      <c r="M199" t="s">
        <v>334</v>
      </c>
      <c r="N199">
        <v>2430</v>
      </c>
      <c r="O199">
        <v>1878</v>
      </c>
      <c r="P199">
        <f t="shared" si="3"/>
        <v>14369</v>
      </c>
    </row>
    <row r="200" spans="1:16">
      <c r="A200">
        <v>199</v>
      </c>
      <c r="B200" t="s">
        <v>217</v>
      </c>
      <c r="C200" s="1">
        <v>35.633333333333297</v>
      </c>
      <c r="D200" s="2" t="s">
        <v>312</v>
      </c>
      <c r="E200" s="3">
        <v>435.63333333333298</v>
      </c>
      <c r="F200">
        <v>4015</v>
      </c>
      <c r="H200">
        <v>8262</v>
      </c>
      <c r="N200">
        <v>2697</v>
      </c>
      <c r="O200">
        <v>2365</v>
      </c>
      <c r="P200">
        <f t="shared" si="3"/>
        <v>17339</v>
      </c>
    </row>
    <row r="201" spans="1:16">
      <c r="A201">
        <v>200</v>
      </c>
      <c r="B201" t="s">
        <v>218</v>
      </c>
      <c r="C201" s="1">
        <v>34.383333333333297</v>
      </c>
      <c r="D201" s="2" t="s">
        <v>312</v>
      </c>
      <c r="E201" s="3">
        <v>434.38333333333298</v>
      </c>
      <c r="F201" t="s">
        <v>334</v>
      </c>
      <c r="G201">
        <v>4759</v>
      </c>
      <c r="H201" t="s">
        <v>334</v>
      </c>
      <c r="I201" t="s">
        <v>334</v>
      </c>
      <c r="J201">
        <v>2990</v>
      </c>
      <c r="K201" t="s">
        <v>334</v>
      </c>
      <c r="L201" t="s">
        <v>334</v>
      </c>
      <c r="M201" t="s">
        <v>334</v>
      </c>
      <c r="N201">
        <v>4311</v>
      </c>
      <c r="O201">
        <v>2147</v>
      </c>
      <c r="P201">
        <f t="shared" si="3"/>
        <v>14207</v>
      </c>
    </row>
    <row r="202" spans="1:16">
      <c r="A202">
        <v>201</v>
      </c>
      <c r="B202" t="s">
        <v>219</v>
      </c>
      <c r="C202" s="1">
        <v>32.700000000000003</v>
      </c>
      <c r="D202" s="2" t="s">
        <v>313</v>
      </c>
      <c r="E202" s="3">
        <v>432.7</v>
      </c>
      <c r="L202">
        <v>4960</v>
      </c>
      <c r="M202">
        <v>172550</v>
      </c>
      <c r="N202">
        <v>3809</v>
      </c>
      <c r="O202">
        <v>1638</v>
      </c>
      <c r="P202">
        <f t="shared" si="3"/>
        <v>182957</v>
      </c>
    </row>
    <row r="203" spans="1:16">
      <c r="A203">
        <v>202</v>
      </c>
      <c r="B203" t="s">
        <v>220</v>
      </c>
      <c r="C203" s="1">
        <v>17.266666666666602</v>
      </c>
      <c r="D203" s="2" t="s">
        <v>312</v>
      </c>
      <c r="E203" s="3">
        <v>416.76666666666603</v>
      </c>
      <c r="G203">
        <v>425537</v>
      </c>
      <c r="I203">
        <v>2753</v>
      </c>
      <c r="K203">
        <v>524902</v>
      </c>
      <c r="N203" t="s">
        <v>334</v>
      </c>
      <c r="O203">
        <v>3411</v>
      </c>
      <c r="P203">
        <f t="shared" si="3"/>
        <v>956603</v>
      </c>
    </row>
    <row r="204" spans="1:16">
      <c r="A204">
        <v>203</v>
      </c>
      <c r="B204" t="s">
        <v>221</v>
      </c>
      <c r="C204" s="1">
        <v>0</v>
      </c>
      <c r="D204" s="2" t="s">
        <v>314</v>
      </c>
      <c r="E204" s="3">
        <v>397</v>
      </c>
      <c r="G204">
        <v>8529</v>
      </c>
      <c r="H204" t="s">
        <v>334</v>
      </c>
      <c r="L204">
        <v>5817</v>
      </c>
      <c r="M204">
        <v>6697</v>
      </c>
      <c r="N204">
        <v>11977</v>
      </c>
      <c r="P204">
        <f t="shared" si="3"/>
        <v>33020</v>
      </c>
    </row>
    <row r="205" spans="1:16">
      <c r="A205">
        <v>204</v>
      </c>
      <c r="B205" t="s">
        <v>222</v>
      </c>
      <c r="C205" s="1">
        <v>94.6666666666666</v>
      </c>
      <c r="D205" s="2" t="s">
        <v>315</v>
      </c>
      <c r="E205" s="3">
        <v>394.666666666666</v>
      </c>
      <c r="G205">
        <v>2319</v>
      </c>
      <c r="N205">
        <v>1496</v>
      </c>
      <c r="O205">
        <v>1305</v>
      </c>
      <c r="P205">
        <f t="shared" si="3"/>
        <v>5120</v>
      </c>
    </row>
    <row r="206" spans="1:16">
      <c r="A206">
        <v>205</v>
      </c>
      <c r="B206" t="s">
        <v>77</v>
      </c>
      <c r="C206" s="1">
        <v>93.933333333333294</v>
      </c>
      <c r="D206" s="2" t="s">
        <v>315</v>
      </c>
      <c r="E206" s="3">
        <v>393.933333333333</v>
      </c>
      <c r="G206">
        <v>1621</v>
      </c>
      <c r="J206">
        <v>2132</v>
      </c>
      <c r="O206">
        <v>1411</v>
      </c>
      <c r="P206">
        <f t="shared" si="3"/>
        <v>5164</v>
      </c>
    </row>
    <row r="207" spans="1:16">
      <c r="A207">
        <v>206</v>
      </c>
      <c r="B207" t="s">
        <v>223</v>
      </c>
      <c r="C207" s="1">
        <v>93.1666666666666</v>
      </c>
      <c r="D207" s="2" t="s">
        <v>315</v>
      </c>
      <c r="E207" s="3">
        <v>393.166666666666</v>
      </c>
      <c r="G207">
        <v>1505</v>
      </c>
      <c r="N207">
        <v>1716</v>
      </c>
      <c r="O207">
        <v>1989</v>
      </c>
      <c r="P207">
        <f t="shared" si="3"/>
        <v>5210</v>
      </c>
    </row>
    <row r="208" spans="1:16">
      <c r="A208">
        <v>207</v>
      </c>
      <c r="B208" t="s">
        <v>224</v>
      </c>
      <c r="C208" s="1">
        <v>83.466666666666598</v>
      </c>
      <c r="D208" s="2" t="s">
        <v>315</v>
      </c>
      <c r="E208" s="3">
        <v>383.46666666666601</v>
      </c>
      <c r="F208" t="s">
        <v>334</v>
      </c>
      <c r="G208">
        <v>1201</v>
      </c>
      <c r="N208">
        <v>3309</v>
      </c>
      <c r="O208">
        <v>1282</v>
      </c>
      <c r="P208">
        <f t="shared" si="3"/>
        <v>5792</v>
      </c>
    </row>
    <row r="209" spans="1:16">
      <c r="A209">
        <v>208</v>
      </c>
      <c r="B209" t="s">
        <v>80</v>
      </c>
      <c r="C209" s="1">
        <v>76.433333333333294</v>
      </c>
      <c r="D209" s="2" t="s">
        <v>315</v>
      </c>
      <c r="E209" s="3">
        <v>376.433333333333</v>
      </c>
      <c r="F209" t="s">
        <v>334</v>
      </c>
      <c r="G209">
        <v>1992</v>
      </c>
      <c r="I209">
        <v>2186</v>
      </c>
      <c r="K209">
        <v>2036</v>
      </c>
      <c r="N209" t="s">
        <v>334</v>
      </c>
      <c r="P209">
        <f t="shared" si="3"/>
        <v>6214</v>
      </c>
    </row>
    <row r="210" spans="1:16">
      <c r="A210">
        <v>209</v>
      </c>
      <c r="B210" t="s">
        <v>225</v>
      </c>
      <c r="C210" s="1">
        <v>55.216666666666598</v>
      </c>
      <c r="D210" s="2" t="s">
        <v>315</v>
      </c>
      <c r="E210" s="3">
        <v>354.71666666666601</v>
      </c>
      <c r="F210">
        <v>2476</v>
      </c>
      <c r="G210">
        <v>1758</v>
      </c>
      <c r="H210" t="s">
        <v>334</v>
      </c>
      <c r="O210">
        <v>3253</v>
      </c>
      <c r="P210">
        <f t="shared" si="3"/>
        <v>7487</v>
      </c>
    </row>
    <row r="211" spans="1:16">
      <c r="A211">
        <v>210</v>
      </c>
      <c r="B211" t="s">
        <v>83</v>
      </c>
      <c r="C211" s="1">
        <v>51.85</v>
      </c>
      <c r="D211" s="2" t="s">
        <v>316</v>
      </c>
      <c r="E211" s="3">
        <v>351.35</v>
      </c>
      <c r="G211" t="s">
        <v>334</v>
      </c>
      <c r="H211" t="s">
        <v>334</v>
      </c>
      <c r="I211" t="s">
        <v>334</v>
      </c>
      <c r="K211" t="s">
        <v>334</v>
      </c>
      <c r="L211">
        <v>2783</v>
      </c>
      <c r="M211" t="s">
        <v>334</v>
      </c>
      <c r="N211">
        <v>5116</v>
      </c>
      <c r="O211">
        <v>1306</v>
      </c>
      <c r="P211">
        <f t="shared" si="3"/>
        <v>9205</v>
      </c>
    </row>
    <row r="212" spans="1:16">
      <c r="A212">
        <v>211</v>
      </c>
      <c r="B212" t="s">
        <v>226</v>
      </c>
      <c r="C212" s="1">
        <v>25.233333333333299</v>
      </c>
      <c r="D212" s="2" t="s">
        <v>316</v>
      </c>
      <c r="E212" s="3">
        <v>323.23333333333301</v>
      </c>
      <c r="G212">
        <v>3104</v>
      </c>
      <c r="N212">
        <v>4821</v>
      </c>
      <c r="O212">
        <v>2582</v>
      </c>
      <c r="P212">
        <f t="shared" si="3"/>
        <v>10507</v>
      </c>
    </row>
    <row r="213" spans="1:16">
      <c r="A213">
        <v>212</v>
      </c>
      <c r="B213" t="s">
        <v>227</v>
      </c>
      <c r="C213" s="1">
        <v>2.7833333333333301</v>
      </c>
      <c r="D213" s="2" t="s">
        <v>317</v>
      </c>
      <c r="E213" s="3">
        <v>302.28333333333302</v>
      </c>
      <c r="F213" t="s">
        <v>334</v>
      </c>
      <c r="G213">
        <v>9310</v>
      </c>
      <c r="K213">
        <v>3433</v>
      </c>
      <c r="M213" t="s">
        <v>334</v>
      </c>
      <c r="O213">
        <v>5428</v>
      </c>
      <c r="P213">
        <f t="shared" si="3"/>
        <v>18171</v>
      </c>
    </row>
    <row r="214" spans="1:16">
      <c r="A214">
        <v>213</v>
      </c>
      <c r="B214" t="s">
        <v>228</v>
      </c>
      <c r="C214" s="1">
        <v>0</v>
      </c>
      <c r="D214" s="2" t="s">
        <v>318</v>
      </c>
      <c r="E214" s="3">
        <v>300</v>
      </c>
      <c r="F214">
        <v>59085</v>
      </c>
      <c r="H214">
        <v>31939</v>
      </c>
      <c r="M214">
        <v>6698</v>
      </c>
      <c r="P214">
        <f t="shared" si="3"/>
        <v>97722</v>
      </c>
    </row>
    <row r="215" spans="1:16">
      <c r="A215">
        <v>214</v>
      </c>
      <c r="B215" t="s">
        <v>96</v>
      </c>
      <c r="C215" s="1">
        <v>0</v>
      </c>
      <c r="D215" s="2" t="s">
        <v>318</v>
      </c>
      <c r="E215" s="3">
        <v>300</v>
      </c>
      <c r="F215">
        <v>49608</v>
      </c>
      <c r="G215">
        <v>101843</v>
      </c>
      <c r="H215" t="s">
        <v>334</v>
      </c>
      <c r="I215" t="s">
        <v>334</v>
      </c>
      <c r="J215">
        <v>3929</v>
      </c>
      <c r="K215" t="s">
        <v>334</v>
      </c>
      <c r="L215" t="s">
        <v>334</v>
      </c>
      <c r="M215" t="s">
        <v>334</v>
      </c>
      <c r="N215" t="s">
        <v>334</v>
      </c>
      <c r="O215" t="s">
        <v>334</v>
      </c>
      <c r="P215">
        <f t="shared" si="3"/>
        <v>155380</v>
      </c>
    </row>
    <row r="216" spans="1:16">
      <c r="A216">
        <v>215</v>
      </c>
      <c r="B216" t="s">
        <v>229</v>
      </c>
      <c r="C216" s="1">
        <v>0</v>
      </c>
      <c r="D216" s="2" t="s">
        <v>318</v>
      </c>
      <c r="E216" s="3">
        <v>299.5</v>
      </c>
      <c r="F216" t="s">
        <v>334</v>
      </c>
      <c r="H216">
        <v>12450</v>
      </c>
      <c r="M216">
        <v>189717</v>
      </c>
      <c r="O216">
        <v>419201</v>
      </c>
      <c r="P216">
        <f t="shared" si="3"/>
        <v>621368</v>
      </c>
    </row>
    <row r="217" spans="1:16">
      <c r="A217">
        <v>216</v>
      </c>
      <c r="B217" t="s">
        <v>230</v>
      </c>
      <c r="C217" s="1">
        <v>0</v>
      </c>
      <c r="D217" s="2" t="s">
        <v>318</v>
      </c>
      <c r="E217" s="3">
        <v>299.5</v>
      </c>
      <c r="F217">
        <v>83291</v>
      </c>
      <c r="N217">
        <v>5448</v>
      </c>
      <c r="O217">
        <v>5162</v>
      </c>
      <c r="P217">
        <f t="shared" si="3"/>
        <v>93901</v>
      </c>
    </row>
    <row r="218" spans="1:16">
      <c r="A218">
        <v>217</v>
      </c>
      <c r="B218" t="s">
        <v>97</v>
      </c>
      <c r="C218" s="1">
        <v>0</v>
      </c>
      <c r="D218" s="2" t="s">
        <v>318</v>
      </c>
      <c r="E218" s="3">
        <v>299.5</v>
      </c>
      <c r="F218">
        <v>113410</v>
      </c>
      <c r="G218">
        <v>7522</v>
      </c>
      <c r="H218" t="s">
        <v>334</v>
      </c>
      <c r="M218">
        <v>3916</v>
      </c>
      <c r="P218">
        <f t="shared" si="3"/>
        <v>124848</v>
      </c>
    </row>
    <row r="219" spans="1:16">
      <c r="A219">
        <v>218</v>
      </c>
      <c r="B219" t="s">
        <v>231</v>
      </c>
      <c r="C219" s="1">
        <v>0</v>
      </c>
      <c r="D219" s="2" t="s">
        <v>318</v>
      </c>
      <c r="E219" s="3">
        <v>299.5</v>
      </c>
      <c r="G219">
        <v>65720</v>
      </c>
      <c r="I219">
        <v>13755</v>
      </c>
      <c r="K219" t="s">
        <v>334</v>
      </c>
      <c r="N219">
        <v>4819</v>
      </c>
      <c r="O219" t="s">
        <v>334</v>
      </c>
      <c r="P219">
        <f t="shared" si="3"/>
        <v>84294</v>
      </c>
    </row>
    <row r="220" spans="1:16">
      <c r="A220">
        <v>219</v>
      </c>
      <c r="B220" t="s">
        <v>232</v>
      </c>
      <c r="C220" s="1">
        <v>76</v>
      </c>
      <c r="D220" s="2" t="s">
        <v>319</v>
      </c>
      <c r="E220" s="3">
        <v>275</v>
      </c>
      <c r="G220">
        <v>1145</v>
      </c>
      <c r="O220">
        <v>1495</v>
      </c>
      <c r="P220">
        <f t="shared" si="3"/>
        <v>2640</v>
      </c>
    </row>
    <row r="221" spans="1:16">
      <c r="A221">
        <v>220</v>
      </c>
      <c r="B221" t="s">
        <v>233</v>
      </c>
      <c r="C221" s="1">
        <v>0</v>
      </c>
      <c r="D221" s="2" t="s">
        <v>318</v>
      </c>
      <c r="E221" s="3">
        <v>270.5</v>
      </c>
      <c r="F221" t="s">
        <v>334</v>
      </c>
      <c r="G221" t="s">
        <v>334</v>
      </c>
      <c r="H221" t="s">
        <v>334</v>
      </c>
      <c r="I221" t="s">
        <v>334</v>
      </c>
      <c r="J221" t="s">
        <v>334</v>
      </c>
      <c r="K221" t="s">
        <v>334</v>
      </c>
      <c r="L221">
        <v>45644</v>
      </c>
      <c r="M221" t="s">
        <v>334</v>
      </c>
      <c r="N221">
        <v>6096</v>
      </c>
      <c r="O221">
        <v>7611</v>
      </c>
      <c r="P221">
        <f t="shared" si="3"/>
        <v>59351</v>
      </c>
    </row>
    <row r="222" spans="1:16">
      <c r="A222">
        <v>221</v>
      </c>
      <c r="B222" t="s">
        <v>63</v>
      </c>
      <c r="C222" s="1">
        <v>63.783333333333303</v>
      </c>
      <c r="D222" s="2" t="s">
        <v>319</v>
      </c>
      <c r="E222" s="3">
        <v>263.78333333333302</v>
      </c>
      <c r="G222">
        <v>1799</v>
      </c>
      <c r="L222" t="s">
        <v>334</v>
      </c>
      <c r="N222" t="s">
        <v>334</v>
      </c>
      <c r="O222">
        <v>1574</v>
      </c>
      <c r="P222">
        <f t="shared" si="3"/>
        <v>3373</v>
      </c>
    </row>
    <row r="223" spans="1:16">
      <c r="A223">
        <v>222</v>
      </c>
      <c r="B223" t="s">
        <v>234</v>
      </c>
      <c r="C223" s="1">
        <v>58.566666666666599</v>
      </c>
      <c r="D223" s="2" t="s">
        <v>319</v>
      </c>
      <c r="E223" s="3">
        <v>258.56666666666598</v>
      </c>
      <c r="G223">
        <v>2092</v>
      </c>
      <c r="O223">
        <v>1594</v>
      </c>
      <c r="P223">
        <f t="shared" si="3"/>
        <v>3686</v>
      </c>
    </row>
    <row r="224" spans="1:16">
      <c r="A224">
        <v>223</v>
      </c>
      <c r="B224" t="s">
        <v>66</v>
      </c>
      <c r="C224" s="1">
        <v>44.75</v>
      </c>
      <c r="D224" s="2" t="s">
        <v>319</v>
      </c>
      <c r="E224" s="3">
        <v>244.75</v>
      </c>
      <c r="G224">
        <v>2792</v>
      </c>
      <c r="O224">
        <v>1723</v>
      </c>
      <c r="P224">
        <f t="shared" si="3"/>
        <v>4515</v>
      </c>
    </row>
    <row r="225" spans="1:16">
      <c r="A225">
        <v>224</v>
      </c>
      <c r="B225" t="s">
        <v>235</v>
      </c>
      <c r="C225" s="1">
        <v>31.783333333333299</v>
      </c>
      <c r="D225" s="2" t="s">
        <v>320</v>
      </c>
      <c r="E225" s="3">
        <v>231.78333333333299</v>
      </c>
      <c r="F225">
        <v>4019</v>
      </c>
      <c r="O225">
        <v>1693</v>
      </c>
      <c r="P225">
        <f t="shared" si="3"/>
        <v>5712</v>
      </c>
    </row>
    <row r="226" spans="1:16">
      <c r="A226">
        <v>225</v>
      </c>
      <c r="B226" t="s">
        <v>70</v>
      </c>
      <c r="C226" s="1">
        <v>24.5</v>
      </c>
      <c r="D226" s="2" t="s">
        <v>319</v>
      </c>
      <c r="E226" s="3">
        <v>224.5</v>
      </c>
      <c r="L226" t="s">
        <v>334</v>
      </c>
      <c r="N226">
        <v>3369</v>
      </c>
      <c r="O226">
        <v>2361</v>
      </c>
      <c r="P226">
        <f t="shared" si="3"/>
        <v>5730</v>
      </c>
    </row>
    <row r="227" spans="1:16">
      <c r="A227">
        <v>226</v>
      </c>
      <c r="B227" t="s">
        <v>236</v>
      </c>
      <c r="C227" s="1">
        <v>24.066666666666599</v>
      </c>
      <c r="D227" s="2" t="s">
        <v>320</v>
      </c>
      <c r="E227" s="3">
        <v>224.06666666666601</v>
      </c>
      <c r="F227">
        <v>7250</v>
      </c>
      <c r="N227">
        <v>2156</v>
      </c>
      <c r="P227">
        <f t="shared" si="3"/>
        <v>9406</v>
      </c>
    </row>
    <row r="228" spans="1:16">
      <c r="A228">
        <v>227</v>
      </c>
      <c r="B228" t="s">
        <v>237</v>
      </c>
      <c r="C228" s="1">
        <v>21.4166666666666</v>
      </c>
      <c r="D228" s="2" t="s">
        <v>320</v>
      </c>
      <c r="E228" s="3">
        <v>221.416666666666</v>
      </c>
      <c r="J228">
        <v>2315</v>
      </c>
      <c r="K228">
        <v>13915</v>
      </c>
      <c r="P228">
        <f t="shared" si="3"/>
        <v>16230</v>
      </c>
    </row>
    <row r="229" spans="1:16">
      <c r="A229">
        <v>228</v>
      </c>
      <c r="B229" t="s">
        <v>238</v>
      </c>
      <c r="C229" s="1">
        <v>0</v>
      </c>
      <c r="D229" s="2" t="s">
        <v>321</v>
      </c>
      <c r="E229" s="3">
        <v>200</v>
      </c>
      <c r="G229">
        <v>11380</v>
      </c>
      <c r="N229">
        <v>95550</v>
      </c>
      <c r="P229">
        <f t="shared" si="3"/>
        <v>106930</v>
      </c>
    </row>
    <row r="230" spans="1:16">
      <c r="A230">
        <v>229</v>
      </c>
      <c r="B230" t="s">
        <v>104</v>
      </c>
      <c r="C230" s="1">
        <v>0</v>
      </c>
      <c r="D230" s="2" t="s">
        <v>321</v>
      </c>
      <c r="E230" s="3">
        <v>200</v>
      </c>
      <c r="F230" t="s">
        <v>334</v>
      </c>
      <c r="G230">
        <v>414120</v>
      </c>
      <c r="H230" t="s">
        <v>334</v>
      </c>
      <c r="I230" t="s">
        <v>334</v>
      </c>
      <c r="J230" t="s">
        <v>334</v>
      </c>
      <c r="K230" t="s">
        <v>334</v>
      </c>
      <c r="L230" t="s">
        <v>334</v>
      </c>
      <c r="M230">
        <v>57842</v>
      </c>
      <c r="N230" t="s">
        <v>334</v>
      </c>
      <c r="P230">
        <f t="shared" si="3"/>
        <v>471962</v>
      </c>
    </row>
    <row r="231" spans="1:16">
      <c r="A231">
        <v>230</v>
      </c>
      <c r="B231" t="s">
        <v>100</v>
      </c>
      <c r="C231" s="1">
        <v>0</v>
      </c>
      <c r="D231" s="2" t="s">
        <v>321</v>
      </c>
      <c r="E231" s="3">
        <v>200</v>
      </c>
      <c r="G231">
        <v>19771</v>
      </c>
      <c r="K231" t="s">
        <v>334</v>
      </c>
      <c r="N231" t="s">
        <v>334</v>
      </c>
      <c r="O231">
        <v>68964</v>
      </c>
      <c r="P231">
        <f t="shared" si="3"/>
        <v>88735</v>
      </c>
    </row>
    <row r="232" spans="1:16">
      <c r="A232">
        <v>231</v>
      </c>
      <c r="B232" t="s">
        <v>239</v>
      </c>
      <c r="C232" s="1">
        <v>0</v>
      </c>
      <c r="D232" s="2" t="s">
        <v>321</v>
      </c>
      <c r="E232" s="3">
        <v>200</v>
      </c>
      <c r="F232" t="s">
        <v>334</v>
      </c>
      <c r="H232" t="s">
        <v>334</v>
      </c>
      <c r="J232">
        <v>12509</v>
      </c>
      <c r="N232">
        <v>15105</v>
      </c>
      <c r="P232">
        <f t="shared" si="3"/>
        <v>27614</v>
      </c>
    </row>
    <row r="233" spans="1:16">
      <c r="A233">
        <v>232</v>
      </c>
      <c r="B233" t="s">
        <v>93</v>
      </c>
      <c r="C233" s="1">
        <v>0</v>
      </c>
      <c r="D233" s="2" t="s">
        <v>321</v>
      </c>
      <c r="E233" s="3">
        <v>200</v>
      </c>
      <c r="F233">
        <v>100733</v>
      </c>
      <c r="G233" t="s">
        <v>334</v>
      </c>
      <c r="I233" t="s">
        <v>334</v>
      </c>
      <c r="N233" t="s">
        <v>334</v>
      </c>
      <c r="O233">
        <v>8793</v>
      </c>
      <c r="P233">
        <f t="shared" si="3"/>
        <v>109526</v>
      </c>
    </row>
    <row r="234" spans="1:16">
      <c r="A234">
        <v>233</v>
      </c>
      <c r="B234" t="s">
        <v>240</v>
      </c>
      <c r="C234" s="1">
        <v>0</v>
      </c>
      <c r="D234" s="2" t="s">
        <v>321</v>
      </c>
      <c r="E234" s="3">
        <v>200</v>
      </c>
      <c r="F234">
        <v>115638</v>
      </c>
      <c r="H234">
        <v>331626</v>
      </c>
      <c r="N234" t="s">
        <v>334</v>
      </c>
      <c r="P234">
        <f t="shared" si="3"/>
        <v>447264</v>
      </c>
    </row>
    <row r="235" spans="1:16">
      <c r="A235">
        <v>234</v>
      </c>
      <c r="B235" t="s">
        <v>241</v>
      </c>
      <c r="C235" s="1">
        <v>0.21666666666666601</v>
      </c>
      <c r="D235" s="2" t="s">
        <v>320</v>
      </c>
      <c r="E235" s="3">
        <v>199.71666666666599</v>
      </c>
      <c r="N235">
        <v>4249</v>
      </c>
      <c r="O235">
        <v>3587</v>
      </c>
      <c r="P235">
        <f t="shared" si="3"/>
        <v>7836</v>
      </c>
    </row>
    <row r="236" spans="1:16">
      <c r="A236">
        <v>235</v>
      </c>
      <c r="B236" t="s">
        <v>242</v>
      </c>
      <c r="C236" s="1">
        <v>0</v>
      </c>
      <c r="D236" s="2" t="s">
        <v>321</v>
      </c>
      <c r="E236" s="3">
        <v>199.5</v>
      </c>
      <c r="F236">
        <v>232703</v>
      </c>
      <c r="H236">
        <v>56518</v>
      </c>
      <c r="L236" t="s">
        <v>334</v>
      </c>
      <c r="P236">
        <f t="shared" si="3"/>
        <v>289221</v>
      </c>
    </row>
    <row r="237" spans="1:16">
      <c r="A237">
        <v>236</v>
      </c>
      <c r="B237" t="s">
        <v>243</v>
      </c>
      <c r="C237" s="1">
        <v>0</v>
      </c>
      <c r="D237" s="2" t="s">
        <v>321</v>
      </c>
      <c r="E237" s="3">
        <v>199.5</v>
      </c>
      <c r="N237">
        <v>5884</v>
      </c>
      <c r="O237">
        <v>5077</v>
      </c>
      <c r="P237">
        <f t="shared" si="3"/>
        <v>10961</v>
      </c>
    </row>
    <row r="238" spans="1:16">
      <c r="A238">
        <v>237</v>
      </c>
      <c r="B238" t="s">
        <v>244</v>
      </c>
      <c r="C238" s="1">
        <v>0</v>
      </c>
      <c r="D238" s="2" t="s">
        <v>321</v>
      </c>
      <c r="E238" s="3">
        <v>199.5</v>
      </c>
      <c r="F238">
        <v>353496</v>
      </c>
      <c r="N238">
        <v>4714</v>
      </c>
      <c r="P238">
        <f t="shared" si="3"/>
        <v>358210</v>
      </c>
    </row>
    <row r="239" spans="1:16">
      <c r="A239">
        <v>238</v>
      </c>
      <c r="B239" t="s">
        <v>90</v>
      </c>
      <c r="C239" s="1">
        <v>0</v>
      </c>
      <c r="D239" s="2" t="s">
        <v>321</v>
      </c>
      <c r="E239" s="3">
        <v>199.5</v>
      </c>
      <c r="G239">
        <v>4650</v>
      </c>
      <c r="N239" t="s">
        <v>334</v>
      </c>
      <c r="O239">
        <v>4811</v>
      </c>
      <c r="P239">
        <f t="shared" si="3"/>
        <v>9461</v>
      </c>
    </row>
    <row r="240" spans="1:16">
      <c r="A240">
        <v>239</v>
      </c>
      <c r="B240" t="s">
        <v>245</v>
      </c>
      <c r="C240" s="1">
        <v>0</v>
      </c>
      <c r="D240" s="2" t="s">
        <v>321</v>
      </c>
      <c r="E240" s="3">
        <v>199</v>
      </c>
      <c r="F240">
        <v>262313</v>
      </c>
      <c r="H240">
        <v>11063</v>
      </c>
      <c r="N240" t="s">
        <v>334</v>
      </c>
      <c r="P240">
        <f t="shared" si="3"/>
        <v>273376</v>
      </c>
    </row>
    <row r="241" spans="1:16">
      <c r="A241">
        <v>240</v>
      </c>
      <c r="B241" t="s">
        <v>246</v>
      </c>
      <c r="C241" s="1">
        <v>0</v>
      </c>
      <c r="D241" s="2" t="s">
        <v>321</v>
      </c>
      <c r="E241" s="3">
        <v>198.5</v>
      </c>
      <c r="L241">
        <v>9284</v>
      </c>
      <c r="O241">
        <v>33430</v>
      </c>
      <c r="P241">
        <f t="shared" si="3"/>
        <v>42714</v>
      </c>
    </row>
    <row r="242" spans="1:16">
      <c r="A242">
        <v>241</v>
      </c>
      <c r="B242" t="s">
        <v>98</v>
      </c>
      <c r="C242" s="1">
        <v>0</v>
      </c>
      <c r="D242" s="2" t="s">
        <v>321</v>
      </c>
      <c r="E242" s="3">
        <v>189</v>
      </c>
      <c r="F242">
        <v>585541</v>
      </c>
      <c r="G242" t="s">
        <v>334</v>
      </c>
      <c r="H242">
        <v>170342</v>
      </c>
      <c r="N242" t="s">
        <v>334</v>
      </c>
      <c r="P242">
        <f t="shared" si="3"/>
        <v>755883</v>
      </c>
    </row>
    <row r="243" spans="1:16">
      <c r="A243">
        <v>242</v>
      </c>
      <c r="B243" t="s">
        <v>247</v>
      </c>
      <c r="C243" s="1">
        <v>13.0166666666666</v>
      </c>
      <c r="D243" s="2" t="s">
        <v>322</v>
      </c>
      <c r="E243" s="3">
        <v>112.016666666666</v>
      </c>
      <c r="G243" t="s">
        <v>334</v>
      </c>
      <c r="N243" t="s">
        <v>334</v>
      </c>
      <c r="O243">
        <v>2819</v>
      </c>
      <c r="P243">
        <f t="shared" si="3"/>
        <v>2819</v>
      </c>
    </row>
    <row r="244" spans="1:16">
      <c r="A244">
        <v>243</v>
      </c>
      <c r="B244" t="s">
        <v>248</v>
      </c>
      <c r="C244" s="1">
        <v>11.316666666666601</v>
      </c>
      <c r="D244" s="2" t="s">
        <v>322</v>
      </c>
      <c r="E244" s="3">
        <v>111.31666666666599</v>
      </c>
      <c r="J244">
        <v>2921</v>
      </c>
      <c r="N244" t="s">
        <v>334</v>
      </c>
      <c r="P244">
        <f t="shared" si="3"/>
        <v>2921</v>
      </c>
    </row>
    <row r="245" spans="1:16">
      <c r="A245">
        <v>244</v>
      </c>
      <c r="B245" t="s">
        <v>249</v>
      </c>
      <c r="C245" s="1">
        <v>0</v>
      </c>
      <c r="D245" s="2" t="s">
        <v>323</v>
      </c>
      <c r="E245" s="3">
        <v>100</v>
      </c>
      <c r="H245">
        <v>4160</v>
      </c>
      <c r="P245">
        <f t="shared" si="3"/>
        <v>4160</v>
      </c>
    </row>
    <row r="246" spans="1:16">
      <c r="A246">
        <v>245</v>
      </c>
      <c r="B246" t="s">
        <v>107</v>
      </c>
      <c r="C246" s="1">
        <v>0</v>
      </c>
      <c r="D246" s="2" t="s">
        <v>323</v>
      </c>
      <c r="E246" s="3">
        <v>100</v>
      </c>
      <c r="F246">
        <v>18437</v>
      </c>
      <c r="H246" t="s">
        <v>334</v>
      </c>
      <c r="N246" t="s">
        <v>334</v>
      </c>
      <c r="P246">
        <f t="shared" si="3"/>
        <v>18437</v>
      </c>
    </row>
    <row r="247" spans="1:16">
      <c r="A247">
        <v>246</v>
      </c>
      <c r="B247" t="s">
        <v>250</v>
      </c>
      <c r="C247" s="1">
        <v>0</v>
      </c>
      <c r="D247" s="2" t="s">
        <v>323</v>
      </c>
      <c r="E247" s="3">
        <v>100</v>
      </c>
      <c r="G247">
        <v>7098</v>
      </c>
      <c r="I247" t="s">
        <v>334</v>
      </c>
      <c r="P247">
        <f t="shared" si="3"/>
        <v>7098</v>
      </c>
    </row>
    <row r="248" spans="1:16">
      <c r="A248">
        <v>247</v>
      </c>
      <c r="B248" t="s">
        <v>251</v>
      </c>
      <c r="C248" s="1">
        <v>0</v>
      </c>
      <c r="D248" s="2" t="s">
        <v>323</v>
      </c>
      <c r="E248" s="3">
        <v>100</v>
      </c>
      <c r="F248">
        <v>7434</v>
      </c>
      <c r="N248" t="s">
        <v>334</v>
      </c>
      <c r="P248">
        <f t="shared" si="3"/>
        <v>7434</v>
      </c>
    </row>
    <row r="249" spans="1:16">
      <c r="A249">
        <v>248</v>
      </c>
      <c r="B249" t="s">
        <v>252</v>
      </c>
      <c r="C249" s="1">
        <v>0</v>
      </c>
      <c r="D249" s="2" t="s">
        <v>323</v>
      </c>
      <c r="E249" s="3">
        <v>100</v>
      </c>
      <c r="F249" t="s">
        <v>334</v>
      </c>
      <c r="G249" t="s">
        <v>334</v>
      </c>
      <c r="H249" t="s">
        <v>334</v>
      </c>
      <c r="I249" t="s">
        <v>334</v>
      </c>
      <c r="J249">
        <v>22790</v>
      </c>
      <c r="M249" t="s">
        <v>334</v>
      </c>
      <c r="N249" t="s">
        <v>334</v>
      </c>
      <c r="P249">
        <f t="shared" si="3"/>
        <v>22790</v>
      </c>
    </row>
    <row r="250" spans="1:16">
      <c r="A250">
        <v>249</v>
      </c>
      <c r="B250" t="s">
        <v>253</v>
      </c>
      <c r="C250" s="1">
        <v>0</v>
      </c>
      <c r="D250" s="2" t="s">
        <v>323</v>
      </c>
      <c r="E250" s="3">
        <v>100</v>
      </c>
      <c r="N250" t="s">
        <v>334</v>
      </c>
      <c r="O250">
        <v>60011</v>
      </c>
      <c r="P250">
        <f t="shared" si="3"/>
        <v>60011</v>
      </c>
    </row>
    <row r="251" spans="1:16">
      <c r="A251">
        <v>250</v>
      </c>
      <c r="B251" t="s">
        <v>254</v>
      </c>
      <c r="C251" s="1">
        <v>0</v>
      </c>
      <c r="D251" s="2" t="s">
        <v>323</v>
      </c>
      <c r="E251" s="3">
        <v>100</v>
      </c>
      <c r="F251" t="s">
        <v>334</v>
      </c>
      <c r="G251" t="s">
        <v>334</v>
      </c>
      <c r="H251" t="s">
        <v>334</v>
      </c>
      <c r="I251" t="s">
        <v>334</v>
      </c>
      <c r="J251" t="s">
        <v>334</v>
      </c>
      <c r="K251">
        <v>410628</v>
      </c>
      <c r="L251" t="s">
        <v>334</v>
      </c>
      <c r="M251" t="s">
        <v>334</v>
      </c>
      <c r="N251" t="s">
        <v>334</v>
      </c>
      <c r="O251" t="s">
        <v>334</v>
      </c>
      <c r="P251">
        <f t="shared" si="3"/>
        <v>410628</v>
      </c>
    </row>
    <row r="252" spans="1:16">
      <c r="A252">
        <v>251</v>
      </c>
      <c r="B252" t="s">
        <v>255</v>
      </c>
      <c r="C252" s="1">
        <v>0</v>
      </c>
      <c r="D252" s="2" t="s">
        <v>323</v>
      </c>
      <c r="E252" s="3">
        <v>100</v>
      </c>
      <c r="F252" t="s">
        <v>334</v>
      </c>
      <c r="G252" t="s">
        <v>334</v>
      </c>
      <c r="H252">
        <v>279908</v>
      </c>
      <c r="P252">
        <f t="shared" si="3"/>
        <v>279908</v>
      </c>
    </row>
    <row r="253" spans="1:16">
      <c r="A253">
        <v>252</v>
      </c>
      <c r="B253" t="s">
        <v>256</v>
      </c>
      <c r="C253" s="1">
        <v>0</v>
      </c>
      <c r="D253" s="2" t="s">
        <v>323</v>
      </c>
      <c r="E253" s="3">
        <v>100</v>
      </c>
      <c r="G253" t="s">
        <v>334</v>
      </c>
      <c r="H253">
        <v>63075</v>
      </c>
      <c r="N253" t="s">
        <v>334</v>
      </c>
      <c r="O253" t="s">
        <v>334</v>
      </c>
      <c r="P253">
        <f t="shared" si="3"/>
        <v>63075</v>
      </c>
    </row>
    <row r="254" spans="1:16">
      <c r="A254">
        <v>253</v>
      </c>
      <c r="B254" t="s">
        <v>99</v>
      </c>
      <c r="C254" s="1">
        <v>0</v>
      </c>
      <c r="D254" s="2" t="s">
        <v>323</v>
      </c>
      <c r="E254" s="3">
        <v>100</v>
      </c>
      <c r="F254" t="s">
        <v>334</v>
      </c>
      <c r="G254" t="s">
        <v>334</v>
      </c>
      <c r="H254" t="s">
        <v>334</v>
      </c>
      <c r="J254">
        <v>46606</v>
      </c>
      <c r="L254" t="s">
        <v>334</v>
      </c>
      <c r="P254">
        <f t="shared" si="3"/>
        <v>46606</v>
      </c>
    </row>
    <row r="255" spans="1:16">
      <c r="A255">
        <v>254</v>
      </c>
      <c r="B255" t="s">
        <v>108</v>
      </c>
      <c r="C255" s="1">
        <v>0</v>
      </c>
      <c r="D255" s="2" t="s">
        <v>323</v>
      </c>
      <c r="E255" s="3">
        <v>100</v>
      </c>
      <c r="K255">
        <v>6019</v>
      </c>
      <c r="N255" t="s">
        <v>334</v>
      </c>
      <c r="P255">
        <f t="shared" si="3"/>
        <v>6019</v>
      </c>
    </row>
    <row r="256" spans="1:16">
      <c r="A256">
        <v>255</v>
      </c>
      <c r="B256" t="s">
        <v>257</v>
      </c>
      <c r="C256" s="1">
        <v>0</v>
      </c>
      <c r="D256" s="2" t="s">
        <v>323</v>
      </c>
      <c r="E256" s="3">
        <v>100</v>
      </c>
      <c r="G256" t="s">
        <v>334</v>
      </c>
      <c r="N256">
        <v>73615</v>
      </c>
      <c r="P256">
        <f t="shared" si="3"/>
        <v>73615</v>
      </c>
    </row>
    <row r="257" spans="1:16">
      <c r="A257">
        <v>256</v>
      </c>
      <c r="B257" t="s">
        <v>258</v>
      </c>
      <c r="C257" s="1">
        <v>0</v>
      </c>
      <c r="D257" s="2" t="s">
        <v>323</v>
      </c>
      <c r="E257" s="3">
        <v>99.5</v>
      </c>
      <c r="G257">
        <v>5025</v>
      </c>
      <c r="P257">
        <f t="shared" si="3"/>
        <v>5025</v>
      </c>
    </row>
    <row r="258" spans="1:16">
      <c r="A258">
        <v>257</v>
      </c>
      <c r="B258" t="s">
        <v>259</v>
      </c>
      <c r="C258" s="1">
        <v>0</v>
      </c>
      <c r="D258" s="2" t="s">
        <v>323</v>
      </c>
      <c r="E258" s="3">
        <v>99.5</v>
      </c>
      <c r="F258">
        <v>95987</v>
      </c>
      <c r="P258">
        <f t="shared" si="3"/>
        <v>95987</v>
      </c>
    </row>
    <row r="259" spans="1:16">
      <c r="A259">
        <v>258</v>
      </c>
      <c r="B259" t="s">
        <v>260</v>
      </c>
      <c r="C259" s="1">
        <v>0</v>
      </c>
      <c r="D259" s="2" t="s">
        <v>323</v>
      </c>
      <c r="E259" s="3">
        <v>99</v>
      </c>
      <c r="H259" t="s">
        <v>334</v>
      </c>
      <c r="O259">
        <v>4019</v>
      </c>
      <c r="P259">
        <f t="shared" ref="P259:P260" si="4">SUM(F259:O259)</f>
        <v>4019</v>
      </c>
    </row>
    <row r="260" spans="1:16">
      <c r="A260">
        <v>259</v>
      </c>
      <c r="B260" t="s">
        <v>261</v>
      </c>
      <c r="C260" s="1">
        <v>0</v>
      </c>
      <c r="D260" s="2" t="s">
        <v>323</v>
      </c>
      <c r="E260" s="3">
        <v>99</v>
      </c>
      <c r="G260">
        <v>11694</v>
      </c>
      <c r="P260">
        <f t="shared" si="4"/>
        <v>11694</v>
      </c>
    </row>
  </sheetData>
  <pageMargins left="0.7" right="0.7" top="0.75" bottom="0.75" header="0.3" footer="0.3"/>
  <ignoredErrors>
    <ignoredError sqref="D2:D260" twoDigitTextYear="1"/>
    <ignoredError sqref="P2:P2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6"/>
  <sheetViews>
    <sheetView topLeftCell="A61" workbookViewId="0">
      <selection activeCell="G266" sqref="G26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14" width="7" bestFit="1" customWidth="1"/>
  </cols>
  <sheetData>
    <row r="1" spans="1:17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</row>
    <row r="2" spans="1:17">
      <c r="A2">
        <v>1</v>
      </c>
      <c r="B2" t="s">
        <v>109</v>
      </c>
      <c r="C2" s="1">
        <v>444.166666666666</v>
      </c>
      <c r="D2" s="2" t="s">
        <v>268</v>
      </c>
      <c r="E2">
        <f>IF(ISBLANK(Marathon!F5),"",100+MAX(0,60-Marathon!F5/60))</f>
        <v>133.76666666666665</v>
      </c>
      <c r="F2">
        <f>IF(ISBLANK(Marathon!G5),"",100+MAX(0,60-Marathon!G5/60))</f>
        <v>152.19999999999999</v>
      </c>
      <c r="G2">
        <f>IF(ISBLANK(Marathon!H5),"",100+MAX(0,60-Marathon!H5/60))</f>
        <v>132.91666666666669</v>
      </c>
      <c r="H2">
        <f>IF(ISBLANK(Marathon!I5),"",100+MAX(0,60-Marathon!I5/60))</f>
        <v>147.75</v>
      </c>
      <c r="I2">
        <f>IF(ISBLANK(Marathon!J5),"",100+MAX(0,60-Marathon!J5/60))</f>
        <v>150.33333333333334</v>
      </c>
      <c r="J2">
        <f>IF(ISBLANK(Marathon!K5),"",100+MAX(0,60-Marathon!K5/60))</f>
        <v>139.5</v>
      </c>
      <c r="K2">
        <f>IF(ISBLANK(Marathon!L5),"",100+MAX(0,60-Marathon!L5/60))</f>
        <v>144.08333333333334</v>
      </c>
      <c r="L2">
        <f>IF(ISBLANK(Marathon!M5),"",100+MAX(0,60-Marathon!M5/60))</f>
        <v>142.56666666666666</v>
      </c>
      <c r="M2">
        <f>IF(ISBLANK(Marathon!N5),"",100+MAX(0,60-Marathon!N5/60))</f>
        <v>149.28333333333333</v>
      </c>
      <c r="N2">
        <f>IF(ISBLANK(Marathon!O5),"",100+MAX(0,60-Marathon!O5/60))</f>
        <v>151.76666666666665</v>
      </c>
      <c r="O2">
        <f>100*COUNTIF(E2:N2,"&gt;0")</f>
        <v>1000</v>
      </c>
      <c r="P2">
        <f>IF(O2=1000,MIN(E2:N2),0)</f>
        <v>132.91666666666669</v>
      </c>
      <c r="Q2">
        <f>SUM(E2:N2)-P2</f>
        <v>1311.25</v>
      </c>
    </row>
    <row r="3" spans="1:17">
      <c r="A3">
        <v>2</v>
      </c>
      <c r="B3" t="s">
        <v>110</v>
      </c>
      <c r="C3" s="1">
        <v>411.81666666666598</v>
      </c>
      <c r="D3" s="2" t="s">
        <v>268</v>
      </c>
      <c r="E3">
        <f>IF(ISBLANK(Marathon!F6),"",100+MAX(0,60-Marathon!F6/60))</f>
        <v>136.51666666666665</v>
      </c>
      <c r="F3">
        <f>IF(ISBLANK(Marathon!G6),"",100+MAX(0,60-Marathon!G6/60))</f>
        <v>149.13333333333333</v>
      </c>
      <c r="G3">
        <f>IF(ISBLANK(Marathon!H6),"",100+MAX(0,60-Marathon!H6/60))</f>
        <v>106.4</v>
      </c>
      <c r="H3">
        <f>IF(ISBLANK(Marathon!I6),"",100+MAX(0,60-Marathon!I6/60))</f>
        <v>146.56666666666666</v>
      </c>
      <c r="I3">
        <f>IF(ISBLANK(Marathon!J6),"",100+MAX(0,60-Marathon!J6/60))</f>
        <v>144.96666666666667</v>
      </c>
      <c r="J3">
        <f>IF(ISBLANK(Marathon!K6),"",100+MAX(0,60-Marathon!K6/60))</f>
        <v>142.55000000000001</v>
      </c>
      <c r="K3">
        <f>IF(ISBLANK(Marathon!L6),"",100+MAX(0,60-Marathon!L6/60))</f>
        <v>140.28333333333333</v>
      </c>
      <c r="L3">
        <f>IF(ISBLANK(Marathon!M6),"",100+MAX(0,60-Marathon!M6/60))</f>
        <v>147.46666666666667</v>
      </c>
      <c r="M3">
        <f>IF(ISBLANK(Marathon!N6),"",100+MAX(0,60-Marathon!N6/60))</f>
        <v>147.18333333333334</v>
      </c>
      <c r="N3">
        <f>IF(ISBLANK(Marathon!O6),"",100+MAX(0,60-Marathon!O6/60))</f>
        <v>150.75</v>
      </c>
      <c r="O3">
        <f t="shared" ref="O3:O66" si="0">100*COUNTIF(E3:N3,"&gt;0")</f>
        <v>1000</v>
      </c>
      <c r="P3">
        <f t="shared" ref="P3:P66" si="1">IF(O3=1000,MIN(E3:N3),0)</f>
        <v>106.4</v>
      </c>
      <c r="Q3">
        <f t="shared" ref="Q3:Q66" si="2">SUM(E3:N3)-P3</f>
        <v>1305.4166666666665</v>
      </c>
    </row>
    <row r="4" spans="1:17">
      <c r="A4">
        <v>3</v>
      </c>
      <c r="B4" t="s">
        <v>1</v>
      </c>
      <c r="C4" s="1">
        <v>394.56666666666598</v>
      </c>
      <c r="D4" s="2" t="s">
        <v>268</v>
      </c>
      <c r="E4">
        <f>IF(ISBLANK(Marathon!F7),"",100+MAX(0,60-Marathon!F7/60))</f>
        <v>139.33333333333331</v>
      </c>
      <c r="F4">
        <f>IF(ISBLANK(Marathon!G7),"",100+MAX(0,60-Marathon!G7/60))</f>
        <v>146.68333333333334</v>
      </c>
      <c r="G4">
        <f>IF(ISBLANK(Marathon!H7),"",100+MAX(0,60-Marathon!H7/60))</f>
        <v>110.08333333333334</v>
      </c>
      <c r="H4">
        <f>IF(ISBLANK(Marathon!I7),"",100+MAX(0,60-Marathon!I7/60))</f>
        <v>149.25</v>
      </c>
      <c r="I4">
        <f>IF(ISBLANK(Marathon!J7),"",100+MAX(0,60-Marathon!J7/60))</f>
        <v>137.94999999999999</v>
      </c>
      <c r="J4">
        <f>IF(ISBLANK(Marathon!K7),"",100+MAX(0,60-Marathon!K7/60))</f>
        <v>136.08333333333331</v>
      </c>
      <c r="K4">
        <f>IF(ISBLANK(Marathon!L7),"",100+MAX(0,60-Marathon!L7/60))</f>
        <v>136.16666666666669</v>
      </c>
      <c r="L4">
        <f>IF(ISBLANK(Marathon!M7),"",100+MAX(0,60-Marathon!M7/60))</f>
        <v>144.1</v>
      </c>
      <c r="M4">
        <f>IF(ISBLANK(Marathon!N7),"",100+MAX(0,60-Marathon!N7/60))</f>
        <v>144.46666666666667</v>
      </c>
      <c r="N4">
        <f>IF(ISBLANK(Marathon!O7),"",100+MAX(0,60-Marathon!O7/60))</f>
        <v>150.44999999999999</v>
      </c>
      <c r="O4">
        <f t="shared" si="0"/>
        <v>1000</v>
      </c>
      <c r="P4">
        <f t="shared" si="1"/>
        <v>110.08333333333334</v>
      </c>
      <c r="Q4">
        <f t="shared" si="2"/>
        <v>1284.4833333333333</v>
      </c>
    </row>
    <row r="5" spans="1:17">
      <c r="A5">
        <v>4</v>
      </c>
      <c r="B5" t="s">
        <v>10</v>
      </c>
      <c r="C5" s="1">
        <v>369.46666666666601</v>
      </c>
      <c r="D5" s="2" t="s">
        <v>269</v>
      </c>
      <c r="E5">
        <f>IF(ISBLANK(Marathon!F8),"",100+MAX(0,60-Marathon!F8/60))</f>
        <v>140.93333333333334</v>
      </c>
      <c r="F5">
        <f>IF(ISBLANK(Marathon!G8),"",100+MAX(0,60-Marathon!G8/60))</f>
        <v>149.08333333333334</v>
      </c>
      <c r="G5">
        <f>IF(ISBLANK(Marathon!H8),"",100+MAX(0,60-Marathon!H8/60))</f>
        <v>115.08333333333334</v>
      </c>
      <c r="H5">
        <f>IF(ISBLANK(Marathon!I8),"",100+MAX(0,60-Marathon!I8/60))</f>
        <v>144.23333333333335</v>
      </c>
      <c r="I5">
        <f>IF(ISBLANK(Marathon!J8),"",100+MAX(0,60-Marathon!J8/60))</f>
        <v>143.78333333333333</v>
      </c>
      <c r="J5">
        <f>IF(ISBLANK(Marathon!K8),"",100+MAX(0,60-Marathon!K8/60))</f>
        <v>137.76666666666665</v>
      </c>
      <c r="K5">
        <f>IF(ISBLANK(Marathon!L8),"",100+MAX(0,60-Marathon!L8/60))</f>
        <v>100</v>
      </c>
      <c r="L5">
        <f>IF(ISBLANK(Marathon!M8),"",100+MAX(0,60-Marathon!M8/60))</f>
        <v>142.65</v>
      </c>
      <c r="M5">
        <f>IF(ISBLANK(Marathon!N8),"",100+MAX(0,60-Marathon!N8/60))</f>
        <v>144.85</v>
      </c>
      <c r="N5">
        <f>IF(ISBLANK(Marathon!O8),"",100+MAX(0,60-Marathon!O8/60))</f>
        <v>151.08333333333334</v>
      </c>
      <c r="O5">
        <f t="shared" si="0"/>
        <v>1000</v>
      </c>
      <c r="P5">
        <f t="shared" si="1"/>
        <v>100</v>
      </c>
      <c r="Q5">
        <f t="shared" si="2"/>
        <v>1269.4666666666665</v>
      </c>
    </row>
    <row r="6" spans="1:17">
      <c r="A6">
        <v>5</v>
      </c>
      <c r="B6" t="s">
        <v>2</v>
      </c>
      <c r="C6" s="1">
        <v>379.48333333333301</v>
      </c>
      <c r="D6" s="2" t="s">
        <v>268</v>
      </c>
      <c r="E6">
        <f>IF(ISBLANK(Marathon!F9),"",100+MAX(0,60-Marathon!F9/60))</f>
        <v>133.18333333333334</v>
      </c>
      <c r="F6">
        <f>IF(ISBLANK(Marathon!G9),"",100+MAX(0,60-Marathon!G9/60))</f>
        <v>146.16666666666666</v>
      </c>
      <c r="G6">
        <f>IF(ISBLANK(Marathon!H9),"",100+MAX(0,60-Marathon!H9/60))</f>
        <v>109.8</v>
      </c>
      <c r="H6">
        <f>IF(ISBLANK(Marathon!I9),"",100+MAX(0,60-Marathon!I9/60))</f>
        <v>140</v>
      </c>
      <c r="I6">
        <f>IF(ISBLANK(Marathon!J9),"",100+MAX(0,60-Marathon!J9/60))</f>
        <v>135.03333333333333</v>
      </c>
      <c r="J6">
        <f>IF(ISBLANK(Marathon!K9),"",100+MAX(0,60-Marathon!K9/60))</f>
        <v>143.1</v>
      </c>
      <c r="K6">
        <f>IF(ISBLANK(Marathon!L9),"",100+MAX(0,60-Marathon!L9/60))</f>
        <v>136.21666666666667</v>
      </c>
      <c r="L6">
        <f>IF(ISBLANK(Marathon!M9),"",100+MAX(0,60-Marathon!M9/60))</f>
        <v>136.63333333333333</v>
      </c>
      <c r="M6">
        <f>IF(ISBLANK(Marathon!N9),"",100+MAX(0,60-Marathon!N9/60))</f>
        <v>150.08333333333334</v>
      </c>
      <c r="N6">
        <f>IF(ISBLANK(Marathon!O9),"",100+MAX(0,60-Marathon!O9/60))</f>
        <v>149.26666666666665</v>
      </c>
      <c r="O6">
        <f t="shared" si="0"/>
        <v>1000</v>
      </c>
      <c r="P6">
        <f t="shared" si="1"/>
        <v>109.8</v>
      </c>
      <c r="Q6">
        <f t="shared" si="2"/>
        <v>1269.6833333333334</v>
      </c>
    </row>
    <row r="7" spans="1:17">
      <c r="A7">
        <v>6</v>
      </c>
      <c r="B7" t="s">
        <v>111</v>
      </c>
      <c r="C7" s="1">
        <v>374.45</v>
      </c>
      <c r="D7" s="2" t="s">
        <v>268</v>
      </c>
      <c r="E7">
        <f>IF(ISBLANK(Marathon!F10),"",100+MAX(0,60-Marathon!F10/60))</f>
        <v>122.81666666666666</v>
      </c>
      <c r="F7">
        <f>IF(ISBLANK(Marathon!G10),"",100+MAX(0,60-Marathon!G10/60))</f>
        <v>139.66666666666669</v>
      </c>
      <c r="G7">
        <f>IF(ISBLANK(Marathon!H10),"",100+MAX(0,60-Marathon!H10/60))</f>
        <v>113.98333333333333</v>
      </c>
      <c r="H7">
        <f>IF(ISBLANK(Marathon!I10),"",100+MAX(0,60-Marathon!I10/60))</f>
        <v>145.80000000000001</v>
      </c>
      <c r="I7">
        <f>IF(ISBLANK(Marathon!J10),"",100+MAX(0,60-Marathon!J10/60))</f>
        <v>146.33333333333334</v>
      </c>
      <c r="J7">
        <f>IF(ISBLANK(Marathon!K10),"",100+MAX(0,60-Marathon!K10/60))</f>
        <v>138.94999999999999</v>
      </c>
      <c r="K7">
        <f>IF(ISBLANK(Marathon!L10),"",100+MAX(0,60-Marathon!L10/60))</f>
        <v>134.48333333333335</v>
      </c>
      <c r="L7">
        <f>IF(ISBLANK(Marathon!M10),"",100+MAX(0,60-Marathon!M10/60))</f>
        <v>140.63333333333333</v>
      </c>
      <c r="M7">
        <f>IF(ISBLANK(Marathon!N10),"",100+MAX(0,60-Marathon!N10/60))</f>
        <v>146.43333333333334</v>
      </c>
      <c r="N7">
        <f>IF(ISBLANK(Marathon!O10),"",100+MAX(0,60-Marathon!O10/60))</f>
        <v>145.35</v>
      </c>
      <c r="O7">
        <f t="shared" si="0"/>
        <v>1000</v>
      </c>
      <c r="P7">
        <f t="shared" si="1"/>
        <v>113.98333333333333</v>
      </c>
      <c r="Q7">
        <f t="shared" si="2"/>
        <v>1260.4666666666665</v>
      </c>
    </row>
    <row r="8" spans="1:17">
      <c r="A8">
        <v>7</v>
      </c>
      <c r="B8" t="s">
        <v>30</v>
      </c>
      <c r="C8" s="1">
        <v>351.71666666666601</v>
      </c>
      <c r="D8" s="2" t="s">
        <v>269</v>
      </c>
      <c r="E8">
        <f>IF(ISBLANK(Marathon!F11),"",100+MAX(0,60-Marathon!F11/60))</f>
        <v>122.45</v>
      </c>
      <c r="F8">
        <f>IF(ISBLANK(Marathon!G11),"",100+MAX(0,60-Marathon!G11/60))</f>
        <v>145.88333333333333</v>
      </c>
      <c r="G8">
        <f>IF(ISBLANK(Marathon!H11),"",100+MAX(0,60-Marathon!H11/60))</f>
        <v>100</v>
      </c>
      <c r="H8">
        <f>IF(ISBLANK(Marathon!I11),"",100+MAX(0,60-Marathon!I11/60))</f>
        <v>139.38333333333333</v>
      </c>
      <c r="I8">
        <f>IF(ISBLANK(Marathon!J11),"",100+MAX(0,60-Marathon!J11/60))</f>
        <v>142.48333333333335</v>
      </c>
      <c r="J8">
        <f>IF(ISBLANK(Marathon!K11),"",100+MAX(0,60-Marathon!K11/60))</f>
        <v>139.86666666666667</v>
      </c>
      <c r="K8">
        <f>IF(ISBLANK(Marathon!L11),"",100+MAX(0,60-Marathon!L11/60))</f>
        <v>129.38333333333333</v>
      </c>
      <c r="L8">
        <f>IF(ISBLANK(Marathon!M11),"",100+MAX(0,60-Marathon!M11/60))</f>
        <v>146.15</v>
      </c>
      <c r="M8">
        <f>IF(ISBLANK(Marathon!N11),"",100+MAX(0,60-Marathon!N11/60))</f>
        <v>138.6</v>
      </c>
      <c r="N8">
        <f>IF(ISBLANK(Marathon!O11),"",100+MAX(0,60-Marathon!O11/60))</f>
        <v>147.51666666666665</v>
      </c>
      <c r="O8">
        <f t="shared" si="0"/>
        <v>1000</v>
      </c>
      <c r="P8">
        <f t="shared" si="1"/>
        <v>100</v>
      </c>
      <c r="Q8">
        <f t="shared" si="2"/>
        <v>1251.7166666666667</v>
      </c>
    </row>
    <row r="9" spans="1:17">
      <c r="A9">
        <v>8</v>
      </c>
      <c r="B9" t="s">
        <v>3</v>
      </c>
      <c r="C9" s="1">
        <v>343.916666666666</v>
      </c>
      <c r="D9" s="2" t="s">
        <v>269</v>
      </c>
      <c r="E9">
        <f>IF(ISBLANK(Marathon!F12),"",100+MAX(0,60-Marathon!F12/60))</f>
        <v>128.80000000000001</v>
      </c>
      <c r="F9">
        <f>IF(ISBLANK(Marathon!G12),"",100+MAX(0,60-Marathon!G12/60))</f>
        <v>145.1</v>
      </c>
      <c r="G9">
        <f>IF(ISBLANK(Marathon!H12),"",100+MAX(0,60-Marathon!H12/60))</f>
        <v>100</v>
      </c>
      <c r="H9">
        <f>IF(ISBLANK(Marathon!I12),"",100+MAX(0,60-Marathon!I12/60))</f>
        <v>149.85</v>
      </c>
      <c r="I9">
        <f>IF(ISBLANK(Marathon!J12),"",100+MAX(0,60-Marathon!J12/60))</f>
        <v>136.38333333333333</v>
      </c>
      <c r="J9">
        <f>IF(ISBLANK(Marathon!K12),"",100+MAX(0,60-Marathon!K12/60))</f>
        <v>138.85</v>
      </c>
      <c r="K9">
        <f>IF(ISBLANK(Marathon!L12),"",100+MAX(0,60-Marathon!L12/60))</f>
        <v>116.43333333333334</v>
      </c>
      <c r="L9">
        <f>IF(ISBLANK(Marathon!M12),"",100+MAX(0,60-Marathon!M12/60))</f>
        <v>137.44999999999999</v>
      </c>
      <c r="M9">
        <f>IF(ISBLANK(Marathon!N12),"",100+MAX(0,60-Marathon!N12/60))</f>
        <v>146.05000000000001</v>
      </c>
      <c r="N9">
        <f>IF(ISBLANK(Marathon!O12),"",100+MAX(0,60-Marathon!O12/60))</f>
        <v>145</v>
      </c>
      <c r="O9">
        <f t="shared" si="0"/>
        <v>1000</v>
      </c>
      <c r="P9">
        <f t="shared" si="1"/>
        <v>100</v>
      </c>
      <c r="Q9">
        <f t="shared" si="2"/>
        <v>1243.9166666666667</v>
      </c>
    </row>
    <row r="10" spans="1:17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IF(ISBLANK(Marathon!F13),"",100+MAX(0,60-Marathon!F13/60))</f>
        <v>123.73333333333333</v>
      </c>
      <c r="F10">
        <f>IF(ISBLANK(Marathon!G13),"",100+MAX(0,60-Marathon!G13/60))</f>
        <v>148.65</v>
      </c>
      <c r="G10">
        <f>IF(ISBLANK(Marathon!H13),"",100+MAX(0,60-Marathon!H13/60))</f>
        <v>100</v>
      </c>
      <c r="H10">
        <f>IF(ISBLANK(Marathon!I13),"",100+MAX(0,60-Marathon!I13/60))</f>
        <v>128.65</v>
      </c>
      <c r="I10">
        <f>IF(ISBLANK(Marathon!J13),"",100+MAX(0,60-Marathon!J13/60))</f>
        <v>140.65</v>
      </c>
      <c r="J10">
        <f>IF(ISBLANK(Marathon!K13),"",100+MAX(0,60-Marathon!K13/60))</f>
        <v>140.69999999999999</v>
      </c>
      <c r="K10">
        <f>IF(ISBLANK(Marathon!L13),"",100+MAX(0,60-Marathon!L13/60))</f>
        <v>135.94999999999999</v>
      </c>
      <c r="L10">
        <f>IF(ISBLANK(Marathon!M13),"",100+MAX(0,60-Marathon!M13/60))</f>
        <v>132.51666666666665</v>
      </c>
      <c r="M10">
        <f>IF(ISBLANK(Marathon!N13),"",100+MAX(0,60-Marathon!N13/60))</f>
        <v>140.86666666666667</v>
      </c>
      <c r="N10">
        <f>IF(ISBLANK(Marathon!O13),"",100+MAX(0,60-Marathon!O13/60))</f>
        <v>149.21666666666667</v>
      </c>
      <c r="O10">
        <f t="shared" si="0"/>
        <v>1000</v>
      </c>
      <c r="P10">
        <f t="shared" si="1"/>
        <v>100</v>
      </c>
      <c r="Q10">
        <f t="shared" si="2"/>
        <v>1240.9333333333334</v>
      </c>
    </row>
    <row r="11" spans="1:17">
      <c r="A11">
        <v>10</v>
      </c>
      <c r="B11" t="s">
        <v>113</v>
      </c>
      <c r="C11" s="1">
        <v>321.81666666666598</v>
      </c>
      <c r="D11" s="2" t="s">
        <v>269</v>
      </c>
      <c r="E11">
        <f>IF(ISBLANK(Marathon!F14),"",100+MAX(0,60-Marathon!F14/60))</f>
        <v>116.78333333333333</v>
      </c>
      <c r="F11">
        <f>IF(ISBLANK(Marathon!G14),"",100+MAX(0,60-Marathon!G14/60))</f>
        <v>143.76666666666665</v>
      </c>
      <c r="G11">
        <f>IF(ISBLANK(Marathon!H14),"",100+MAX(0,60-Marathon!H14/60))</f>
        <v>100</v>
      </c>
      <c r="H11">
        <f>IF(ISBLANK(Marathon!I14),"",100+MAX(0,60-Marathon!I14/60))</f>
        <v>134.71666666666667</v>
      </c>
      <c r="I11">
        <f>IF(ISBLANK(Marathon!J14),"",100+MAX(0,60-Marathon!J14/60))</f>
        <v>149</v>
      </c>
      <c r="J11">
        <f>IF(ISBLANK(Marathon!K14),"",100+MAX(0,60-Marathon!K14/60))</f>
        <v>136.06666666666666</v>
      </c>
      <c r="K11">
        <f>IF(ISBLANK(Marathon!L14),"",100+MAX(0,60-Marathon!L14/60))</f>
        <v>121.1</v>
      </c>
      <c r="L11">
        <f>IF(ISBLANK(Marathon!M14),"",100+MAX(0,60-Marathon!M14/60))</f>
        <v>141.03333333333333</v>
      </c>
      <c r="M11">
        <f>IF(ISBLANK(Marathon!N14),"",100+MAX(0,60-Marathon!N14/60))</f>
        <v>133.38333333333333</v>
      </c>
      <c r="N11">
        <f>IF(ISBLANK(Marathon!O14),"",100+MAX(0,60-Marathon!O14/60))</f>
        <v>145.96666666666667</v>
      </c>
      <c r="O11">
        <f t="shared" si="0"/>
        <v>1000</v>
      </c>
      <c r="P11">
        <f t="shared" si="1"/>
        <v>100</v>
      </c>
      <c r="Q11">
        <f t="shared" si="2"/>
        <v>1221.8166666666666</v>
      </c>
    </row>
    <row r="12" spans="1:17">
      <c r="A12">
        <v>11</v>
      </c>
      <c r="B12" t="s">
        <v>4</v>
      </c>
      <c r="C12" s="1">
        <v>316.3</v>
      </c>
      <c r="D12" s="2" t="s">
        <v>270</v>
      </c>
      <c r="E12">
        <f>IF(ISBLANK(Marathon!F15),"",100+MAX(0,60-Marathon!F15/60))</f>
        <v>112.45</v>
      </c>
      <c r="F12">
        <f>IF(ISBLANK(Marathon!G15),"",100+MAX(0,60-Marathon!G15/60))</f>
        <v>145.83333333333334</v>
      </c>
      <c r="G12">
        <f>IF(ISBLANK(Marathon!H15),"",100+MAX(0,60-Marathon!H15/60))</f>
        <v>100</v>
      </c>
      <c r="H12">
        <f>IF(ISBLANK(Marathon!I15),"",100+MAX(0,60-Marathon!I15/60))</f>
        <v>142.23333333333335</v>
      </c>
      <c r="I12">
        <f>IF(ISBLANK(Marathon!J15),"",100+MAX(0,60-Marathon!J15/60))</f>
        <v>140.63333333333333</v>
      </c>
      <c r="J12">
        <f>IF(ISBLANK(Marathon!K15),"",100+MAX(0,60-Marathon!K15/60))</f>
        <v>130.25</v>
      </c>
      <c r="K12">
        <f>IF(ISBLANK(Marathon!L15),"",100+MAX(0,60-Marathon!L15/60))</f>
        <v>100</v>
      </c>
      <c r="L12">
        <f>IF(ISBLANK(Marathon!M15),"",100+MAX(0,60-Marathon!M15/60))</f>
        <v>148.13333333333333</v>
      </c>
      <c r="M12">
        <f>IF(ISBLANK(Marathon!N15),"",100+MAX(0,60-Marathon!N15/60))</f>
        <v>149.83333333333334</v>
      </c>
      <c r="N12">
        <f>IF(ISBLANK(Marathon!O15),"",100+MAX(0,60-Marathon!O15/60))</f>
        <v>146.93333333333334</v>
      </c>
      <c r="O12">
        <f t="shared" si="0"/>
        <v>1000</v>
      </c>
      <c r="P12">
        <f t="shared" si="1"/>
        <v>100</v>
      </c>
      <c r="Q12">
        <f t="shared" si="2"/>
        <v>1216.3000000000002</v>
      </c>
    </row>
    <row r="13" spans="1:17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IF(ISBLANK(Marathon!F16),"",100+MAX(0,60-Marathon!F16/60))</f>
        <v>130.15</v>
      </c>
      <c r="F13">
        <f>IF(ISBLANK(Marathon!G16),"",100+MAX(0,60-Marathon!G16/60))</f>
        <v>138.61666666666667</v>
      </c>
      <c r="G13">
        <f>IF(ISBLANK(Marathon!H16),"",100+MAX(0,60-Marathon!H16/60))</f>
        <v>120.9</v>
      </c>
      <c r="H13">
        <f>IF(ISBLANK(Marathon!I16),"",100+MAX(0,60-Marathon!I16/60))</f>
        <v>117.3</v>
      </c>
      <c r="I13">
        <f>IF(ISBLANK(Marathon!J16),"",100+MAX(0,60-Marathon!J16/60))</f>
        <v>138.91666666666669</v>
      </c>
      <c r="J13">
        <f>IF(ISBLANK(Marathon!K16),"",100+MAX(0,60-Marathon!K16/60))</f>
        <v>133.78333333333333</v>
      </c>
      <c r="K13">
        <f>IF(ISBLANK(Marathon!L16),"",100+MAX(0,60-Marathon!L16/60))</f>
        <v>131.78333333333333</v>
      </c>
      <c r="L13">
        <f>IF(ISBLANK(Marathon!M16),"",100+MAX(0,60-Marathon!M16/60))</f>
        <v>140.58333333333331</v>
      </c>
      <c r="M13">
        <f>IF(ISBLANK(Marathon!N16),"",100+MAX(0,60-Marathon!N16/60))</f>
        <v>132.48333333333335</v>
      </c>
      <c r="N13">
        <f>IF(ISBLANK(Marathon!O16),"",100+MAX(0,60-Marathon!O16/60))</f>
        <v>137.35</v>
      </c>
      <c r="O13">
        <f t="shared" si="0"/>
        <v>1000</v>
      </c>
      <c r="P13">
        <f t="shared" si="1"/>
        <v>117.3</v>
      </c>
      <c r="Q13">
        <f t="shared" si="2"/>
        <v>1204.5666666666666</v>
      </c>
    </row>
    <row r="14" spans="1:17">
      <c r="A14">
        <v>13</v>
      </c>
      <c r="B14" t="s">
        <v>114</v>
      </c>
      <c r="C14" s="1">
        <v>301.416666666666</v>
      </c>
      <c r="D14" s="2" t="s">
        <v>269</v>
      </c>
      <c r="E14">
        <f>IF(ISBLANK(Marathon!F17),"",100+MAX(0,60-Marathon!F17/60))</f>
        <v>130.93333333333334</v>
      </c>
      <c r="F14">
        <f>IF(ISBLANK(Marathon!G17),"",100+MAX(0,60-Marathon!G17/60))</f>
        <v>139.26666666666665</v>
      </c>
      <c r="G14">
        <f>IF(ISBLANK(Marathon!H17),"",100+MAX(0,60-Marathon!H17/60))</f>
        <v>100</v>
      </c>
      <c r="H14">
        <f>IF(ISBLANK(Marathon!I17),"",100+MAX(0,60-Marathon!I17/60))</f>
        <v>132.65</v>
      </c>
      <c r="I14">
        <f>IF(ISBLANK(Marathon!J17),"",100+MAX(0,60-Marathon!J17/60))</f>
        <v>134.30000000000001</v>
      </c>
      <c r="J14">
        <f>IF(ISBLANK(Marathon!K17),"",100+MAX(0,60-Marathon!K17/60))</f>
        <v>125.96666666666667</v>
      </c>
      <c r="K14">
        <f>IF(ISBLANK(Marathon!L17),"",100+MAX(0,60-Marathon!L17/60))</f>
        <v>130.56666666666666</v>
      </c>
      <c r="L14">
        <f>IF(ISBLANK(Marathon!M17),"",100+MAX(0,60-Marathon!M17/60))</f>
        <v>132.01666666666665</v>
      </c>
      <c r="M14">
        <f>IF(ISBLANK(Marathon!N17),"",100+MAX(0,60-Marathon!N17/60))</f>
        <v>142.55000000000001</v>
      </c>
      <c r="N14">
        <f>IF(ISBLANK(Marathon!O17),"",100+MAX(0,60-Marathon!O17/60))</f>
        <v>133.16666666666669</v>
      </c>
      <c r="O14">
        <f t="shared" si="0"/>
        <v>1000</v>
      </c>
      <c r="P14">
        <f t="shared" si="1"/>
        <v>100</v>
      </c>
      <c r="Q14">
        <f t="shared" si="2"/>
        <v>1201.4166666666667</v>
      </c>
    </row>
    <row r="15" spans="1:17">
      <c r="A15">
        <v>14</v>
      </c>
      <c r="B15" t="s">
        <v>78</v>
      </c>
      <c r="C15" s="1">
        <v>299.11666666666599</v>
      </c>
      <c r="D15" s="2" t="s">
        <v>270</v>
      </c>
      <c r="E15">
        <f>IF(ISBLANK(Marathon!F18),"",100+MAX(0,60-Marathon!F18/60))</f>
        <v>100</v>
      </c>
      <c r="F15">
        <f>IF(ISBLANK(Marathon!G18),"",100+MAX(0,60-Marathon!G18/60))</f>
        <v>143.83333333333331</v>
      </c>
      <c r="G15">
        <f>IF(ISBLANK(Marathon!H18),"",100+MAX(0,60-Marathon!H18/60))</f>
        <v>100</v>
      </c>
      <c r="H15">
        <f>IF(ISBLANK(Marathon!I18),"",100+MAX(0,60-Marathon!I18/60))</f>
        <v>139.81666666666666</v>
      </c>
      <c r="I15">
        <f>IF(ISBLANK(Marathon!J18),"",100+MAX(0,60-Marathon!J18/60))</f>
        <v>145.16666666666666</v>
      </c>
      <c r="J15">
        <f>IF(ISBLANK(Marathon!K18),"",100+MAX(0,60-Marathon!K18/60))</f>
        <v>137.71666666666667</v>
      </c>
      <c r="K15">
        <f>IF(ISBLANK(Marathon!L18),"",100+MAX(0,60-Marathon!L18/60))</f>
        <v>129.80000000000001</v>
      </c>
      <c r="L15">
        <f>IF(ISBLANK(Marathon!M18),"",100+MAX(0,60-Marathon!M18/60))</f>
        <v>130.51666666666665</v>
      </c>
      <c r="M15">
        <f>IF(ISBLANK(Marathon!N18),"",100+MAX(0,60-Marathon!N18/60))</f>
        <v>141.25</v>
      </c>
      <c r="N15">
        <f>IF(ISBLANK(Marathon!O18),"",100+MAX(0,60-Marathon!O18/60))</f>
        <v>131.01666666666665</v>
      </c>
      <c r="O15">
        <f t="shared" si="0"/>
        <v>1000</v>
      </c>
      <c r="P15">
        <f t="shared" si="1"/>
        <v>100</v>
      </c>
      <c r="Q15">
        <f t="shared" si="2"/>
        <v>1199.1166666666666</v>
      </c>
    </row>
    <row r="16" spans="1:17">
      <c r="A16">
        <v>15</v>
      </c>
      <c r="B16" t="s">
        <v>115</v>
      </c>
      <c r="C16" s="1">
        <v>299.31666666666598</v>
      </c>
      <c r="D16" s="2" t="s">
        <v>269</v>
      </c>
      <c r="E16">
        <f>IF(ISBLANK(Marathon!F19),"",100+MAX(0,60-Marathon!F19/60))</f>
        <v>141.19999999999999</v>
      </c>
      <c r="F16">
        <f>IF(ISBLANK(Marathon!G19),"",100+MAX(0,60-Marathon!G19/60))</f>
        <v>147.86666666666667</v>
      </c>
      <c r="G16">
        <f>IF(ISBLANK(Marathon!H19),"",100+MAX(0,60-Marathon!H19/60))</f>
        <v>100</v>
      </c>
      <c r="H16">
        <f>IF(ISBLANK(Marathon!I19),"",100+MAX(0,60-Marathon!I19/60))</f>
        <v>138.65</v>
      </c>
      <c r="I16">
        <f>IF(ISBLANK(Marathon!J19),"",100+MAX(0,60-Marathon!J19/60))</f>
        <v>123.21666666666667</v>
      </c>
      <c r="J16">
        <f>IF(ISBLANK(Marathon!K19),"",100+MAX(0,60-Marathon!K19/60))</f>
        <v>125.2</v>
      </c>
      <c r="K16">
        <f>IF(ISBLANK(Marathon!L19),"",100+MAX(0,60-Marathon!L19/60))</f>
        <v>113.86666666666667</v>
      </c>
      <c r="L16">
        <f>IF(ISBLANK(Marathon!M19),"",100+MAX(0,60-Marathon!M19/60))</f>
        <v>129.86666666666667</v>
      </c>
      <c r="M16">
        <f>IF(ISBLANK(Marathon!N19),"",100+MAX(0,60-Marathon!N19/60))</f>
        <v>139.26666666666665</v>
      </c>
      <c r="N16">
        <f>IF(ISBLANK(Marathon!O19),"",100+MAX(0,60-Marathon!O19/60))</f>
        <v>140.18333333333334</v>
      </c>
      <c r="O16">
        <f t="shared" si="0"/>
        <v>1000</v>
      </c>
      <c r="P16">
        <f t="shared" si="1"/>
        <v>100</v>
      </c>
      <c r="Q16">
        <f t="shared" si="2"/>
        <v>1199.3166666666668</v>
      </c>
    </row>
    <row r="17" spans="1:17">
      <c r="A17">
        <v>16</v>
      </c>
      <c r="B17" t="s">
        <v>20</v>
      </c>
      <c r="C17" s="1">
        <v>297.33333333333297</v>
      </c>
      <c r="D17" s="2" t="s">
        <v>271</v>
      </c>
      <c r="E17">
        <f>IF(ISBLANK(Marathon!F20),"",100+MAX(0,60-Marathon!F20/60))</f>
        <v>100</v>
      </c>
      <c r="F17">
        <f>IF(ISBLANK(Marathon!G20),"",100+MAX(0,60-Marathon!G20/60))</f>
        <v>150.11666666666667</v>
      </c>
      <c r="G17">
        <f>IF(ISBLANK(Marathon!H20),"",100+MAX(0,60-Marathon!H20/60))</f>
        <v>100</v>
      </c>
      <c r="H17">
        <f>IF(ISBLANK(Marathon!I20),"",100+MAX(0,60-Marathon!I20/60))</f>
        <v>143.31666666666666</v>
      </c>
      <c r="I17">
        <f>IF(ISBLANK(Marathon!J20),"",100+MAX(0,60-Marathon!J20/60))</f>
        <v>131.56666666666666</v>
      </c>
      <c r="J17">
        <f>IF(ISBLANK(Marathon!K20),"",100+MAX(0,60-Marathon!K20/60))</f>
        <v>100</v>
      </c>
      <c r="K17">
        <f>IF(ISBLANK(Marathon!L20),"",100+MAX(0,60-Marathon!L20/60))</f>
        <v>139.35</v>
      </c>
      <c r="L17">
        <f>IF(ISBLANK(Marathon!M20),"",100+MAX(0,60-Marathon!M20/60))</f>
        <v>140.69999999999999</v>
      </c>
      <c r="M17">
        <f>IF(ISBLANK(Marathon!N20),"",100+MAX(0,60-Marathon!N20/60))</f>
        <v>143.38333333333333</v>
      </c>
      <c r="N17">
        <f>IF(ISBLANK(Marathon!O20),"",100+MAX(0,60-Marathon!O20/60))</f>
        <v>148.9</v>
      </c>
      <c r="O17">
        <f t="shared" si="0"/>
        <v>1000</v>
      </c>
      <c r="P17">
        <f t="shared" si="1"/>
        <v>100</v>
      </c>
      <c r="Q17">
        <f t="shared" si="2"/>
        <v>1197.3333333333335</v>
      </c>
    </row>
    <row r="18" spans="1:17">
      <c r="A18">
        <v>17</v>
      </c>
      <c r="B18" t="s">
        <v>68</v>
      </c>
      <c r="C18" s="1">
        <v>292.98333333333301</v>
      </c>
      <c r="D18" s="2" t="s">
        <v>269</v>
      </c>
      <c r="E18">
        <f>IF(ISBLANK(Marathon!F21),"",100+MAX(0,60-Marathon!F21/60))</f>
        <v>100</v>
      </c>
      <c r="F18">
        <f>IF(ISBLANK(Marathon!G21),"",100+MAX(0,60-Marathon!G21/60))</f>
        <v>139.88333333333333</v>
      </c>
      <c r="G18">
        <f>IF(ISBLANK(Marathon!H21),"",100+MAX(0,60-Marathon!H21/60))</f>
        <v>106.13333333333333</v>
      </c>
      <c r="H18">
        <f>IF(ISBLANK(Marathon!I21),"",100+MAX(0,60-Marathon!I21/60))</f>
        <v>135.96666666666667</v>
      </c>
      <c r="I18">
        <f>IF(ISBLANK(Marathon!J21),"",100+MAX(0,60-Marathon!J21/60))</f>
        <v>149.55000000000001</v>
      </c>
      <c r="J18">
        <f>IF(ISBLANK(Marathon!K21),"",100+MAX(0,60-Marathon!K21/60))</f>
        <v>130.11666666666667</v>
      </c>
      <c r="K18">
        <f>IF(ISBLANK(Marathon!L21),"",100+MAX(0,60-Marathon!L21/60))</f>
        <v>126.91666666666666</v>
      </c>
      <c r="L18">
        <f>IF(ISBLANK(Marathon!M21),"",100+MAX(0,60-Marathon!M21/60))</f>
        <v>126.65</v>
      </c>
      <c r="M18">
        <f>IF(ISBLANK(Marathon!N21),"",100+MAX(0,60-Marathon!N21/60))</f>
        <v>140.31666666666666</v>
      </c>
      <c r="N18">
        <f>IF(ISBLANK(Marathon!O21),"",100+MAX(0,60-Marathon!O21/60))</f>
        <v>137.44999999999999</v>
      </c>
      <c r="O18">
        <f t="shared" si="0"/>
        <v>1000</v>
      </c>
      <c r="P18">
        <f t="shared" si="1"/>
        <v>100</v>
      </c>
      <c r="Q18">
        <f t="shared" si="2"/>
        <v>1192.9833333333333</v>
      </c>
    </row>
    <row r="19" spans="1:17">
      <c r="A19">
        <v>18</v>
      </c>
      <c r="B19" t="s">
        <v>116</v>
      </c>
      <c r="C19" s="1">
        <v>291.76666666666603</v>
      </c>
      <c r="D19" s="2" t="s">
        <v>270</v>
      </c>
      <c r="E19">
        <f>IF(ISBLANK(Marathon!F22),"",100+MAX(0,60-Marathon!F22/60))</f>
        <v>100</v>
      </c>
      <c r="F19">
        <f>IF(ISBLANK(Marathon!G22),"",100+MAX(0,60-Marathon!G22/60))</f>
        <v>129.03333333333333</v>
      </c>
      <c r="G19">
        <f>IF(ISBLANK(Marathon!H22),"",100+MAX(0,60-Marathon!H22/60))</f>
        <v>100</v>
      </c>
      <c r="H19">
        <f>IF(ISBLANK(Marathon!I22),"",100+MAX(0,60-Marathon!I22/60))</f>
        <v>140.03333333333333</v>
      </c>
      <c r="I19">
        <f>IF(ISBLANK(Marathon!J22),"",100+MAX(0,60-Marathon!J22/60))</f>
        <v>146.38333333333333</v>
      </c>
      <c r="J19">
        <f>IF(ISBLANK(Marathon!K22),"",100+MAX(0,60-Marathon!K22/60))</f>
        <v>138</v>
      </c>
      <c r="K19">
        <f>IF(ISBLANK(Marathon!L22),"",100+MAX(0,60-Marathon!L22/60))</f>
        <v>116</v>
      </c>
      <c r="L19">
        <f>IF(ISBLANK(Marathon!M22),"",100+MAX(0,60-Marathon!M22/60))</f>
        <v>146.83333333333334</v>
      </c>
      <c r="M19">
        <f>IF(ISBLANK(Marathon!N22),"",100+MAX(0,60-Marathon!N22/60))</f>
        <v>142.03333333333333</v>
      </c>
      <c r="N19">
        <f>IF(ISBLANK(Marathon!O22),"",100+MAX(0,60-Marathon!O22/60))</f>
        <v>133.44999999999999</v>
      </c>
      <c r="O19">
        <f t="shared" si="0"/>
        <v>1000</v>
      </c>
      <c r="P19">
        <f t="shared" si="1"/>
        <v>100</v>
      </c>
      <c r="Q19">
        <f t="shared" si="2"/>
        <v>1191.7666666666667</v>
      </c>
    </row>
    <row r="20" spans="1:17">
      <c r="A20">
        <v>19</v>
      </c>
      <c r="B20" t="s">
        <v>117</v>
      </c>
      <c r="C20" s="1">
        <v>290.14999999999998</v>
      </c>
      <c r="D20" s="2" t="s">
        <v>269</v>
      </c>
      <c r="E20">
        <f>IF(ISBLANK(Marathon!F23),"",100+MAX(0,60-Marathon!F23/60))</f>
        <v>110.21666666666667</v>
      </c>
      <c r="F20">
        <f>IF(ISBLANK(Marathon!G23),"",100+MAX(0,60-Marathon!G23/60))</f>
        <v>142.88333333333333</v>
      </c>
      <c r="G20">
        <f>IF(ISBLANK(Marathon!H23),"",100+MAX(0,60-Marathon!H23/60))</f>
        <v>100</v>
      </c>
      <c r="H20">
        <f>IF(ISBLANK(Marathon!I23),"",100+MAX(0,60-Marathon!I23/60))</f>
        <v>143.9</v>
      </c>
      <c r="I20">
        <f>IF(ISBLANK(Marathon!J23),"",100+MAX(0,60-Marathon!J23/60))</f>
        <v>145.33333333333334</v>
      </c>
      <c r="J20">
        <f>IF(ISBLANK(Marathon!K23),"",100+MAX(0,60-Marathon!K23/60))</f>
        <v>132.63333333333333</v>
      </c>
      <c r="K20">
        <f>IF(ISBLANK(Marathon!L23),"",100+MAX(0,60-Marathon!L23/60))</f>
        <v>106.31666666666666</v>
      </c>
      <c r="L20">
        <f>IF(ISBLANK(Marathon!M23),"",100+MAX(0,60-Marathon!M23/60))</f>
        <v>137.06666666666666</v>
      </c>
      <c r="M20">
        <f>IF(ISBLANK(Marathon!N23),"",100+MAX(0,60-Marathon!N23/60))</f>
        <v>129.91666666666666</v>
      </c>
      <c r="N20">
        <f>IF(ISBLANK(Marathon!O23),"",100+MAX(0,60-Marathon!O23/60))</f>
        <v>141.88333333333333</v>
      </c>
      <c r="O20">
        <f t="shared" si="0"/>
        <v>1000</v>
      </c>
      <c r="P20">
        <f t="shared" si="1"/>
        <v>100</v>
      </c>
      <c r="Q20">
        <f t="shared" si="2"/>
        <v>1190.1500000000001</v>
      </c>
    </row>
    <row r="21" spans="1:17">
      <c r="A21">
        <v>20</v>
      </c>
      <c r="B21" t="s">
        <v>0</v>
      </c>
      <c r="C21" s="1">
        <v>304.76666666666603</v>
      </c>
      <c r="D21" s="2" t="s">
        <v>268</v>
      </c>
      <c r="E21">
        <f>IF(ISBLANK(Marathon!F24),"",100+MAX(0,60-Marathon!F24/60))</f>
        <v>122.25</v>
      </c>
      <c r="F21">
        <f>IF(ISBLANK(Marathon!G24),"",100+MAX(0,60-Marathon!G24/60))</f>
        <v>116.2</v>
      </c>
      <c r="G21">
        <f>IF(ISBLANK(Marathon!H24),"",100+MAX(0,60-Marathon!H24/60))</f>
        <v>120.01666666666667</v>
      </c>
      <c r="H21">
        <f>IF(ISBLANK(Marathon!I24),"",100+MAX(0,60-Marathon!I24/60))</f>
        <v>130.76666666666665</v>
      </c>
      <c r="I21">
        <f>IF(ISBLANK(Marathon!J24),"",100+MAX(0,60-Marathon!J24/60))</f>
        <v>141.80000000000001</v>
      </c>
      <c r="J21">
        <f>IF(ISBLANK(Marathon!K24),"",100+MAX(0,60-Marathon!K24/60))</f>
        <v>134.9</v>
      </c>
      <c r="K21">
        <f>IF(ISBLANK(Marathon!L24),"",100+MAX(0,60-Marathon!L24/60))</f>
        <v>121.38333333333333</v>
      </c>
      <c r="L21">
        <f>IF(ISBLANK(Marathon!M24),"",100+MAX(0,60-Marathon!M24/60))</f>
        <v>135.81666666666666</v>
      </c>
      <c r="M21">
        <f>IF(ISBLANK(Marathon!N24),"",100+MAX(0,60-Marathon!N24/60))</f>
        <v>143.88333333333333</v>
      </c>
      <c r="N21">
        <f>IF(ISBLANK(Marathon!O24),"",100+MAX(0,60-Marathon!O24/60))</f>
        <v>137.75</v>
      </c>
      <c r="O21">
        <f t="shared" si="0"/>
        <v>1000</v>
      </c>
      <c r="P21">
        <f t="shared" si="1"/>
        <v>116.2</v>
      </c>
      <c r="Q21">
        <f t="shared" si="2"/>
        <v>1188.5666666666664</v>
      </c>
    </row>
    <row r="22" spans="1:17">
      <c r="A22">
        <v>21</v>
      </c>
      <c r="B22" t="s">
        <v>12</v>
      </c>
      <c r="C22" s="1">
        <v>287.599999999999</v>
      </c>
      <c r="D22" s="2" t="s">
        <v>270</v>
      </c>
      <c r="E22">
        <f>IF(ISBLANK(Marathon!F25),"",100+MAX(0,60-Marathon!F25/60))</f>
        <v>124.55</v>
      </c>
      <c r="F22">
        <f>IF(ISBLANK(Marathon!G25),"",100+MAX(0,60-Marathon!G25/60))</f>
        <v>146.11666666666667</v>
      </c>
      <c r="G22">
        <f>IF(ISBLANK(Marathon!H25),"",100+MAX(0,60-Marathon!H25/60))</f>
        <v>100</v>
      </c>
      <c r="H22">
        <f>IF(ISBLANK(Marathon!I25),"",100+MAX(0,60-Marathon!I25/60))</f>
        <v>140.61666666666667</v>
      </c>
      <c r="I22">
        <f>IF(ISBLANK(Marathon!J25),"",100+MAX(0,60-Marathon!J25/60))</f>
        <v>139.30000000000001</v>
      </c>
      <c r="J22">
        <f>IF(ISBLANK(Marathon!K25),"",100+MAX(0,60-Marathon!K25/60))</f>
        <v>131.53333333333333</v>
      </c>
      <c r="K22">
        <f>IF(ISBLANK(Marathon!L25),"",100+MAX(0,60-Marathon!L25/60))</f>
        <v>118.38333333333333</v>
      </c>
      <c r="L22">
        <f>IF(ISBLANK(Marathon!M25),"",100+MAX(0,60-Marathon!M25/60))</f>
        <v>139.46666666666667</v>
      </c>
      <c r="M22">
        <f>IF(ISBLANK(Marathon!N25),"",100+MAX(0,60-Marathon!N25/60))</f>
        <v>100</v>
      </c>
      <c r="N22">
        <f>IF(ISBLANK(Marathon!O25),"",100+MAX(0,60-Marathon!O25/60))</f>
        <v>147.63333333333333</v>
      </c>
      <c r="O22">
        <f t="shared" si="0"/>
        <v>1000</v>
      </c>
      <c r="P22">
        <f t="shared" si="1"/>
        <v>100</v>
      </c>
      <c r="Q22">
        <f t="shared" si="2"/>
        <v>1187.5999999999999</v>
      </c>
    </row>
    <row r="23" spans="1:17">
      <c r="A23">
        <v>22</v>
      </c>
      <c r="B23" t="s">
        <v>118</v>
      </c>
      <c r="C23" s="1">
        <v>286.06666666666598</v>
      </c>
      <c r="D23" s="2" t="s">
        <v>269</v>
      </c>
      <c r="E23">
        <f>IF(ISBLANK(Marathon!F26),"",100+MAX(0,60-Marathon!F26/60))</f>
        <v>127.01666666666667</v>
      </c>
      <c r="F23">
        <f>IF(ISBLANK(Marathon!G26),"",100+MAX(0,60-Marathon!G26/60))</f>
        <v>142.81666666666666</v>
      </c>
      <c r="G23">
        <f>IF(ISBLANK(Marathon!H26),"",100+MAX(0,60-Marathon!H26/60))</f>
        <v>100</v>
      </c>
      <c r="H23">
        <f>IF(ISBLANK(Marathon!I26),"",100+MAX(0,60-Marathon!I26/60))</f>
        <v>136.63333333333333</v>
      </c>
      <c r="I23">
        <f>IF(ISBLANK(Marathon!J26),"",100+MAX(0,60-Marathon!J26/60))</f>
        <v>131.68333333333334</v>
      </c>
      <c r="J23">
        <f>IF(ISBLANK(Marathon!K26),"",100+MAX(0,60-Marathon!K26/60))</f>
        <v>112.4</v>
      </c>
      <c r="K23">
        <f>IF(ISBLANK(Marathon!L26),"",100+MAX(0,60-Marathon!L26/60))</f>
        <v>123.86666666666667</v>
      </c>
      <c r="L23">
        <f>IF(ISBLANK(Marathon!M26),"",100+MAX(0,60-Marathon!M26/60))</f>
        <v>128.65</v>
      </c>
      <c r="M23">
        <f>IF(ISBLANK(Marathon!N26),"",100+MAX(0,60-Marathon!N26/60))</f>
        <v>139.35</v>
      </c>
      <c r="N23">
        <f>IF(ISBLANK(Marathon!O26),"",100+MAX(0,60-Marathon!O26/60))</f>
        <v>143.65</v>
      </c>
      <c r="O23">
        <f t="shared" si="0"/>
        <v>1000</v>
      </c>
      <c r="P23">
        <f t="shared" si="1"/>
        <v>100</v>
      </c>
      <c r="Q23">
        <f t="shared" si="2"/>
        <v>1186.0666666666666</v>
      </c>
    </row>
    <row r="24" spans="1:17">
      <c r="A24">
        <v>23</v>
      </c>
      <c r="B24" t="s">
        <v>119</v>
      </c>
      <c r="C24" s="1">
        <v>285.96666666666601</v>
      </c>
      <c r="D24" s="2" t="s">
        <v>270</v>
      </c>
      <c r="E24">
        <f>IF(ISBLANK(Marathon!F27),"",100+MAX(0,60-Marathon!F27/60))</f>
        <v>100</v>
      </c>
      <c r="F24">
        <f>IF(ISBLANK(Marathon!G27),"",100+MAX(0,60-Marathon!G27/60))</f>
        <v>143.51666666666665</v>
      </c>
      <c r="G24">
        <f>IF(ISBLANK(Marathon!H27),"",100+MAX(0,60-Marathon!H27/60))</f>
        <v>100</v>
      </c>
      <c r="H24">
        <f>IF(ISBLANK(Marathon!I27),"",100+MAX(0,60-Marathon!I27/60))</f>
        <v>140.35</v>
      </c>
      <c r="I24">
        <f>IF(ISBLANK(Marathon!J27),"",100+MAX(0,60-Marathon!J27/60))</f>
        <v>142.03333333333333</v>
      </c>
      <c r="J24">
        <f>IF(ISBLANK(Marathon!K27),"",100+MAX(0,60-Marathon!K27/60))</f>
        <v>135.78333333333333</v>
      </c>
      <c r="K24">
        <f>IF(ISBLANK(Marathon!L27),"",100+MAX(0,60-Marathon!L27/60))</f>
        <v>109.13333333333333</v>
      </c>
      <c r="L24">
        <f>IF(ISBLANK(Marathon!M27),"",100+MAX(0,60-Marathon!M27/60))</f>
        <v>131.43333333333334</v>
      </c>
      <c r="M24">
        <f>IF(ISBLANK(Marathon!N27),"",100+MAX(0,60-Marathon!N27/60))</f>
        <v>137.36666666666667</v>
      </c>
      <c r="N24">
        <f>IF(ISBLANK(Marathon!O27),"",100+MAX(0,60-Marathon!O27/60))</f>
        <v>146.35</v>
      </c>
      <c r="O24">
        <f t="shared" si="0"/>
        <v>1000</v>
      </c>
      <c r="P24">
        <f t="shared" si="1"/>
        <v>100</v>
      </c>
      <c r="Q24">
        <f t="shared" si="2"/>
        <v>1185.9666666666667</v>
      </c>
    </row>
    <row r="25" spans="1:17">
      <c r="A25">
        <v>24</v>
      </c>
      <c r="B25" t="s">
        <v>5</v>
      </c>
      <c r="C25" s="1">
        <v>284.73333333333301</v>
      </c>
      <c r="D25" s="2" t="s">
        <v>269</v>
      </c>
      <c r="E25">
        <f>IF(ISBLANK(Marathon!F28),"",100+MAX(0,60-Marathon!F28/60))</f>
        <v>137.26666666666665</v>
      </c>
      <c r="F25">
        <f>IF(ISBLANK(Marathon!G28),"",100+MAX(0,60-Marathon!G28/60))</f>
        <v>138.23333333333335</v>
      </c>
      <c r="G25">
        <f>IF(ISBLANK(Marathon!H28),"",100+MAX(0,60-Marathon!H28/60))</f>
        <v>113.65</v>
      </c>
      <c r="H25">
        <f>IF(ISBLANK(Marathon!I28),"",100+MAX(0,60-Marathon!I28/60))</f>
        <v>130.15</v>
      </c>
      <c r="I25">
        <f>IF(ISBLANK(Marathon!J28),"",100+MAX(0,60-Marathon!J28/60))</f>
        <v>119.33333333333334</v>
      </c>
      <c r="J25">
        <f>IF(ISBLANK(Marathon!K28),"",100+MAX(0,60-Marathon!K28/60))</f>
        <v>126.1</v>
      </c>
      <c r="K25">
        <f>IF(ISBLANK(Marathon!L28),"",100+MAX(0,60-Marathon!L28/60))</f>
        <v>100</v>
      </c>
      <c r="L25">
        <f>IF(ISBLANK(Marathon!M28),"",100+MAX(0,60-Marathon!M28/60))</f>
        <v>141.35</v>
      </c>
      <c r="M25">
        <f>IF(ISBLANK(Marathon!N28),"",100+MAX(0,60-Marathon!N28/60))</f>
        <v>143.05000000000001</v>
      </c>
      <c r="N25">
        <f>IF(ISBLANK(Marathon!O28),"",100+MAX(0,60-Marathon!O28/60))</f>
        <v>135.6</v>
      </c>
      <c r="O25">
        <f t="shared" si="0"/>
        <v>1000</v>
      </c>
      <c r="P25">
        <f t="shared" si="1"/>
        <v>100</v>
      </c>
      <c r="Q25">
        <f t="shared" si="2"/>
        <v>1184.7333333333333</v>
      </c>
    </row>
    <row r="26" spans="1:17">
      <c r="A26">
        <v>25</v>
      </c>
      <c r="B26" t="s">
        <v>60</v>
      </c>
      <c r="C26" s="1">
        <v>273.7</v>
      </c>
      <c r="D26" s="2" t="s">
        <v>270</v>
      </c>
      <c r="E26">
        <f>IF(ISBLANK(Marathon!F29),"",100+MAX(0,60-Marathon!F29/60))</f>
        <v>100</v>
      </c>
      <c r="F26">
        <f>IF(ISBLANK(Marathon!G29),"",100+MAX(0,60-Marathon!G29/60))</f>
        <v>131.73333333333335</v>
      </c>
      <c r="G26">
        <f>IF(ISBLANK(Marathon!H29),"",100+MAX(0,60-Marathon!H29/60))</f>
        <v>100</v>
      </c>
      <c r="H26">
        <f>IF(ISBLANK(Marathon!I29),"",100+MAX(0,60-Marathon!I29/60))</f>
        <v>137.33333333333331</v>
      </c>
      <c r="I26">
        <f>IF(ISBLANK(Marathon!J29),"",100+MAX(0,60-Marathon!J29/60))</f>
        <v>146.19999999999999</v>
      </c>
      <c r="J26">
        <f>IF(ISBLANK(Marathon!K29),"",100+MAX(0,60-Marathon!K29/60))</f>
        <v>134.18333333333334</v>
      </c>
      <c r="K26">
        <f>IF(ISBLANK(Marathon!L29),"",100+MAX(0,60-Marathon!L29/60))</f>
        <v>122.78333333333333</v>
      </c>
      <c r="L26">
        <f>IF(ISBLANK(Marathon!M29),"",100+MAX(0,60-Marathon!M29/60))</f>
        <v>121.98333333333333</v>
      </c>
      <c r="M26">
        <f>IF(ISBLANK(Marathon!N29),"",100+MAX(0,60-Marathon!N29/60))</f>
        <v>136.48333333333335</v>
      </c>
      <c r="N26">
        <f>IF(ISBLANK(Marathon!O29),"",100+MAX(0,60-Marathon!O29/60))</f>
        <v>143</v>
      </c>
      <c r="O26">
        <f t="shared" si="0"/>
        <v>1000</v>
      </c>
      <c r="P26">
        <f t="shared" si="1"/>
        <v>100</v>
      </c>
      <c r="Q26">
        <f t="shared" si="2"/>
        <v>1173.7</v>
      </c>
    </row>
    <row r="27" spans="1:17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IF(ISBLANK(Marathon!F30),"",100+MAX(0,60-Marathon!F30/60))</f>
        <v>128.85</v>
      </c>
      <c r="F27">
        <f>IF(ISBLANK(Marathon!G30),"",100+MAX(0,60-Marathon!G30/60))</f>
        <v>137.26666666666665</v>
      </c>
      <c r="G27">
        <f>IF(ISBLANK(Marathon!H30),"",100+MAX(0,60-Marathon!H30/60))</f>
        <v>124.63333333333333</v>
      </c>
      <c r="H27">
        <f>IF(ISBLANK(Marathon!I30),"",100+MAX(0,60-Marathon!I30/60))</f>
        <v>109.3</v>
      </c>
      <c r="I27">
        <f>IF(ISBLANK(Marathon!J30),"",100+MAX(0,60-Marathon!J30/60))</f>
        <v>128.93333333333334</v>
      </c>
      <c r="J27">
        <f>IF(ISBLANK(Marathon!K30),"",100+MAX(0,60-Marathon!K30/60))</f>
        <v>125.65</v>
      </c>
      <c r="K27">
        <f>IF(ISBLANK(Marathon!L30),"",100+MAX(0,60-Marathon!L30/60))</f>
        <v>101.9</v>
      </c>
      <c r="L27">
        <f>IF(ISBLANK(Marathon!M30),"",100+MAX(0,60-Marathon!M30/60))</f>
        <v>146.91666666666666</v>
      </c>
      <c r="M27">
        <f>IF(ISBLANK(Marathon!N30),"",100+MAX(0,60-Marathon!N30/60))</f>
        <v>137.96666666666667</v>
      </c>
      <c r="N27">
        <f>IF(ISBLANK(Marathon!O30),"",100+MAX(0,60-Marathon!O30/60))</f>
        <v>134.9</v>
      </c>
      <c r="O27">
        <f t="shared" si="0"/>
        <v>1000</v>
      </c>
      <c r="P27">
        <f t="shared" si="1"/>
        <v>101.9</v>
      </c>
      <c r="Q27">
        <f t="shared" si="2"/>
        <v>1174.4166666666665</v>
      </c>
    </row>
    <row r="28" spans="1:17">
      <c r="A28">
        <v>27</v>
      </c>
      <c r="B28" t="s">
        <v>81</v>
      </c>
      <c r="C28" s="1">
        <v>272.83333333333297</v>
      </c>
      <c r="D28" s="2" t="s">
        <v>269</v>
      </c>
      <c r="E28">
        <f>IF(ISBLANK(Marathon!F31),"",100+MAX(0,60-Marathon!F31/60))</f>
        <v>118.46666666666667</v>
      </c>
      <c r="F28">
        <f>IF(ISBLANK(Marathon!G31),"",100+MAX(0,60-Marathon!G31/60))</f>
        <v>125.58333333333334</v>
      </c>
      <c r="G28">
        <f>IF(ISBLANK(Marathon!H31),"",100+MAX(0,60-Marathon!H31/60))</f>
        <v>100</v>
      </c>
      <c r="H28">
        <f>IF(ISBLANK(Marathon!I31),"",100+MAX(0,60-Marathon!I31/60))</f>
        <v>132.85</v>
      </c>
      <c r="I28">
        <f>IF(ISBLANK(Marathon!J31),"",100+MAX(0,60-Marathon!J31/60))</f>
        <v>138.96666666666667</v>
      </c>
      <c r="J28">
        <f>IF(ISBLANK(Marathon!K31),"",100+MAX(0,60-Marathon!K31/60))</f>
        <v>131.19999999999999</v>
      </c>
      <c r="K28">
        <f>IF(ISBLANK(Marathon!L31),"",100+MAX(0,60-Marathon!L31/60))</f>
        <v>103.45</v>
      </c>
      <c r="L28">
        <f>IF(ISBLANK(Marathon!M31),"",100+MAX(0,60-Marathon!M31/60))</f>
        <v>146.78333333333333</v>
      </c>
      <c r="M28">
        <f>IF(ISBLANK(Marathon!N31),"",100+MAX(0,60-Marathon!N31/60))</f>
        <v>137.4</v>
      </c>
      <c r="N28">
        <f>IF(ISBLANK(Marathon!O31),"",100+MAX(0,60-Marathon!O31/60))</f>
        <v>138.13333333333333</v>
      </c>
      <c r="O28">
        <f t="shared" si="0"/>
        <v>1000</v>
      </c>
      <c r="P28">
        <f t="shared" si="1"/>
        <v>100</v>
      </c>
      <c r="Q28">
        <f t="shared" si="2"/>
        <v>1172.8333333333335</v>
      </c>
    </row>
    <row r="29" spans="1:17">
      <c r="A29">
        <v>28</v>
      </c>
      <c r="B29" t="s">
        <v>6</v>
      </c>
      <c r="C29" s="1">
        <v>273</v>
      </c>
      <c r="D29" s="2" t="s">
        <v>268</v>
      </c>
      <c r="E29">
        <f>IF(ISBLANK(Marathon!F32),"",100+MAX(0,60-Marathon!F32/60))</f>
        <v>107</v>
      </c>
      <c r="F29">
        <f>IF(ISBLANK(Marathon!G32),"",100+MAX(0,60-Marathon!G32/60))</f>
        <v>139.23333333333335</v>
      </c>
      <c r="G29">
        <f>IF(ISBLANK(Marathon!H32),"",100+MAX(0,60-Marathon!H32/60))</f>
        <v>104.9</v>
      </c>
      <c r="H29">
        <f>IF(ISBLANK(Marathon!I32),"",100+MAX(0,60-Marathon!I32/60))</f>
        <v>143.1</v>
      </c>
      <c r="I29">
        <f>IF(ISBLANK(Marathon!J32),"",100+MAX(0,60-Marathon!J32/60))</f>
        <v>123.96666666666667</v>
      </c>
      <c r="J29">
        <f>IF(ISBLANK(Marathon!K32),"",100+MAX(0,60-Marathon!K32/60))</f>
        <v>115.53333333333333</v>
      </c>
      <c r="K29">
        <f>IF(ISBLANK(Marathon!L32),"",100+MAX(0,60-Marathon!L32/60))</f>
        <v>121.08333333333334</v>
      </c>
      <c r="L29">
        <f>IF(ISBLANK(Marathon!M32),"",100+MAX(0,60-Marathon!M32/60))</f>
        <v>140.53333333333333</v>
      </c>
      <c r="M29">
        <f>IF(ISBLANK(Marathon!N32),"",100+MAX(0,60-Marathon!N32/60))</f>
        <v>139.11666666666667</v>
      </c>
      <c r="N29">
        <f>IF(ISBLANK(Marathon!O32),"",100+MAX(0,60-Marathon!O32/60))</f>
        <v>138.53333333333333</v>
      </c>
      <c r="O29">
        <f t="shared" si="0"/>
        <v>1000</v>
      </c>
      <c r="P29">
        <f t="shared" si="1"/>
        <v>104.9</v>
      </c>
      <c r="Q29">
        <f t="shared" si="2"/>
        <v>1168.0999999999999</v>
      </c>
    </row>
    <row r="30" spans="1:17">
      <c r="A30">
        <v>29</v>
      </c>
      <c r="B30" t="s">
        <v>121</v>
      </c>
      <c r="C30" s="1">
        <v>266.08333333333297</v>
      </c>
      <c r="D30" s="2" t="s">
        <v>270</v>
      </c>
      <c r="E30">
        <f>IF(ISBLANK(Marathon!F33),"",100+MAX(0,60-Marathon!F33/60))</f>
        <v>100</v>
      </c>
      <c r="F30">
        <f>IF(ISBLANK(Marathon!G33),"",100+MAX(0,60-Marathon!G33/60))</f>
        <v>118.33333333333334</v>
      </c>
      <c r="G30">
        <f>IF(ISBLANK(Marathon!H33),"",100+MAX(0,60-Marathon!H33/60))</f>
        <v>100</v>
      </c>
      <c r="H30">
        <f>IF(ISBLANK(Marathon!I33),"",100+MAX(0,60-Marathon!I33/60))</f>
        <v>138.01666666666665</v>
      </c>
      <c r="I30">
        <f>IF(ISBLANK(Marathon!J33),"",100+MAX(0,60-Marathon!J33/60))</f>
        <v>132.63333333333333</v>
      </c>
      <c r="J30">
        <f>IF(ISBLANK(Marathon!K33),"",100+MAX(0,60-Marathon!K33/60))</f>
        <v>135.9</v>
      </c>
      <c r="K30">
        <f>IF(ISBLANK(Marathon!L33),"",100+MAX(0,60-Marathon!L33/60))</f>
        <v>122.25</v>
      </c>
      <c r="L30">
        <f>IF(ISBLANK(Marathon!M33),"",100+MAX(0,60-Marathon!M33/60))</f>
        <v>140.5</v>
      </c>
      <c r="M30">
        <f>IF(ISBLANK(Marathon!N33),"",100+MAX(0,60-Marathon!N33/60))</f>
        <v>135.68333333333334</v>
      </c>
      <c r="N30">
        <f>IF(ISBLANK(Marathon!O33),"",100+MAX(0,60-Marathon!O33/60))</f>
        <v>142.76666666666665</v>
      </c>
      <c r="O30">
        <f t="shared" si="0"/>
        <v>1000</v>
      </c>
      <c r="P30">
        <f t="shared" si="1"/>
        <v>100</v>
      </c>
      <c r="Q30">
        <f t="shared" si="2"/>
        <v>1166.0833333333333</v>
      </c>
    </row>
    <row r="31" spans="1:17">
      <c r="A31">
        <v>30</v>
      </c>
      <c r="B31" t="s">
        <v>88</v>
      </c>
      <c r="C31" s="1">
        <v>256.933333333333</v>
      </c>
      <c r="D31" s="2" t="s">
        <v>271</v>
      </c>
      <c r="E31">
        <f>IF(ISBLANK(Marathon!F34),"",100+MAX(0,60-Marathon!F34/60))</f>
        <v>100</v>
      </c>
      <c r="F31">
        <f>IF(ISBLANK(Marathon!G34),"",100+MAX(0,60-Marathon!G34/60))</f>
        <v>132.19999999999999</v>
      </c>
      <c r="G31">
        <f>IF(ISBLANK(Marathon!H34),"",100+MAX(0,60-Marathon!H34/60))</f>
        <v>100</v>
      </c>
      <c r="H31">
        <f>IF(ISBLANK(Marathon!I34),"",100+MAX(0,60-Marathon!I34/60))</f>
        <v>139.21666666666667</v>
      </c>
      <c r="I31">
        <f>IF(ISBLANK(Marathon!J34),"",100+MAX(0,60-Marathon!J34/60))</f>
        <v>137.33333333333331</v>
      </c>
      <c r="J31">
        <f>IF(ISBLANK(Marathon!K34),"",100+MAX(0,60-Marathon!K34/60))</f>
        <v>121.93333333333334</v>
      </c>
      <c r="K31">
        <f>IF(ISBLANK(Marathon!L34),"",100+MAX(0,60-Marathon!L34/60))</f>
        <v>100</v>
      </c>
      <c r="L31">
        <f>IF(ISBLANK(Marathon!M34),"",100+MAX(0,60-Marathon!M34/60))</f>
        <v>143.61666666666667</v>
      </c>
      <c r="M31">
        <f>IF(ISBLANK(Marathon!N34),"",100+MAX(0,60-Marathon!N34/60))</f>
        <v>139.23333333333335</v>
      </c>
      <c r="N31">
        <f>IF(ISBLANK(Marathon!O34),"",100+MAX(0,60-Marathon!O34/60))</f>
        <v>143.4</v>
      </c>
      <c r="O31">
        <f t="shared" si="0"/>
        <v>1000</v>
      </c>
      <c r="P31">
        <f t="shared" si="1"/>
        <v>100</v>
      </c>
      <c r="Q31">
        <f t="shared" si="2"/>
        <v>1156.9333333333334</v>
      </c>
    </row>
    <row r="32" spans="1:17">
      <c r="A32">
        <v>31</v>
      </c>
      <c r="B32" t="s">
        <v>33</v>
      </c>
      <c r="C32" s="1">
        <v>257.45</v>
      </c>
      <c r="D32" s="2" t="s">
        <v>270</v>
      </c>
      <c r="E32">
        <f>IF(ISBLANK(Marathon!F35),"",100+MAX(0,60-Marathon!F35/60))</f>
        <v>123.85</v>
      </c>
      <c r="F32">
        <f>IF(ISBLANK(Marathon!G35),"",100+MAX(0,60-Marathon!G35/60))</f>
        <v>145.25</v>
      </c>
      <c r="G32">
        <f>IF(ISBLANK(Marathon!H35),"",100+MAX(0,60-Marathon!H35/60))</f>
        <v>100</v>
      </c>
      <c r="H32">
        <f>IF(ISBLANK(Marathon!I35),"",100+MAX(0,60-Marathon!I35/60))</f>
        <v>138.63333333333333</v>
      </c>
      <c r="I32">
        <f>IF(ISBLANK(Marathon!J35),"",100+MAX(0,60-Marathon!J35/60))</f>
        <v>134.68333333333334</v>
      </c>
      <c r="J32">
        <f>IF(ISBLANK(Marathon!K35),"",100+MAX(0,60-Marathon!K35/60))</f>
        <v>130.58333333333334</v>
      </c>
      <c r="K32">
        <f>IF(ISBLANK(Marathon!L35),"",100+MAX(0,60-Marathon!L35/60))</f>
        <v>116.1</v>
      </c>
      <c r="L32">
        <f>IF(ISBLANK(Marathon!M35),"",100+MAX(0,60-Marathon!M35/60))</f>
        <v>100</v>
      </c>
      <c r="M32">
        <f>IF(ISBLANK(Marathon!N35),"",100+MAX(0,60-Marathon!N35/60))</f>
        <v>129.98333333333335</v>
      </c>
      <c r="N32">
        <f>IF(ISBLANK(Marathon!O35),"",100+MAX(0,60-Marathon!O35/60))</f>
        <v>138.36666666666667</v>
      </c>
      <c r="O32">
        <f t="shared" si="0"/>
        <v>1000</v>
      </c>
      <c r="P32">
        <f t="shared" si="1"/>
        <v>100</v>
      </c>
      <c r="Q32">
        <f t="shared" si="2"/>
        <v>1157.4500000000003</v>
      </c>
    </row>
    <row r="33" spans="1:17">
      <c r="A33">
        <v>32</v>
      </c>
      <c r="B33" t="s">
        <v>122</v>
      </c>
      <c r="C33" s="1">
        <v>246.86666666666599</v>
      </c>
      <c r="D33" s="2" t="s">
        <v>270</v>
      </c>
      <c r="E33">
        <f>IF(ISBLANK(Marathon!F36),"",100+MAX(0,60-Marathon!F36/60))</f>
        <v>100</v>
      </c>
      <c r="F33">
        <f>IF(ISBLANK(Marathon!G36),"",100+MAX(0,60-Marathon!G36/60))</f>
        <v>138.69999999999999</v>
      </c>
      <c r="G33">
        <f>IF(ISBLANK(Marathon!H36),"",100+MAX(0,60-Marathon!H36/60))</f>
        <v>100</v>
      </c>
      <c r="H33">
        <f>IF(ISBLANK(Marathon!I36),"",100+MAX(0,60-Marathon!I36/60))</f>
        <v>134.83333333333331</v>
      </c>
      <c r="I33">
        <f>IF(ISBLANK(Marathon!J36),"",100+MAX(0,60-Marathon!J36/60))</f>
        <v>132.36666666666667</v>
      </c>
      <c r="J33">
        <f>IF(ISBLANK(Marathon!K36),"",100+MAX(0,60-Marathon!K36/60))</f>
        <v>118.96666666666667</v>
      </c>
      <c r="K33">
        <f>IF(ISBLANK(Marathon!L36),"",100+MAX(0,60-Marathon!L36/60))</f>
        <v>105.2</v>
      </c>
      <c r="L33">
        <f>IF(ISBLANK(Marathon!M36),"",100+MAX(0,60-Marathon!M36/60))</f>
        <v>137.1</v>
      </c>
      <c r="M33">
        <f>IF(ISBLANK(Marathon!N36),"",100+MAX(0,60-Marathon!N36/60))</f>
        <v>141</v>
      </c>
      <c r="N33">
        <f>IF(ISBLANK(Marathon!O36),"",100+MAX(0,60-Marathon!O36/60))</f>
        <v>138.69999999999999</v>
      </c>
      <c r="O33">
        <f t="shared" si="0"/>
        <v>1000</v>
      </c>
      <c r="P33">
        <f t="shared" si="1"/>
        <v>100</v>
      </c>
      <c r="Q33">
        <f t="shared" si="2"/>
        <v>1146.8666666666668</v>
      </c>
    </row>
    <row r="34" spans="1:17">
      <c r="A34">
        <v>33</v>
      </c>
      <c r="B34" t="s">
        <v>123</v>
      </c>
      <c r="C34" s="1">
        <v>244.516666666666</v>
      </c>
      <c r="D34" s="2" t="s">
        <v>269</v>
      </c>
      <c r="E34">
        <f>IF(ISBLANK(Marathon!F37),"",100+MAX(0,60-Marathon!F37/60))</f>
        <v>113.06666666666666</v>
      </c>
      <c r="F34">
        <f>IF(ISBLANK(Marathon!G37),"",100+MAX(0,60-Marathon!G37/60))</f>
        <v>135.25</v>
      </c>
      <c r="G34">
        <f>IF(ISBLANK(Marathon!H37),"",100+MAX(0,60-Marathon!H37/60))</f>
        <v>100</v>
      </c>
      <c r="H34">
        <f>IF(ISBLANK(Marathon!I37),"",100+MAX(0,60-Marathon!I37/60))</f>
        <v>127.2</v>
      </c>
      <c r="I34">
        <f>IF(ISBLANK(Marathon!J37),"",100+MAX(0,60-Marathon!J37/60))</f>
        <v>110.68333333333334</v>
      </c>
      <c r="J34">
        <f>IF(ISBLANK(Marathon!K37),"",100+MAX(0,60-Marathon!K37/60))</f>
        <v>124.61666666666667</v>
      </c>
      <c r="K34">
        <f>IF(ISBLANK(Marathon!L37),"",100+MAX(0,60-Marathon!L37/60))</f>
        <v>112.33333333333334</v>
      </c>
      <c r="L34">
        <f>IF(ISBLANK(Marathon!M37),"",100+MAX(0,60-Marathon!M37/60))</f>
        <v>136.73333333333335</v>
      </c>
      <c r="M34">
        <f>IF(ISBLANK(Marathon!N37),"",100+MAX(0,60-Marathon!N37/60))</f>
        <v>141.21666666666667</v>
      </c>
      <c r="N34">
        <f>IF(ISBLANK(Marathon!O37),"",100+MAX(0,60-Marathon!O37/60))</f>
        <v>143.41666666666669</v>
      </c>
      <c r="O34">
        <f t="shared" si="0"/>
        <v>1000</v>
      </c>
      <c r="P34">
        <f t="shared" si="1"/>
        <v>100</v>
      </c>
      <c r="Q34">
        <f t="shared" si="2"/>
        <v>1144.5166666666669</v>
      </c>
    </row>
    <row r="35" spans="1:17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IF(ISBLANK(Marathon!F38),"",100+MAX(0,60-Marathon!F38/60))</f>
        <v>117.48333333333333</v>
      </c>
      <c r="F35">
        <f>IF(ISBLANK(Marathon!G38),"",100+MAX(0,60-Marathon!G38/60))</f>
        <v>129.35</v>
      </c>
      <c r="G35" t="str">
        <f>IF(ISBLANK(Marathon!H38),"",100+MAX(0,60-Marathon!H38/60))</f>
        <v/>
      </c>
      <c r="H35">
        <f>IF(ISBLANK(Marathon!I38),"",100+MAX(0,60-Marathon!I38/60))</f>
        <v>139.35</v>
      </c>
      <c r="I35">
        <f>IF(ISBLANK(Marathon!J38),"",100+MAX(0,60-Marathon!J38/60))</f>
        <v>123.15</v>
      </c>
      <c r="J35">
        <f>IF(ISBLANK(Marathon!K38),"",100+MAX(0,60-Marathon!K38/60))</f>
        <v>139.31666666666666</v>
      </c>
      <c r="K35">
        <f>IF(ISBLANK(Marathon!L38),"",100+MAX(0,60-Marathon!L38/60))</f>
        <v>100</v>
      </c>
      <c r="L35">
        <f>IF(ISBLANK(Marathon!M38),"",100+MAX(0,60-Marathon!M38/60))</f>
        <v>116.23333333333333</v>
      </c>
      <c r="M35">
        <f>IF(ISBLANK(Marathon!N38),"",100+MAX(0,60-Marathon!N38/60))</f>
        <v>135.63333333333333</v>
      </c>
      <c r="N35">
        <f>IF(ISBLANK(Marathon!O38),"",100+MAX(0,60-Marathon!O38/60))</f>
        <v>147.53333333333333</v>
      </c>
      <c r="O35">
        <f t="shared" si="0"/>
        <v>900</v>
      </c>
      <c r="P35">
        <f t="shared" si="1"/>
        <v>0</v>
      </c>
      <c r="Q35">
        <f t="shared" si="2"/>
        <v>1148.05</v>
      </c>
    </row>
    <row r="36" spans="1:17">
      <c r="A36">
        <v>35</v>
      </c>
      <c r="B36" t="s">
        <v>13</v>
      </c>
      <c r="C36" s="1">
        <v>240.63333333333301</v>
      </c>
      <c r="D36" s="2" t="s">
        <v>270</v>
      </c>
      <c r="E36">
        <f>IF(ISBLANK(Marathon!F39),"",100+MAX(0,60-Marathon!F39/60))</f>
        <v>100</v>
      </c>
      <c r="F36">
        <f>IF(ISBLANK(Marathon!G39),"",100+MAX(0,60-Marathon!G39/60))</f>
        <v>127.38333333333333</v>
      </c>
      <c r="G36">
        <f>IF(ISBLANK(Marathon!H39),"",100+MAX(0,60-Marathon!H39/60))</f>
        <v>100</v>
      </c>
      <c r="H36">
        <f>IF(ISBLANK(Marathon!I39),"",100+MAX(0,60-Marathon!I39/60))</f>
        <v>127.28333333333333</v>
      </c>
      <c r="I36">
        <f>IF(ISBLANK(Marathon!J39),"",100+MAX(0,60-Marathon!J39/60))</f>
        <v>124.71666666666667</v>
      </c>
      <c r="J36">
        <f>IF(ISBLANK(Marathon!K39),"",100+MAX(0,60-Marathon!K39/60))</f>
        <v>121.6</v>
      </c>
      <c r="K36">
        <f>IF(ISBLANK(Marathon!L39),"",100+MAX(0,60-Marathon!L39/60))</f>
        <v>126.38333333333333</v>
      </c>
      <c r="L36">
        <f>IF(ISBLANK(Marathon!M39),"",100+MAX(0,60-Marathon!M39/60))</f>
        <v>141.03333333333333</v>
      </c>
      <c r="M36">
        <f>IF(ISBLANK(Marathon!N39),"",100+MAX(0,60-Marathon!N39/60))</f>
        <v>136.26666666666665</v>
      </c>
      <c r="N36">
        <f>IF(ISBLANK(Marathon!O39),"",100+MAX(0,60-Marathon!O39/60))</f>
        <v>135.96666666666667</v>
      </c>
      <c r="O36">
        <f t="shared" si="0"/>
        <v>1000</v>
      </c>
      <c r="P36">
        <f t="shared" si="1"/>
        <v>100</v>
      </c>
      <c r="Q36">
        <f t="shared" si="2"/>
        <v>1140.6333333333332</v>
      </c>
    </row>
    <row r="37" spans="1:17">
      <c r="A37">
        <v>36</v>
      </c>
      <c r="B37" t="s">
        <v>26</v>
      </c>
      <c r="C37" s="1">
        <v>237.183333333333</v>
      </c>
      <c r="D37" s="2" t="s">
        <v>270</v>
      </c>
      <c r="E37">
        <f>IF(ISBLANK(Marathon!F40),"",100+MAX(0,60-Marathon!F40/60))</f>
        <v>101.6</v>
      </c>
      <c r="F37">
        <f>IF(ISBLANK(Marathon!G40),"",100+MAX(0,60-Marathon!G40/60))</f>
        <v>124.1</v>
      </c>
      <c r="G37">
        <f>IF(ISBLANK(Marathon!H40),"",100+MAX(0,60-Marathon!H40/60))</f>
        <v>100</v>
      </c>
      <c r="H37">
        <f>IF(ISBLANK(Marathon!I40),"",100+MAX(0,60-Marathon!I40/60))</f>
        <v>140.33333333333331</v>
      </c>
      <c r="I37">
        <f>IF(ISBLANK(Marathon!J40),"",100+MAX(0,60-Marathon!J40/60))</f>
        <v>140.86666666666667</v>
      </c>
      <c r="J37">
        <f>IF(ISBLANK(Marathon!K40),"",100+MAX(0,60-Marathon!K40/60))</f>
        <v>100</v>
      </c>
      <c r="K37">
        <f>IF(ISBLANK(Marathon!L40),"",100+MAX(0,60-Marathon!L40/60))</f>
        <v>116.05</v>
      </c>
      <c r="L37">
        <f>IF(ISBLANK(Marathon!M40),"",100+MAX(0,60-Marathon!M40/60))</f>
        <v>136.25</v>
      </c>
      <c r="M37">
        <f>IF(ISBLANK(Marathon!N40),"",100+MAX(0,60-Marathon!N40/60))</f>
        <v>135.35</v>
      </c>
      <c r="N37">
        <f>IF(ISBLANK(Marathon!O40),"",100+MAX(0,60-Marathon!O40/60))</f>
        <v>142.63333333333333</v>
      </c>
      <c r="O37">
        <f t="shared" si="0"/>
        <v>1000</v>
      </c>
      <c r="P37">
        <f t="shared" si="1"/>
        <v>100</v>
      </c>
      <c r="Q37">
        <f t="shared" si="2"/>
        <v>1137.1833333333334</v>
      </c>
    </row>
    <row r="38" spans="1:17">
      <c r="A38">
        <v>37</v>
      </c>
      <c r="B38" t="s">
        <v>124</v>
      </c>
      <c r="C38" s="1">
        <v>237.683333333333</v>
      </c>
      <c r="D38" s="2" t="s">
        <v>125</v>
      </c>
      <c r="E38">
        <f>IF(ISBLANK(Marathon!F41),"",100+MAX(0,60-Marathon!F41/60))</f>
        <v>113.36666666666667</v>
      </c>
      <c r="F38">
        <f>IF(ISBLANK(Marathon!G41),"",100+MAX(0,60-Marathon!G41/60))</f>
        <v>140.55000000000001</v>
      </c>
      <c r="G38">
        <f>IF(ISBLANK(Marathon!H41),"",100+MAX(0,60-Marathon!H41/60))</f>
        <v>100</v>
      </c>
      <c r="H38" t="str">
        <f>IF(ISBLANK(Marathon!I41),"",100+MAX(0,60-Marathon!I41/60))</f>
        <v/>
      </c>
      <c r="I38">
        <f>IF(ISBLANK(Marathon!J41),"",100+MAX(0,60-Marathon!J41/60))</f>
        <v>116.3</v>
      </c>
      <c r="J38">
        <f>IF(ISBLANK(Marathon!K41),"",100+MAX(0,60-Marathon!K41/60))</f>
        <v>118.4</v>
      </c>
      <c r="K38">
        <f>IF(ISBLANK(Marathon!L41),"",100+MAX(0,60-Marathon!L41/60))</f>
        <v>132.15</v>
      </c>
      <c r="L38">
        <f>IF(ISBLANK(Marathon!M41),"",100+MAX(0,60-Marathon!M41/60))</f>
        <v>148.28333333333333</v>
      </c>
      <c r="M38">
        <f>IF(ISBLANK(Marathon!N41),"",100+MAX(0,60-Marathon!N41/60))</f>
        <v>121.1</v>
      </c>
      <c r="N38">
        <f>IF(ISBLANK(Marathon!O41),"",100+MAX(0,60-Marathon!O41/60))</f>
        <v>147.53333333333333</v>
      </c>
      <c r="O38">
        <f t="shared" si="0"/>
        <v>900</v>
      </c>
      <c r="P38">
        <f t="shared" si="1"/>
        <v>0</v>
      </c>
      <c r="Q38">
        <f t="shared" si="2"/>
        <v>1137.6833333333334</v>
      </c>
    </row>
    <row r="39" spans="1:17">
      <c r="A39">
        <v>38</v>
      </c>
      <c r="B39" t="s">
        <v>126</v>
      </c>
      <c r="C39" s="1">
        <v>236.916666666666</v>
      </c>
      <c r="D39" s="2" t="s">
        <v>270</v>
      </c>
      <c r="E39">
        <f>IF(ISBLANK(Marathon!F42),"",100+MAX(0,60-Marathon!F42/60))</f>
        <v>103.33333333333334</v>
      </c>
      <c r="F39">
        <f>IF(ISBLANK(Marathon!G42),"",100+MAX(0,60-Marathon!G42/60))</f>
        <v>118.1</v>
      </c>
      <c r="G39">
        <f>IF(ISBLANK(Marathon!H42),"",100+MAX(0,60-Marathon!H42/60))</f>
        <v>100</v>
      </c>
      <c r="H39">
        <f>IF(ISBLANK(Marathon!I42),"",100+MAX(0,60-Marathon!I42/60))</f>
        <v>139.73333333333335</v>
      </c>
      <c r="I39">
        <f>IF(ISBLANK(Marathon!J42),"",100+MAX(0,60-Marathon!J42/60))</f>
        <v>134.65</v>
      </c>
      <c r="J39">
        <f>IF(ISBLANK(Marathon!K42),"",100+MAX(0,60-Marathon!K42/60))</f>
        <v>126.28333333333333</v>
      </c>
      <c r="K39">
        <f>IF(ISBLANK(Marathon!L42),"",100+MAX(0,60-Marathon!L42/60))</f>
        <v>100</v>
      </c>
      <c r="L39">
        <f>IF(ISBLANK(Marathon!M42),"",100+MAX(0,60-Marathon!M42/60))</f>
        <v>134.78333333333333</v>
      </c>
      <c r="M39">
        <f>IF(ISBLANK(Marathon!N42),"",100+MAX(0,60-Marathon!N42/60))</f>
        <v>141.98333333333335</v>
      </c>
      <c r="N39">
        <f>IF(ISBLANK(Marathon!O42),"",100+MAX(0,60-Marathon!O42/60))</f>
        <v>138.05000000000001</v>
      </c>
      <c r="O39">
        <f t="shared" si="0"/>
        <v>1000</v>
      </c>
      <c r="P39">
        <f t="shared" si="1"/>
        <v>100</v>
      </c>
      <c r="Q39">
        <f t="shared" si="2"/>
        <v>1136.9166666666667</v>
      </c>
    </row>
    <row r="40" spans="1:17">
      <c r="A40">
        <v>39</v>
      </c>
      <c r="B40" t="s">
        <v>127</v>
      </c>
      <c r="C40" s="1">
        <v>235.683333333333</v>
      </c>
      <c r="D40" s="2" t="s">
        <v>270</v>
      </c>
      <c r="E40">
        <f>IF(ISBLANK(Marathon!F43),"",100+MAX(0,60-Marathon!F43/60))</f>
        <v>105.38333333333333</v>
      </c>
      <c r="F40">
        <f>IF(ISBLANK(Marathon!G43),"",100+MAX(0,60-Marathon!G43/60))</f>
        <v>141.81666666666666</v>
      </c>
      <c r="G40">
        <f>IF(ISBLANK(Marathon!H43),"",100+MAX(0,60-Marathon!H43/60))</f>
        <v>100</v>
      </c>
      <c r="H40">
        <f>IF(ISBLANK(Marathon!I43),"",100+MAX(0,60-Marathon!I43/60))</f>
        <v>140.9</v>
      </c>
      <c r="I40">
        <f>IF(ISBLANK(Marathon!J43),"",100+MAX(0,60-Marathon!J43/60))</f>
        <v>134.5</v>
      </c>
      <c r="J40">
        <f>IF(ISBLANK(Marathon!K43),"",100+MAX(0,60-Marathon!K43/60))</f>
        <v>112.51666666666667</v>
      </c>
      <c r="K40">
        <f>IF(ISBLANK(Marathon!L43),"",100+MAX(0,60-Marathon!L43/60))</f>
        <v>100</v>
      </c>
      <c r="L40">
        <f>IF(ISBLANK(Marathon!M43),"",100+MAX(0,60-Marathon!M43/60))</f>
        <v>134.93333333333334</v>
      </c>
      <c r="M40">
        <f>IF(ISBLANK(Marathon!N43),"",100+MAX(0,60-Marathon!N43/60))</f>
        <v>124.15</v>
      </c>
      <c r="N40">
        <f>IF(ISBLANK(Marathon!O43),"",100+MAX(0,60-Marathon!O43/60))</f>
        <v>141.48333333333335</v>
      </c>
      <c r="O40">
        <f t="shared" si="0"/>
        <v>1000</v>
      </c>
      <c r="P40">
        <f t="shared" si="1"/>
        <v>100</v>
      </c>
      <c r="Q40">
        <f t="shared" si="2"/>
        <v>1135.6833333333334</v>
      </c>
    </row>
    <row r="41" spans="1:17">
      <c r="A41">
        <v>40</v>
      </c>
      <c r="B41" t="s">
        <v>8</v>
      </c>
      <c r="C41" s="1">
        <v>233.11666666666599</v>
      </c>
      <c r="D41" s="2" t="s">
        <v>271</v>
      </c>
      <c r="E41">
        <f>IF(ISBLANK(Marathon!F44),"",100+MAX(0,60-Marathon!F44/60))</f>
        <v>100</v>
      </c>
      <c r="F41">
        <f>IF(ISBLANK(Marathon!G44),"",100+MAX(0,60-Marathon!G44/60))</f>
        <v>145</v>
      </c>
      <c r="G41">
        <f>IF(ISBLANK(Marathon!H44),"",100+MAX(0,60-Marathon!H44/60))</f>
        <v>100</v>
      </c>
      <c r="H41">
        <f>IF(ISBLANK(Marathon!I44),"",100+MAX(0,60-Marathon!I44/60))</f>
        <v>140.9</v>
      </c>
      <c r="I41">
        <f>IF(ISBLANK(Marathon!J44),"",100+MAX(0,60-Marathon!J44/60))</f>
        <v>119.3</v>
      </c>
      <c r="J41">
        <f>IF(ISBLANK(Marathon!K44),"",100+MAX(0,60-Marathon!K44/60))</f>
        <v>133.56666666666666</v>
      </c>
      <c r="K41">
        <f>IF(ISBLANK(Marathon!L44),"",100+MAX(0,60-Marathon!L44/60))</f>
        <v>100</v>
      </c>
      <c r="L41">
        <f>IF(ISBLANK(Marathon!M44),"",100+MAX(0,60-Marathon!M44/60))</f>
        <v>119.3</v>
      </c>
      <c r="M41">
        <f>IF(ISBLANK(Marathon!N44),"",100+MAX(0,60-Marathon!N44/60))</f>
        <v>128.96666666666667</v>
      </c>
      <c r="N41">
        <f>IF(ISBLANK(Marathon!O44),"",100+MAX(0,60-Marathon!O44/60))</f>
        <v>146.08333333333334</v>
      </c>
      <c r="O41">
        <f t="shared" si="0"/>
        <v>1000</v>
      </c>
      <c r="P41">
        <f t="shared" si="1"/>
        <v>100</v>
      </c>
      <c r="Q41">
        <f t="shared" si="2"/>
        <v>1133.1166666666666</v>
      </c>
    </row>
    <row r="42" spans="1:17">
      <c r="A42">
        <v>41</v>
      </c>
      <c r="B42" t="s">
        <v>128</v>
      </c>
      <c r="C42" s="1">
        <v>232.583333333333</v>
      </c>
      <c r="D42" s="2" t="s">
        <v>270</v>
      </c>
      <c r="E42">
        <f>IF(ISBLANK(Marathon!F45),"",100+MAX(0,60-Marathon!F45/60))</f>
        <v>100</v>
      </c>
      <c r="F42">
        <f>IF(ISBLANK(Marathon!G45),"",100+MAX(0,60-Marathon!G45/60))</f>
        <v>139.44999999999999</v>
      </c>
      <c r="G42">
        <f>IF(ISBLANK(Marathon!H45),"",100+MAX(0,60-Marathon!H45/60))</f>
        <v>100</v>
      </c>
      <c r="H42">
        <f>IF(ISBLANK(Marathon!I45),"",100+MAX(0,60-Marathon!I45/60))</f>
        <v>126.55</v>
      </c>
      <c r="I42">
        <f>IF(ISBLANK(Marathon!J45),"",100+MAX(0,60-Marathon!J45/60))</f>
        <v>131.78333333333333</v>
      </c>
      <c r="J42">
        <f>IF(ISBLANK(Marathon!K45),"",100+MAX(0,60-Marathon!K45/60))</f>
        <v>128.36666666666667</v>
      </c>
      <c r="K42">
        <f>IF(ISBLANK(Marathon!L45),"",100+MAX(0,60-Marathon!L45/60))</f>
        <v>112.91666666666666</v>
      </c>
      <c r="L42">
        <f>IF(ISBLANK(Marathon!M45),"",100+MAX(0,60-Marathon!M45/60))</f>
        <v>144.63333333333333</v>
      </c>
      <c r="M42">
        <f>IF(ISBLANK(Marathon!N45),"",100+MAX(0,60-Marathon!N45/60))</f>
        <v>130</v>
      </c>
      <c r="N42">
        <f>IF(ISBLANK(Marathon!O45),"",100+MAX(0,60-Marathon!O45/60))</f>
        <v>118.88333333333333</v>
      </c>
      <c r="O42">
        <f t="shared" si="0"/>
        <v>1000</v>
      </c>
      <c r="P42">
        <f t="shared" si="1"/>
        <v>100</v>
      </c>
      <c r="Q42">
        <f t="shared" si="2"/>
        <v>1132.583333333333</v>
      </c>
    </row>
    <row r="43" spans="1:17">
      <c r="A43">
        <v>42</v>
      </c>
      <c r="B43" t="s">
        <v>129</v>
      </c>
      <c r="C43" s="1">
        <v>232.06666666666601</v>
      </c>
      <c r="D43" s="2" t="s">
        <v>270</v>
      </c>
      <c r="E43">
        <f>IF(ISBLANK(Marathon!F46),"",100+MAX(0,60-Marathon!F46/60))</f>
        <v>100</v>
      </c>
      <c r="F43">
        <f>IF(ISBLANK(Marathon!G46),"",100+MAX(0,60-Marathon!G46/60))</f>
        <v>128.43333333333334</v>
      </c>
      <c r="G43">
        <f>IF(ISBLANK(Marathon!H46),"",100+MAX(0,60-Marathon!H46/60))</f>
        <v>100</v>
      </c>
      <c r="H43">
        <f>IF(ISBLANK(Marathon!I46),"",100+MAX(0,60-Marathon!I46/60))</f>
        <v>132.6</v>
      </c>
      <c r="I43">
        <f>IF(ISBLANK(Marathon!J46),"",100+MAX(0,60-Marathon!J46/60))</f>
        <v>140.11666666666667</v>
      </c>
      <c r="J43">
        <f>IF(ISBLANK(Marathon!K46),"",100+MAX(0,60-Marathon!K46/60))</f>
        <v>116.6</v>
      </c>
      <c r="K43">
        <f>IF(ISBLANK(Marathon!L46),"",100+MAX(0,60-Marathon!L46/60))</f>
        <v>111.66666666666666</v>
      </c>
      <c r="L43">
        <f>IF(ISBLANK(Marathon!M46),"",100+MAX(0,60-Marathon!M46/60))</f>
        <v>137.81666666666666</v>
      </c>
      <c r="M43">
        <f>IF(ISBLANK(Marathon!N46),"",100+MAX(0,60-Marathon!N46/60))</f>
        <v>126.58333333333334</v>
      </c>
      <c r="N43">
        <f>IF(ISBLANK(Marathon!O46),"",100+MAX(0,60-Marathon!O46/60))</f>
        <v>138.25</v>
      </c>
      <c r="O43">
        <f t="shared" si="0"/>
        <v>1000</v>
      </c>
      <c r="P43">
        <f t="shared" si="1"/>
        <v>100</v>
      </c>
      <c r="Q43">
        <f t="shared" si="2"/>
        <v>1132.0666666666666</v>
      </c>
    </row>
    <row r="44" spans="1:17">
      <c r="A44">
        <v>43</v>
      </c>
      <c r="B44" t="s">
        <v>130</v>
      </c>
      <c r="C44" s="1">
        <v>224.083333333333</v>
      </c>
      <c r="D44" s="2" t="s">
        <v>270</v>
      </c>
      <c r="E44">
        <f>IF(ISBLANK(Marathon!F47),"",100+MAX(0,60-Marathon!F47/60))</f>
        <v>131.85</v>
      </c>
      <c r="F44">
        <f>IF(ISBLANK(Marathon!G47),"",100+MAX(0,60-Marathon!G47/60))</f>
        <v>141.69999999999999</v>
      </c>
      <c r="G44">
        <f>IF(ISBLANK(Marathon!H47),"",100+MAX(0,60-Marathon!H47/60))</f>
        <v>100</v>
      </c>
      <c r="H44">
        <f>IF(ISBLANK(Marathon!I47),"",100+MAX(0,60-Marathon!I47/60))</f>
        <v>107.51666666666667</v>
      </c>
      <c r="I44">
        <f>IF(ISBLANK(Marathon!J47),"",100+MAX(0,60-Marathon!J47/60))</f>
        <v>134.16666666666669</v>
      </c>
      <c r="J44">
        <f>IF(ISBLANK(Marathon!K47),"",100+MAX(0,60-Marathon!K47/60))</f>
        <v>100</v>
      </c>
      <c r="K44">
        <f>IF(ISBLANK(Marathon!L47),"",100+MAX(0,60-Marathon!L47/60))</f>
        <v>115.43333333333334</v>
      </c>
      <c r="L44">
        <f>IF(ISBLANK(Marathon!M47),"",100+MAX(0,60-Marathon!M47/60))</f>
        <v>140.55000000000001</v>
      </c>
      <c r="M44">
        <f>IF(ISBLANK(Marathon!N47),"",100+MAX(0,60-Marathon!N47/60))</f>
        <v>144.31666666666666</v>
      </c>
      <c r="N44">
        <f>IF(ISBLANK(Marathon!O47),"",100+MAX(0,60-Marathon!O47/60))</f>
        <v>108.55</v>
      </c>
      <c r="O44">
        <f t="shared" si="0"/>
        <v>1000</v>
      </c>
      <c r="P44">
        <f t="shared" si="1"/>
        <v>100</v>
      </c>
      <c r="Q44">
        <f t="shared" si="2"/>
        <v>1124.0833333333333</v>
      </c>
    </row>
    <row r="45" spans="1:17">
      <c r="A45">
        <v>44</v>
      </c>
      <c r="B45" t="s">
        <v>36</v>
      </c>
      <c r="C45" s="1">
        <v>224</v>
      </c>
      <c r="D45" s="2" t="s">
        <v>269</v>
      </c>
      <c r="E45">
        <f>IF(ISBLANK(Marathon!F48),"",100+MAX(0,60-Marathon!F48/60))</f>
        <v>116.8</v>
      </c>
      <c r="F45">
        <f>IF(ISBLANK(Marathon!G48),"",100+MAX(0,60-Marathon!G48/60))</f>
        <v>124.9</v>
      </c>
      <c r="G45">
        <f>IF(ISBLANK(Marathon!H48),"",100+MAX(0,60-Marathon!H48/60))</f>
        <v>109.05</v>
      </c>
      <c r="H45">
        <f>IF(ISBLANK(Marathon!I48),"",100+MAX(0,60-Marathon!I48/60))</f>
        <v>133.38333333333333</v>
      </c>
      <c r="I45">
        <f>IF(ISBLANK(Marathon!J48),"",100+MAX(0,60-Marathon!J48/60))</f>
        <v>121.61666666666667</v>
      </c>
      <c r="J45">
        <f>IF(ISBLANK(Marathon!K48),"",100+MAX(0,60-Marathon!K48/60))</f>
        <v>118.83333333333334</v>
      </c>
      <c r="K45">
        <f>IF(ISBLANK(Marathon!L48),"",100+MAX(0,60-Marathon!L48/60))</f>
        <v>100</v>
      </c>
      <c r="L45">
        <f>IF(ISBLANK(Marathon!M48),"",100+MAX(0,60-Marathon!M48/60))</f>
        <v>137.53333333333333</v>
      </c>
      <c r="M45">
        <f>IF(ISBLANK(Marathon!N48),"",100+MAX(0,60-Marathon!N48/60))</f>
        <v>124.33333333333334</v>
      </c>
      <c r="N45">
        <f>IF(ISBLANK(Marathon!O48),"",100+MAX(0,60-Marathon!O48/60))</f>
        <v>137.55000000000001</v>
      </c>
      <c r="O45">
        <f t="shared" si="0"/>
        <v>1000</v>
      </c>
      <c r="P45">
        <f t="shared" si="1"/>
        <v>100</v>
      </c>
      <c r="Q45">
        <f t="shared" si="2"/>
        <v>1124</v>
      </c>
    </row>
    <row r="46" spans="1:17">
      <c r="A46">
        <v>45</v>
      </c>
      <c r="B46" t="s">
        <v>14</v>
      </c>
      <c r="C46" s="1">
        <v>223.45</v>
      </c>
      <c r="D46" s="2" t="s">
        <v>271</v>
      </c>
      <c r="E46">
        <f>IF(ISBLANK(Marathon!F49),"",100+MAX(0,60-Marathon!F49/60))</f>
        <v>100</v>
      </c>
      <c r="F46">
        <f>IF(ISBLANK(Marathon!G49),"",100+MAX(0,60-Marathon!G49/60))</f>
        <v>142.5</v>
      </c>
      <c r="G46">
        <f>IF(ISBLANK(Marathon!H49),"",100+MAX(0,60-Marathon!H49/60))</f>
        <v>100</v>
      </c>
      <c r="H46">
        <f>IF(ISBLANK(Marathon!I49),"",100+MAX(0,60-Marathon!I49/60))</f>
        <v>123.01666666666667</v>
      </c>
      <c r="I46">
        <f>IF(ISBLANK(Marathon!J49),"",100+MAX(0,60-Marathon!J49/60))</f>
        <v>122.48333333333333</v>
      </c>
      <c r="J46">
        <f>IF(ISBLANK(Marathon!K49),"",100+MAX(0,60-Marathon!K49/60))</f>
        <v>125.6</v>
      </c>
      <c r="K46">
        <f>IF(ISBLANK(Marathon!L49),"",100+MAX(0,60-Marathon!L49/60))</f>
        <v>100</v>
      </c>
      <c r="L46">
        <f>IF(ISBLANK(Marathon!M49),"",100+MAX(0,60-Marathon!M49/60))</f>
        <v>135.75</v>
      </c>
      <c r="M46">
        <f>IF(ISBLANK(Marathon!N49),"",100+MAX(0,60-Marathon!N49/60))</f>
        <v>137.68333333333334</v>
      </c>
      <c r="N46">
        <f>IF(ISBLANK(Marathon!O49),"",100+MAX(0,60-Marathon!O49/60))</f>
        <v>136.41666666666669</v>
      </c>
      <c r="O46">
        <f t="shared" si="0"/>
        <v>1000</v>
      </c>
      <c r="P46">
        <f t="shared" si="1"/>
        <v>100</v>
      </c>
      <c r="Q46">
        <f t="shared" si="2"/>
        <v>1123.45</v>
      </c>
    </row>
    <row r="47" spans="1:17">
      <c r="A47">
        <v>46</v>
      </c>
      <c r="B47" t="s">
        <v>24</v>
      </c>
      <c r="C47" s="1">
        <v>222.3</v>
      </c>
      <c r="D47" s="2" t="s">
        <v>269</v>
      </c>
      <c r="E47">
        <f>IF(ISBLANK(Marathon!F50),"",100+MAX(0,60-Marathon!F50/60))</f>
        <v>113.56666666666666</v>
      </c>
      <c r="F47">
        <f>IF(ISBLANK(Marathon!G50),"",100+MAX(0,60-Marathon!G50/60))</f>
        <v>134.28333333333333</v>
      </c>
      <c r="G47">
        <f>IF(ISBLANK(Marathon!H50),"",100+MAX(0,60-Marathon!H50/60))</f>
        <v>100</v>
      </c>
      <c r="H47">
        <f>IF(ISBLANK(Marathon!I50),"",100+MAX(0,60-Marathon!I50/60))</f>
        <v>134.11666666666667</v>
      </c>
      <c r="I47">
        <f>IF(ISBLANK(Marathon!J50),"",100+MAX(0,60-Marathon!J50/60))</f>
        <v>121.85</v>
      </c>
      <c r="J47">
        <f>IF(ISBLANK(Marathon!K50),"",100+MAX(0,60-Marathon!K50/60))</f>
        <v>118.31666666666666</v>
      </c>
      <c r="K47">
        <f>IF(ISBLANK(Marathon!L50),"",100+MAX(0,60-Marathon!L50/60))</f>
        <v>114.58333333333334</v>
      </c>
      <c r="L47">
        <f>IF(ISBLANK(Marathon!M50),"",100+MAX(0,60-Marathon!M50/60))</f>
        <v>120.65</v>
      </c>
      <c r="M47">
        <f>IF(ISBLANK(Marathon!N50),"",100+MAX(0,60-Marathon!N50/60))</f>
        <v>126.31666666666666</v>
      </c>
      <c r="N47">
        <f>IF(ISBLANK(Marathon!O50),"",100+MAX(0,60-Marathon!O50/60))</f>
        <v>138.61666666666667</v>
      </c>
      <c r="O47">
        <f t="shared" si="0"/>
        <v>1000</v>
      </c>
      <c r="P47">
        <f t="shared" si="1"/>
        <v>100</v>
      </c>
      <c r="Q47">
        <f t="shared" si="2"/>
        <v>1122.3000000000002</v>
      </c>
    </row>
    <row r="48" spans="1:17">
      <c r="A48">
        <v>47</v>
      </c>
      <c r="B48" t="s">
        <v>131</v>
      </c>
      <c r="C48" s="1">
        <v>223.083333333333</v>
      </c>
      <c r="D48" s="2" t="s">
        <v>270</v>
      </c>
      <c r="E48">
        <f>IF(ISBLANK(Marathon!F51),"",100+MAX(0,60-Marathon!F51/60))</f>
        <v>120.53333333333333</v>
      </c>
      <c r="F48">
        <f>IF(ISBLANK(Marathon!G51),"",100+MAX(0,60-Marathon!G51/60))</f>
        <v>132.9</v>
      </c>
      <c r="G48">
        <f>IF(ISBLANK(Marathon!H51),"",100+MAX(0,60-Marathon!H51/60))</f>
        <v>100</v>
      </c>
      <c r="H48">
        <f>IF(ISBLANK(Marathon!I51),"",100+MAX(0,60-Marathon!I51/60))</f>
        <v>115.66666666666666</v>
      </c>
      <c r="I48">
        <f>IF(ISBLANK(Marathon!J51),"",100+MAX(0,60-Marathon!J51/60))</f>
        <v>136.5</v>
      </c>
      <c r="J48">
        <f>IF(ISBLANK(Marathon!K51),"",100+MAX(0,60-Marathon!K51/60))</f>
        <v>107.88333333333333</v>
      </c>
      <c r="K48">
        <f>IF(ISBLANK(Marathon!L51),"",100+MAX(0,60-Marathon!L51/60))</f>
        <v>100</v>
      </c>
      <c r="L48">
        <f>IF(ISBLANK(Marathon!M51),"",100+MAX(0,60-Marathon!M51/60))</f>
        <v>135.16666666666669</v>
      </c>
      <c r="M48">
        <f>IF(ISBLANK(Marathon!N51),"",100+MAX(0,60-Marathon!N51/60))</f>
        <v>135.36666666666667</v>
      </c>
      <c r="N48">
        <f>IF(ISBLANK(Marathon!O51),"",100+MAX(0,60-Marathon!O51/60))</f>
        <v>139.06666666666666</v>
      </c>
      <c r="O48">
        <f t="shared" si="0"/>
        <v>1000</v>
      </c>
      <c r="P48">
        <f t="shared" si="1"/>
        <v>100</v>
      </c>
      <c r="Q48">
        <f t="shared" si="2"/>
        <v>1123.0833333333335</v>
      </c>
    </row>
    <row r="49" spans="1:17">
      <c r="A49">
        <v>48</v>
      </c>
      <c r="B49" t="s">
        <v>132</v>
      </c>
      <c r="C49" s="1">
        <v>217.35</v>
      </c>
      <c r="D49" s="2" t="s">
        <v>271</v>
      </c>
      <c r="E49">
        <f>IF(ISBLANK(Marathon!F52),"",100+MAX(0,60-Marathon!F52/60))</f>
        <v>100</v>
      </c>
      <c r="F49">
        <f>IF(ISBLANK(Marathon!G52),"",100+MAX(0,60-Marathon!G52/60))</f>
        <v>137.33333333333331</v>
      </c>
      <c r="G49">
        <f>IF(ISBLANK(Marathon!H52),"",100+MAX(0,60-Marathon!H52/60))</f>
        <v>100</v>
      </c>
      <c r="H49">
        <f>IF(ISBLANK(Marathon!I52),"",100+MAX(0,60-Marathon!I52/60))</f>
        <v>121.03333333333333</v>
      </c>
      <c r="I49">
        <f>IF(ISBLANK(Marathon!J52),"",100+MAX(0,60-Marathon!J52/60))</f>
        <v>124.78333333333333</v>
      </c>
      <c r="J49">
        <f>IF(ISBLANK(Marathon!K52),"",100+MAX(0,60-Marathon!K52/60))</f>
        <v>120.58333333333334</v>
      </c>
      <c r="K49">
        <f>IF(ISBLANK(Marathon!L52),"",100+MAX(0,60-Marathon!L52/60))</f>
        <v>100</v>
      </c>
      <c r="L49">
        <f>IF(ISBLANK(Marathon!M52),"",100+MAX(0,60-Marathon!M52/60))</f>
        <v>142.83333333333331</v>
      </c>
      <c r="M49">
        <f>IF(ISBLANK(Marathon!N52),"",100+MAX(0,60-Marathon!N52/60))</f>
        <v>138.76666666666665</v>
      </c>
      <c r="N49">
        <f>IF(ISBLANK(Marathon!O52),"",100+MAX(0,60-Marathon!O52/60))</f>
        <v>132.01666666666665</v>
      </c>
      <c r="O49">
        <f t="shared" si="0"/>
        <v>1000</v>
      </c>
      <c r="P49">
        <f t="shared" si="1"/>
        <v>100</v>
      </c>
      <c r="Q49">
        <f t="shared" si="2"/>
        <v>1117.3499999999999</v>
      </c>
    </row>
    <row r="50" spans="1:17">
      <c r="A50">
        <v>49</v>
      </c>
      <c r="B50" t="s">
        <v>9</v>
      </c>
      <c r="C50" s="1">
        <v>213.75</v>
      </c>
      <c r="D50" s="2" t="s">
        <v>273</v>
      </c>
      <c r="E50" t="str">
        <f>IF(ISBLANK(Marathon!F53),"",100+MAX(0,60-Marathon!F53/60))</f>
        <v/>
      </c>
      <c r="F50">
        <f>IF(ISBLANK(Marathon!G53),"",100+MAX(0,60-Marathon!G53/60))</f>
        <v>132.86666666666667</v>
      </c>
      <c r="G50">
        <f>IF(ISBLANK(Marathon!H53),"",100+MAX(0,60-Marathon!H53/60))</f>
        <v>112.73333333333333</v>
      </c>
      <c r="H50">
        <f>IF(ISBLANK(Marathon!I53),"",100+MAX(0,60-Marathon!I53/60))</f>
        <v>126.91666666666666</v>
      </c>
      <c r="I50">
        <f>IF(ISBLANK(Marathon!J53),"",100+MAX(0,60-Marathon!J53/60))</f>
        <v>114.48333333333333</v>
      </c>
      <c r="J50">
        <f>IF(ISBLANK(Marathon!K53),"",100+MAX(0,60-Marathon!K53/60))</f>
        <v>129.15</v>
      </c>
      <c r="K50">
        <f>IF(ISBLANK(Marathon!L53),"",100+MAX(0,60-Marathon!L53/60))</f>
        <v>107.83333333333334</v>
      </c>
      <c r="L50">
        <f>IF(ISBLANK(Marathon!M53),"",100+MAX(0,60-Marathon!M53/60))</f>
        <v>138.26666666666665</v>
      </c>
      <c r="M50">
        <f>IF(ISBLANK(Marathon!N53),"",100+MAX(0,60-Marathon!N53/60))</f>
        <v>119.35</v>
      </c>
      <c r="N50">
        <f>IF(ISBLANK(Marathon!O53),"",100+MAX(0,60-Marathon!O53/60))</f>
        <v>132.15</v>
      </c>
      <c r="O50">
        <f t="shared" si="0"/>
        <v>900</v>
      </c>
      <c r="P50">
        <f t="shared" si="1"/>
        <v>0</v>
      </c>
      <c r="Q50">
        <f t="shared" si="2"/>
        <v>1113.75</v>
      </c>
    </row>
    <row r="51" spans="1:17">
      <c r="A51">
        <v>50</v>
      </c>
      <c r="B51" t="s">
        <v>133</v>
      </c>
      <c r="C51" s="1">
        <v>208.55</v>
      </c>
      <c r="D51" s="2" t="s">
        <v>271</v>
      </c>
      <c r="E51">
        <f>IF(ISBLANK(Marathon!F54),"",100+MAX(0,60-Marathon!F54/60))</f>
        <v>100</v>
      </c>
      <c r="F51">
        <f>IF(ISBLANK(Marathon!G54),"",100+MAX(0,60-Marathon!G54/60))</f>
        <v>131.65</v>
      </c>
      <c r="G51">
        <f>IF(ISBLANK(Marathon!H54),"",100+MAX(0,60-Marathon!H54/60))</f>
        <v>100</v>
      </c>
      <c r="H51">
        <f>IF(ISBLANK(Marathon!I54),"",100+MAX(0,60-Marathon!I54/60))</f>
        <v>132.41666666666669</v>
      </c>
      <c r="I51">
        <f>IF(ISBLANK(Marathon!J54),"",100+MAX(0,60-Marathon!J54/60))</f>
        <v>126.9</v>
      </c>
      <c r="J51">
        <f>IF(ISBLANK(Marathon!K54),"",100+MAX(0,60-Marathon!K54/60))</f>
        <v>100</v>
      </c>
      <c r="K51">
        <f>IF(ISBLANK(Marathon!L54),"",100+MAX(0,60-Marathon!L54/60))</f>
        <v>116.11666666666667</v>
      </c>
      <c r="L51">
        <f>IF(ISBLANK(Marathon!M54),"",100+MAX(0,60-Marathon!M54/60))</f>
        <v>125.11666666666667</v>
      </c>
      <c r="M51">
        <f>IF(ISBLANK(Marathon!N54),"",100+MAX(0,60-Marathon!N54/60))</f>
        <v>135.69999999999999</v>
      </c>
      <c r="N51">
        <f>IF(ISBLANK(Marathon!O54),"",100+MAX(0,60-Marathon!O54/60))</f>
        <v>140.65</v>
      </c>
      <c r="O51">
        <f t="shared" si="0"/>
        <v>1000</v>
      </c>
      <c r="P51">
        <f t="shared" si="1"/>
        <v>100</v>
      </c>
      <c r="Q51">
        <f t="shared" si="2"/>
        <v>1108.5500000000002</v>
      </c>
    </row>
    <row r="52" spans="1:17">
      <c r="A52">
        <v>51</v>
      </c>
      <c r="B52" t="s">
        <v>134</v>
      </c>
      <c r="C52" s="1">
        <v>207.45</v>
      </c>
      <c r="D52" s="2" t="s">
        <v>270</v>
      </c>
      <c r="E52">
        <f>IF(ISBLANK(Marathon!F55),"",100+MAX(0,60-Marathon!F55/60))</f>
        <v>100</v>
      </c>
      <c r="F52">
        <f>IF(ISBLANK(Marathon!G55),"",100+MAX(0,60-Marathon!G55/60))</f>
        <v>113.23333333333333</v>
      </c>
      <c r="G52">
        <f>IF(ISBLANK(Marathon!H55),"",100+MAX(0,60-Marathon!H55/60))</f>
        <v>100</v>
      </c>
      <c r="H52">
        <f>IF(ISBLANK(Marathon!I55),"",100+MAX(0,60-Marathon!I55/60))</f>
        <v>133.13333333333333</v>
      </c>
      <c r="I52">
        <f>IF(ISBLANK(Marathon!J55),"",100+MAX(0,60-Marathon!J55/60))</f>
        <v>125.86666666666667</v>
      </c>
      <c r="J52">
        <f>IF(ISBLANK(Marathon!K55),"",100+MAX(0,60-Marathon!K55/60))</f>
        <v>120.06666666666666</v>
      </c>
      <c r="K52">
        <f>IF(ISBLANK(Marathon!L55),"",100+MAX(0,60-Marathon!L55/60))</f>
        <v>105.63333333333333</v>
      </c>
      <c r="L52">
        <f>IF(ISBLANK(Marathon!M55),"",100+MAX(0,60-Marathon!M55/60))</f>
        <v>147.06666666666666</v>
      </c>
      <c r="M52">
        <f>IF(ISBLANK(Marathon!N55),"",100+MAX(0,60-Marathon!N55/60))</f>
        <v>130.43333333333334</v>
      </c>
      <c r="N52">
        <f>IF(ISBLANK(Marathon!O55),"",100+MAX(0,60-Marathon!O55/60))</f>
        <v>132.01666666666665</v>
      </c>
      <c r="O52">
        <f t="shared" si="0"/>
        <v>1000</v>
      </c>
      <c r="P52">
        <f t="shared" si="1"/>
        <v>100</v>
      </c>
      <c r="Q52">
        <f t="shared" si="2"/>
        <v>1107.45</v>
      </c>
    </row>
    <row r="53" spans="1:17">
      <c r="A53">
        <v>52</v>
      </c>
      <c r="B53" t="s">
        <v>135</v>
      </c>
      <c r="C53" s="1">
        <v>205.45</v>
      </c>
      <c r="D53" s="2" t="s">
        <v>270</v>
      </c>
      <c r="E53">
        <f>IF(ISBLANK(Marathon!F56),"",100+MAX(0,60-Marathon!F56/60))</f>
        <v>100</v>
      </c>
      <c r="F53">
        <f>IF(ISBLANK(Marathon!G56),"",100+MAX(0,60-Marathon!G56/60))</f>
        <v>129.23333333333335</v>
      </c>
      <c r="G53">
        <f>IF(ISBLANK(Marathon!H56),"",100+MAX(0,60-Marathon!H56/60))</f>
        <v>100</v>
      </c>
      <c r="H53">
        <f>IF(ISBLANK(Marathon!I56),"",100+MAX(0,60-Marathon!I56/60))</f>
        <v>117.45</v>
      </c>
      <c r="I53">
        <f>IF(ISBLANK(Marathon!J56),"",100+MAX(0,60-Marathon!J56/60))</f>
        <v>138.88333333333333</v>
      </c>
      <c r="J53">
        <f>IF(ISBLANK(Marathon!K56),"",100+MAX(0,60-Marathon!K56/60))</f>
        <v>109.3</v>
      </c>
      <c r="K53">
        <f>IF(ISBLANK(Marathon!L56),"",100+MAX(0,60-Marathon!L56/60))</f>
        <v>121.38333333333333</v>
      </c>
      <c r="L53">
        <f>IF(ISBLANK(Marathon!M56),"",100+MAX(0,60-Marathon!M56/60))</f>
        <v>132.61666666666667</v>
      </c>
      <c r="M53">
        <f>IF(ISBLANK(Marathon!N56),"",100+MAX(0,60-Marathon!N56/60))</f>
        <v>120.93333333333334</v>
      </c>
      <c r="N53">
        <f>IF(ISBLANK(Marathon!O56),"",100+MAX(0,60-Marathon!O56/60))</f>
        <v>135.65</v>
      </c>
      <c r="O53">
        <f t="shared" si="0"/>
        <v>1000</v>
      </c>
      <c r="P53">
        <f t="shared" si="1"/>
        <v>100</v>
      </c>
      <c r="Q53">
        <f t="shared" si="2"/>
        <v>1105.45</v>
      </c>
    </row>
    <row r="54" spans="1:17">
      <c r="A54">
        <v>53</v>
      </c>
      <c r="B54" t="s">
        <v>64</v>
      </c>
      <c r="C54" s="1">
        <v>205.53333333333299</v>
      </c>
      <c r="D54" s="2" t="s">
        <v>269</v>
      </c>
      <c r="E54">
        <f>IF(ISBLANK(Marathon!F57),"",100+MAX(0,60-Marathon!F57/60))</f>
        <v>112.36666666666667</v>
      </c>
      <c r="F54">
        <f>IF(ISBLANK(Marathon!G57),"",100+MAX(0,60-Marathon!G57/60))</f>
        <v>117.2</v>
      </c>
      <c r="G54">
        <f>IF(ISBLANK(Marathon!H57),"",100+MAX(0,60-Marathon!H57/60))</f>
        <v>100</v>
      </c>
      <c r="H54">
        <f>IF(ISBLANK(Marathon!I57),"",100+MAX(0,60-Marathon!I57/60))</f>
        <v>131.18333333333334</v>
      </c>
      <c r="I54">
        <f>IF(ISBLANK(Marathon!J57),"",100+MAX(0,60-Marathon!J57/60))</f>
        <v>140.06666666666666</v>
      </c>
      <c r="J54">
        <f>IF(ISBLANK(Marathon!K57),"",100+MAX(0,60-Marathon!K57/60))</f>
        <v>114.56666666666666</v>
      </c>
      <c r="K54">
        <f>IF(ISBLANK(Marathon!L57),"",100+MAX(0,60-Marathon!L57/60))</f>
        <v>100.16666666666666</v>
      </c>
      <c r="L54">
        <f>IF(ISBLANK(Marathon!M57),"",100+MAX(0,60-Marathon!M57/60))</f>
        <v>116.63333333333333</v>
      </c>
      <c r="M54">
        <f>IF(ISBLANK(Marathon!N57),"",100+MAX(0,60-Marathon!N57/60))</f>
        <v>140.30000000000001</v>
      </c>
      <c r="N54">
        <f>IF(ISBLANK(Marathon!O57),"",100+MAX(0,60-Marathon!O57/60))</f>
        <v>133.05000000000001</v>
      </c>
      <c r="O54">
        <f t="shared" si="0"/>
        <v>1000</v>
      </c>
      <c r="P54">
        <f t="shared" si="1"/>
        <v>100</v>
      </c>
      <c r="Q54">
        <f t="shared" si="2"/>
        <v>1105.5333333333331</v>
      </c>
    </row>
    <row r="55" spans="1:17">
      <c r="A55">
        <v>54</v>
      </c>
      <c r="B55" t="s">
        <v>136</v>
      </c>
      <c r="C55" s="1">
        <v>201.31666666666601</v>
      </c>
      <c r="D55" s="2" t="s">
        <v>270</v>
      </c>
      <c r="E55">
        <f>IF(ISBLANK(Marathon!F58),"",100+MAX(0,60-Marathon!F58/60))</f>
        <v>100</v>
      </c>
      <c r="F55">
        <f>IF(ISBLANK(Marathon!G58),"",100+MAX(0,60-Marathon!G58/60))</f>
        <v>126.1</v>
      </c>
      <c r="G55">
        <f>IF(ISBLANK(Marathon!H58),"",100+MAX(0,60-Marathon!H58/60))</f>
        <v>100</v>
      </c>
      <c r="H55">
        <f>IF(ISBLANK(Marathon!I58),"",100+MAX(0,60-Marathon!I58/60))</f>
        <v>129.80000000000001</v>
      </c>
      <c r="I55">
        <f>IF(ISBLANK(Marathon!J58),"",100+MAX(0,60-Marathon!J58/60))</f>
        <v>139.05000000000001</v>
      </c>
      <c r="J55">
        <f>IF(ISBLANK(Marathon!K58),"",100+MAX(0,60-Marathon!K58/60))</f>
        <v>120.5</v>
      </c>
      <c r="K55">
        <f>IF(ISBLANK(Marathon!L58),"",100+MAX(0,60-Marathon!L58/60))</f>
        <v>106.31666666666666</v>
      </c>
      <c r="L55">
        <f>IF(ISBLANK(Marathon!M58),"",100+MAX(0,60-Marathon!M58/60))</f>
        <v>126.43333333333334</v>
      </c>
      <c r="M55">
        <f>IF(ISBLANK(Marathon!N58),"",100+MAX(0,60-Marathon!N58/60))</f>
        <v>118.21666666666667</v>
      </c>
      <c r="N55">
        <f>IF(ISBLANK(Marathon!O58),"",100+MAX(0,60-Marathon!O58/60))</f>
        <v>134.9</v>
      </c>
      <c r="O55">
        <f t="shared" si="0"/>
        <v>1000</v>
      </c>
      <c r="P55">
        <f t="shared" si="1"/>
        <v>100</v>
      </c>
      <c r="Q55">
        <f t="shared" si="2"/>
        <v>1101.3166666666668</v>
      </c>
    </row>
    <row r="56" spans="1:17">
      <c r="A56">
        <v>55</v>
      </c>
      <c r="B56" t="s">
        <v>137</v>
      </c>
      <c r="C56" s="1">
        <v>195.48333333333301</v>
      </c>
      <c r="D56" s="2" t="s">
        <v>271</v>
      </c>
      <c r="E56">
        <f>IF(ISBLANK(Marathon!F59),"",100+MAX(0,60-Marathon!F59/60))</f>
        <v>100</v>
      </c>
      <c r="F56">
        <f>IF(ISBLANK(Marathon!G59),"",100+MAX(0,60-Marathon!G59/60))</f>
        <v>122.91666666666666</v>
      </c>
      <c r="G56">
        <f>IF(ISBLANK(Marathon!H59),"",100+MAX(0,60-Marathon!H59/60))</f>
        <v>100</v>
      </c>
      <c r="H56">
        <f>IF(ISBLANK(Marathon!I59),"",100+MAX(0,60-Marathon!I59/60))</f>
        <v>140.11666666666667</v>
      </c>
      <c r="I56">
        <f>IF(ISBLANK(Marathon!J59),"",100+MAX(0,60-Marathon!J59/60))</f>
        <v>142.1</v>
      </c>
      <c r="J56">
        <f>IF(ISBLANK(Marathon!K59),"",100+MAX(0,60-Marathon!K59/60))</f>
        <v>121.9</v>
      </c>
      <c r="K56">
        <f>IF(ISBLANK(Marathon!L59),"",100+MAX(0,60-Marathon!L59/60))</f>
        <v>100</v>
      </c>
      <c r="L56">
        <f>IF(ISBLANK(Marathon!M59),"",100+MAX(0,60-Marathon!M59/60))</f>
        <v>113.7</v>
      </c>
      <c r="M56">
        <f>IF(ISBLANK(Marathon!N59),"",100+MAX(0,60-Marathon!N59/60))</f>
        <v>125.75</v>
      </c>
      <c r="N56">
        <f>IF(ISBLANK(Marathon!O59),"",100+MAX(0,60-Marathon!O59/60))</f>
        <v>129</v>
      </c>
      <c r="O56">
        <f t="shared" si="0"/>
        <v>1000</v>
      </c>
      <c r="P56">
        <f t="shared" si="1"/>
        <v>100</v>
      </c>
      <c r="Q56">
        <f t="shared" si="2"/>
        <v>1095.4833333333333</v>
      </c>
    </row>
    <row r="57" spans="1:17">
      <c r="A57">
        <v>56</v>
      </c>
      <c r="B57" t="s">
        <v>138</v>
      </c>
      <c r="C57" s="1">
        <v>192.81666666666601</v>
      </c>
      <c r="D57" s="2" t="s">
        <v>271</v>
      </c>
      <c r="E57">
        <f>IF(ISBLANK(Marathon!F60),"",100+MAX(0,60-Marathon!F60/60))</f>
        <v>100</v>
      </c>
      <c r="F57">
        <f>IF(ISBLANK(Marathon!G60),"",100+MAX(0,60-Marathon!G60/60))</f>
        <v>121.38333333333333</v>
      </c>
      <c r="G57">
        <f>IF(ISBLANK(Marathon!H60),"",100+MAX(0,60-Marathon!H60/60))</f>
        <v>100</v>
      </c>
      <c r="H57">
        <f>IF(ISBLANK(Marathon!I60),"",100+MAX(0,60-Marathon!I60/60))</f>
        <v>133.01666666666665</v>
      </c>
      <c r="I57">
        <f>IF(ISBLANK(Marathon!J60),"",100+MAX(0,60-Marathon!J60/60))</f>
        <v>134.23333333333335</v>
      </c>
      <c r="J57">
        <f>IF(ISBLANK(Marathon!K60),"",100+MAX(0,60-Marathon!K60/60))</f>
        <v>120.01666666666667</v>
      </c>
      <c r="K57">
        <f>IF(ISBLANK(Marathon!L60),"",100+MAX(0,60-Marathon!L60/60))</f>
        <v>105.36666666666667</v>
      </c>
      <c r="L57">
        <f>IF(ISBLANK(Marathon!M60),"",100+MAX(0,60-Marathon!M60/60))</f>
        <v>100</v>
      </c>
      <c r="M57">
        <f>IF(ISBLANK(Marathon!N60),"",100+MAX(0,60-Marathon!N60/60))</f>
        <v>135.36666666666667</v>
      </c>
      <c r="N57">
        <f>IF(ISBLANK(Marathon!O60),"",100+MAX(0,60-Marathon!O60/60))</f>
        <v>143.43333333333334</v>
      </c>
      <c r="O57">
        <f t="shared" si="0"/>
        <v>1000</v>
      </c>
      <c r="P57">
        <f t="shared" si="1"/>
        <v>100</v>
      </c>
      <c r="Q57">
        <f t="shared" si="2"/>
        <v>1092.8166666666666</v>
      </c>
    </row>
    <row r="58" spans="1:17">
      <c r="A58">
        <v>57</v>
      </c>
      <c r="B58" t="s">
        <v>139</v>
      </c>
      <c r="C58" s="1">
        <v>191.583333333333</v>
      </c>
      <c r="D58" s="2" t="s">
        <v>274</v>
      </c>
      <c r="E58">
        <f>IF(ISBLANK(Marathon!F61),"",100+MAX(0,60-Marathon!F61/60))</f>
        <v>105.63333333333333</v>
      </c>
      <c r="F58">
        <f>IF(ISBLANK(Marathon!G61),"",100+MAX(0,60-Marathon!G61/60))</f>
        <v>138.26666666666665</v>
      </c>
      <c r="G58">
        <f>IF(ISBLANK(Marathon!H61),"",100+MAX(0,60-Marathon!H61/60))</f>
        <v>100</v>
      </c>
      <c r="H58">
        <f>IF(ISBLANK(Marathon!I61),"",100+MAX(0,60-Marathon!I61/60))</f>
        <v>134.23333333333335</v>
      </c>
      <c r="I58" t="str">
        <f>IF(ISBLANK(Marathon!J61),"",100+MAX(0,60-Marathon!J61/60))</f>
        <v/>
      </c>
      <c r="J58">
        <f>IF(ISBLANK(Marathon!K61),"",100+MAX(0,60-Marathon!K61/60))</f>
        <v>116.36666666666667</v>
      </c>
      <c r="K58">
        <f>IF(ISBLANK(Marathon!L61),"",100+MAX(0,60-Marathon!L61/60))</f>
        <v>100</v>
      </c>
      <c r="L58">
        <f>IF(ISBLANK(Marathon!M61),"",100+MAX(0,60-Marathon!M61/60))</f>
        <v>139.06666666666666</v>
      </c>
      <c r="M58">
        <f>IF(ISBLANK(Marathon!N61),"",100+MAX(0,60-Marathon!N61/60))</f>
        <v>129.18333333333334</v>
      </c>
      <c r="N58">
        <f>IF(ISBLANK(Marathon!O61),"",100+MAX(0,60-Marathon!O61/60))</f>
        <v>128.83333333333334</v>
      </c>
      <c r="O58">
        <f t="shared" si="0"/>
        <v>900</v>
      </c>
      <c r="P58">
        <f t="shared" si="1"/>
        <v>0</v>
      </c>
      <c r="Q58">
        <f t="shared" si="2"/>
        <v>1091.5833333333333</v>
      </c>
    </row>
    <row r="59" spans="1:17">
      <c r="A59">
        <v>58</v>
      </c>
      <c r="B59" t="s">
        <v>140</v>
      </c>
      <c r="C59" s="1">
        <v>189.8</v>
      </c>
      <c r="D59" s="2" t="s">
        <v>270</v>
      </c>
      <c r="E59">
        <f>IF(ISBLANK(Marathon!F62),"",100+MAX(0,60-Marathon!F62/60))</f>
        <v>122.9</v>
      </c>
      <c r="F59">
        <f>IF(ISBLANK(Marathon!G62),"",100+MAX(0,60-Marathon!G62/60))</f>
        <v>103.83333333333334</v>
      </c>
      <c r="G59">
        <f>IF(ISBLANK(Marathon!H62),"",100+MAX(0,60-Marathon!H62/60))</f>
        <v>100</v>
      </c>
      <c r="H59">
        <f>IF(ISBLANK(Marathon!I62),"",100+MAX(0,60-Marathon!I62/60))</f>
        <v>136.5</v>
      </c>
      <c r="I59">
        <f>IF(ISBLANK(Marathon!J62),"",100+MAX(0,60-Marathon!J62/60))</f>
        <v>120.18333333333334</v>
      </c>
      <c r="J59">
        <f>IF(ISBLANK(Marathon!K62),"",100+MAX(0,60-Marathon!K62/60))</f>
        <v>117.66666666666666</v>
      </c>
      <c r="K59">
        <f>IF(ISBLANK(Marathon!L62),"",100+MAX(0,60-Marathon!L62/60))</f>
        <v>100</v>
      </c>
      <c r="L59">
        <f>IF(ISBLANK(Marathon!M62),"",100+MAX(0,60-Marathon!M62/60))</f>
        <v>123.53333333333333</v>
      </c>
      <c r="M59">
        <f>IF(ISBLANK(Marathon!N62),"",100+MAX(0,60-Marathon!N62/60))</f>
        <v>116.85</v>
      </c>
      <c r="N59">
        <f>IF(ISBLANK(Marathon!O62),"",100+MAX(0,60-Marathon!O62/60))</f>
        <v>148.33333333333334</v>
      </c>
      <c r="O59">
        <f t="shared" si="0"/>
        <v>1000</v>
      </c>
      <c r="P59">
        <f t="shared" si="1"/>
        <v>100</v>
      </c>
      <c r="Q59">
        <f t="shared" si="2"/>
        <v>1089.8</v>
      </c>
    </row>
    <row r="60" spans="1:17">
      <c r="A60">
        <v>59</v>
      </c>
      <c r="B60" t="s">
        <v>141</v>
      </c>
      <c r="C60" s="1">
        <v>189</v>
      </c>
      <c r="D60" s="2" t="s">
        <v>274</v>
      </c>
      <c r="E60">
        <f>IF(ISBLANK(Marathon!F63),"",100+MAX(0,60-Marathon!F63/60))</f>
        <v>100</v>
      </c>
      <c r="F60">
        <f>IF(ISBLANK(Marathon!G63),"",100+MAX(0,60-Marathon!G63/60))</f>
        <v>134.35</v>
      </c>
      <c r="G60" t="str">
        <f>IF(ISBLANK(Marathon!H63),"",100+MAX(0,60-Marathon!H63/60))</f>
        <v/>
      </c>
      <c r="H60">
        <f>IF(ISBLANK(Marathon!I63),"",100+MAX(0,60-Marathon!I63/60))</f>
        <v>123.6</v>
      </c>
      <c r="I60">
        <f>IF(ISBLANK(Marathon!J63),"",100+MAX(0,60-Marathon!J63/60))</f>
        <v>135.83333333333331</v>
      </c>
      <c r="J60">
        <f>IF(ISBLANK(Marathon!K63),"",100+MAX(0,60-Marathon!K63/60))</f>
        <v>100</v>
      </c>
      <c r="K60">
        <f>IF(ISBLANK(Marathon!L63),"",100+MAX(0,60-Marathon!L63/60))</f>
        <v>113.36666666666667</v>
      </c>
      <c r="L60">
        <f>IF(ISBLANK(Marathon!M63),"",100+MAX(0,60-Marathon!M63/60))</f>
        <v>116.68333333333334</v>
      </c>
      <c r="M60">
        <f>IF(ISBLANK(Marathon!N63),"",100+MAX(0,60-Marathon!N63/60))</f>
        <v>124.01666666666667</v>
      </c>
      <c r="N60">
        <f>IF(ISBLANK(Marathon!O63),"",100+MAX(0,60-Marathon!O63/60))</f>
        <v>141.15</v>
      </c>
      <c r="O60">
        <f t="shared" si="0"/>
        <v>900</v>
      </c>
      <c r="P60">
        <f t="shared" si="1"/>
        <v>0</v>
      </c>
      <c r="Q60">
        <f t="shared" si="2"/>
        <v>1089</v>
      </c>
    </row>
    <row r="61" spans="1:17">
      <c r="A61">
        <v>60</v>
      </c>
      <c r="B61" t="s">
        <v>142</v>
      </c>
      <c r="C61" s="1">
        <v>181.65</v>
      </c>
      <c r="D61" s="2" t="s">
        <v>270</v>
      </c>
      <c r="E61">
        <f>IF(ISBLANK(Marathon!F64),"",100+MAX(0,60-Marathon!F64/60))</f>
        <v>116.15</v>
      </c>
      <c r="F61">
        <f>IF(ISBLANK(Marathon!G64),"",100+MAX(0,60-Marathon!G64/60))</f>
        <v>134.33333333333331</v>
      </c>
      <c r="G61">
        <f>IF(ISBLANK(Marathon!H64),"",100+MAX(0,60-Marathon!H64/60))</f>
        <v>100</v>
      </c>
      <c r="H61">
        <f>IF(ISBLANK(Marathon!I64),"",100+MAX(0,60-Marathon!I64/60))</f>
        <v>119.1</v>
      </c>
      <c r="I61">
        <f>IF(ISBLANK(Marathon!J64),"",100+MAX(0,60-Marathon!J64/60))</f>
        <v>118.66666666666666</v>
      </c>
      <c r="J61">
        <f>IF(ISBLANK(Marathon!K64),"",100+MAX(0,60-Marathon!K64/60))</f>
        <v>115.13333333333333</v>
      </c>
      <c r="K61">
        <f>IF(ISBLANK(Marathon!L64),"",100+MAX(0,60-Marathon!L64/60))</f>
        <v>100</v>
      </c>
      <c r="L61">
        <f>IF(ISBLANK(Marathon!M64),"",100+MAX(0,60-Marathon!M64/60))</f>
        <v>115.11666666666667</v>
      </c>
      <c r="M61">
        <f>IF(ISBLANK(Marathon!N64),"",100+MAX(0,60-Marathon!N64/60))</f>
        <v>127.9</v>
      </c>
      <c r="N61">
        <f>IF(ISBLANK(Marathon!O64),"",100+MAX(0,60-Marathon!O64/60))</f>
        <v>135.25</v>
      </c>
      <c r="O61">
        <f t="shared" si="0"/>
        <v>1000</v>
      </c>
      <c r="P61">
        <f t="shared" si="1"/>
        <v>100</v>
      </c>
      <c r="Q61">
        <f t="shared" si="2"/>
        <v>1081.6500000000001</v>
      </c>
    </row>
    <row r="62" spans="1:17">
      <c r="A62">
        <v>61</v>
      </c>
      <c r="B62" t="s">
        <v>23</v>
      </c>
      <c r="C62" s="1">
        <v>174.38333333333301</v>
      </c>
      <c r="D62" s="2" t="s">
        <v>275</v>
      </c>
      <c r="E62">
        <f>IF(ISBLANK(Marathon!F65),"",100+MAX(0,60-Marathon!F65/60))</f>
        <v>100</v>
      </c>
      <c r="F62">
        <f>IF(ISBLANK(Marathon!G65),"",100+MAX(0,60-Marathon!G65/60))</f>
        <v>132.58333333333331</v>
      </c>
      <c r="G62">
        <f>IF(ISBLANK(Marathon!H65),"",100+MAX(0,60-Marathon!H65/60))</f>
        <v>100</v>
      </c>
      <c r="H62">
        <f>IF(ISBLANK(Marathon!I65),"",100+MAX(0,60-Marathon!I65/60))</f>
        <v>100</v>
      </c>
      <c r="I62">
        <f>IF(ISBLANK(Marathon!J65),"",100+MAX(0,60-Marathon!J65/60))</f>
        <v>137.16666666666669</v>
      </c>
      <c r="J62">
        <f>IF(ISBLANK(Marathon!K65),"",100+MAX(0,60-Marathon!K65/60))</f>
        <v>124.18333333333334</v>
      </c>
      <c r="K62">
        <f>IF(ISBLANK(Marathon!L65),"",100+MAX(0,60-Marathon!L65/60))</f>
        <v>100</v>
      </c>
      <c r="L62">
        <f>IF(ISBLANK(Marathon!M65),"",100+MAX(0,60-Marathon!M65/60))</f>
        <v>120.31666666666666</v>
      </c>
      <c r="M62">
        <f>IF(ISBLANK(Marathon!N65),"",100+MAX(0,60-Marathon!N65/60))</f>
        <v>130.63333333333333</v>
      </c>
      <c r="N62">
        <f>IF(ISBLANK(Marathon!O65),"",100+MAX(0,60-Marathon!O65/60))</f>
        <v>129.5</v>
      </c>
      <c r="O62">
        <f t="shared" si="0"/>
        <v>1000</v>
      </c>
      <c r="P62">
        <f t="shared" si="1"/>
        <v>100</v>
      </c>
      <c r="Q62">
        <f t="shared" si="2"/>
        <v>1074.3833333333332</v>
      </c>
    </row>
    <row r="63" spans="1:17">
      <c r="A63">
        <v>62</v>
      </c>
      <c r="B63" t="s">
        <v>143</v>
      </c>
      <c r="C63" s="1">
        <v>172.14999999999901</v>
      </c>
      <c r="D63" s="2" t="s">
        <v>271</v>
      </c>
      <c r="E63">
        <f>IF(ISBLANK(Marathon!F66),"",100+MAX(0,60-Marathon!F66/60))</f>
        <v>100</v>
      </c>
      <c r="F63">
        <f>IF(ISBLANK(Marathon!G66),"",100+MAX(0,60-Marathon!G66/60))</f>
        <v>125.96666666666667</v>
      </c>
      <c r="G63">
        <f>IF(ISBLANK(Marathon!H66),"",100+MAX(0,60-Marathon!H66/60))</f>
        <v>100</v>
      </c>
      <c r="H63">
        <f>IF(ISBLANK(Marathon!I66),"",100+MAX(0,60-Marathon!I66/60))</f>
        <v>116.68333333333334</v>
      </c>
      <c r="I63">
        <f>IF(ISBLANK(Marathon!J66),"",100+MAX(0,60-Marathon!J66/60))</f>
        <v>138.5</v>
      </c>
      <c r="J63">
        <f>IF(ISBLANK(Marathon!K66),"",100+MAX(0,60-Marathon!K66/60))</f>
        <v>114.93333333333334</v>
      </c>
      <c r="K63">
        <f>IF(ISBLANK(Marathon!L66),"",100+MAX(0,60-Marathon!L66/60))</f>
        <v>100</v>
      </c>
      <c r="L63">
        <f>IF(ISBLANK(Marathon!M66),"",100+MAX(0,60-Marathon!M66/60))</f>
        <v>122.98333333333333</v>
      </c>
      <c r="M63">
        <f>IF(ISBLANK(Marathon!N66),"",100+MAX(0,60-Marathon!N66/60))</f>
        <v>128.01666666666665</v>
      </c>
      <c r="N63">
        <f>IF(ISBLANK(Marathon!O66),"",100+MAX(0,60-Marathon!O66/60))</f>
        <v>125.06666666666666</v>
      </c>
      <c r="O63">
        <f t="shared" si="0"/>
        <v>1000</v>
      </c>
      <c r="P63">
        <f t="shared" si="1"/>
        <v>100</v>
      </c>
      <c r="Q63">
        <f t="shared" si="2"/>
        <v>1072.1500000000001</v>
      </c>
    </row>
    <row r="64" spans="1:17">
      <c r="A64">
        <v>63</v>
      </c>
      <c r="B64" t="s">
        <v>15</v>
      </c>
      <c r="C64" s="1">
        <v>171.3</v>
      </c>
      <c r="D64" s="2" t="s">
        <v>125</v>
      </c>
      <c r="E64" t="str">
        <f>IF(ISBLANK(Marathon!F67),"",100+MAX(0,60-Marathon!F67/60))</f>
        <v/>
      </c>
      <c r="F64">
        <f>IF(ISBLANK(Marathon!G67),"",100+MAX(0,60-Marathon!G67/60))</f>
        <v>144.71666666666667</v>
      </c>
      <c r="G64">
        <f>IF(ISBLANK(Marathon!H67),"",100+MAX(0,60-Marathon!H67/60))</f>
        <v>100.08333333333334</v>
      </c>
      <c r="H64">
        <f>IF(ISBLANK(Marathon!I67),"",100+MAX(0,60-Marathon!I67/60))</f>
        <v>108.18333333333334</v>
      </c>
      <c r="I64">
        <f>IF(ISBLANK(Marathon!J67),"",100+MAX(0,60-Marathon!J67/60))</f>
        <v>132.53333333333333</v>
      </c>
      <c r="J64">
        <f>IF(ISBLANK(Marathon!K67),"",100+MAX(0,60-Marathon!K67/60))</f>
        <v>100</v>
      </c>
      <c r="K64">
        <f>IF(ISBLANK(Marathon!L67),"",100+MAX(0,60-Marathon!L67/60))</f>
        <v>115.96666666666667</v>
      </c>
      <c r="L64">
        <f>IF(ISBLANK(Marathon!M67),"",100+MAX(0,60-Marathon!M67/60))</f>
        <v>134.15</v>
      </c>
      <c r="M64">
        <f>IF(ISBLANK(Marathon!N67),"",100+MAX(0,60-Marathon!N67/60))</f>
        <v>112.7</v>
      </c>
      <c r="N64">
        <f>IF(ISBLANK(Marathon!O67),"",100+MAX(0,60-Marathon!O67/60))</f>
        <v>122.96666666666667</v>
      </c>
      <c r="O64">
        <f t="shared" si="0"/>
        <v>900</v>
      </c>
      <c r="P64">
        <f t="shared" si="1"/>
        <v>0</v>
      </c>
      <c r="Q64">
        <f t="shared" si="2"/>
        <v>1071.3</v>
      </c>
    </row>
    <row r="65" spans="1:17">
      <c r="A65">
        <v>64</v>
      </c>
      <c r="B65" t="s">
        <v>79</v>
      </c>
      <c r="C65" s="1">
        <v>171.29999999999899</v>
      </c>
      <c r="D65" s="2" t="s">
        <v>272</v>
      </c>
      <c r="E65">
        <f>IF(ISBLANK(Marathon!F68),"",100+MAX(0,60-Marathon!F68/60))</f>
        <v>100</v>
      </c>
      <c r="F65">
        <f>IF(ISBLANK(Marathon!G68),"",100+MAX(0,60-Marathon!G68/60))</f>
        <v>128.83333333333334</v>
      </c>
      <c r="G65" t="str">
        <f>IF(ISBLANK(Marathon!H68),"",100+MAX(0,60-Marathon!H68/60))</f>
        <v/>
      </c>
      <c r="H65">
        <f>IF(ISBLANK(Marathon!I68),"",100+MAX(0,60-Marathon!I68/60))</f>
        <v>126.96666666666667</v>
      </c>
      <c r="I65">
        <f>IF(ISBLANK(Marathon!J68),"",100+MAX(0,60-Marathon!J68/60))</f>
        <v>129.76666666666665</v>
      </c>
      <c r="J65">
        <f>IF(ISBLANK(Marathon!K68),"",100+MAX(0,60-Marathon!K68/60))</f>
        <v>118.5</v>
      </c>
      <c r="K65">
        <f>IF(ISBLANK(Marathon!L68),"",100+MAX(0,60-Marathon!L68/60))</f>
        <v>106.2</v>
      </c>
      <c r="L65">
        <f>IF(ISBLANK(Marathon!M68),"",100+MAX(0,60-Marathon!M68/60))</f>
        <v>122.75</v>
      </c>
      <c r="M65">
        <f>IF(ISBLANK(Marathon!N68),"",100+MAX(0,60-Marathon!N68/60))</f>
        <v>110.53333333333333</v>
      </c>
      <c r="N65">
        <f>IF(ISBLANK(Marathon!O68),"",100+MAX(0,60-Marathon!O68/60))</f>
        <v>127.75</v>
      </c>
      <c r="O65">
        <f t="shared" si="0"/>
        <v>900</v>
      </c>
      <c r="P65">
        <f t="shared" si="1"/>
        <v>0</v>
      </c>
      <c r="Q65">
        <f t="shared" si="2"/>
        <v>1071.3</v>
      </c>
    </row>
    <row r="66" spans="1:17">
      <c r="A66">
        <v>65</v>
      </c>
      <c r="B66" t="s">
        <v>35</v>
      </c>
      <c r="C66" s="1">
        <v>167.06666666666601</v>
      </c>
      <c r="D66" s="2" t="s">
        <v>274</v>
      </c>
      <c r="E66">
        <f>IF(ISBLANK(Marathon!F69),"",100+MAX(0,60-Marathon!F69/60))</f>
        <v>136.21666666666667</v>
      </c>
      <c r="F66">
        <f>IF(ISBLANK(Marathon!G69),"",100+MAX(0,60-Marathon!G69/60))</f>
        <v>145.98333333333335</v>
      </c>
      <c r="G66">
        <f>IF(ISBLANK(Marathon!H69),"",100+MAX(0,60-Marathon!H69/60))</f>
        <v>100</v>
      </c>
      <c r="H66" t="str">
        <f>IF(ISBLANK(Marathon!I69),"",100+MAX(0,60-Marathon!I69/60))</f>
        <v/>
      </c>
      <c r="I66">
        <f>IF(ISBLANK(Marathon!J69),"",100+MAX(0,60-Marathon!J69/60))</f>
        <v>119.26666666666667</v>
      </c>
      <c r="J66">
        <f>IF(ISBLANK(Marathon!K69),"",100+MAX(0,60-Marathon!K69/60))</f>
        <v>101.26666666666667</v>
      </c>
      <c r="K66">
        <f>IF(ISBLANK(Marathon!L69),"",100+MAX(0,60-Marathon!L69/60))</f>
        <v>100</v>
      </c>
      <c r="L66">
        <f>IF(ISBLANK(Marathon!M69),"",100+MAX(0,60-Marathon!M69/60))</f>
        <v>118.88333333333333</v>
      </c>
      <c r="M66">
        <f>IF(ISBLANK(Marathon!N69),"",100+MAX(0,60-Marathon!N69/60))</f>
        <v>113.91666666666666</v>
      </c>
      <c r="N66">
        <f>IF(ISBLANK(Marathon!O69),"",100+MAX(0,60-Marathon!O69/60))</f>
        <v>131.53333333333333</v>
      </c>
      <c r="O66">
        <f t="shared" si="0"/>
        <v>900</v>
      </c>
      <c r="P66">
        <f t="shared" si="1"/>
        <v>0</v>
      </c>
      <c r="Q66">
        <f t="shared" si="2"/>
        <v>1067.0666666666666</v>
      </c>
    </row>
    <row r="67" spans="1:17">
      <c r="A67">
        <v>66</v>
      </c>
      <c r="B67" t="s">
        <v>40</v>
      </c>
      <c r="C67" s="1">
        <v>167.016666666666</v>
      </c>
      <c r="D67" s="2" t="s">
        <v>144</v>
      </c>
      <c r="E67">
        <f>IF(ISBLANK(Marathon!F70),"",100+MAX(0,60-Marathon!F70/60))</f>
        <v>112.41666666666666</v>
      </c>
      <c r="F67">
        <f>IF(ISBLANK(Marathon!G70),"",100+MAX(0,60-Marathon!G70/60))</f>
        <v>140.23333333333335</v>
      </c>
      <c r="G67">
        <f>IF(ISBLANK(Marathon!H70),"",100+MAX(0,60-Marathon!H70/60))</f>
        <v>100</v>
      </c>
      <c r="H67">
        <f>IF(ISBLANK(Marathon!I70),"",100+MAX(0,60-Marathon!I70/60))</f>
        <v>141.61666666666667</v>
      </c>
      <c r="I67">
        <f>IF(ISBLANK(Marathon!J70),"",100+MAX(0,60-Marathon!J70/60))</f>
        <v>100</v>
      </c>
      <c r="J67" t="str">
        <f>IF(ISBLANK(Marathon!K70),"",100+MAX(0,60-Marathon!K70/60))</f>
        <v/>
      </c>
      <c r="K67">
        <f>IF(ISBLANK(Marathon!L70),"",100+MAX(0,60-Marathon!L70/60))</f>
        <v>127.88333333333333</v>
      </c>
      <c r="L67">
        <f>IF(ISBLANK(Marathon!M70),"",100+MAX(0,60-Marathon!M70/60))</f>
        <v>100</v>
      </c>
      <c r="M67" t="str">
        <f>IF(ISBLANK(Marathon!N70),"",100+MAX(0,60-Marathon!N70/60))</f>
        <v/>
      </c>
      <c r="N67">
        <f>IF(ISBLANK(Marathon!O70),"",100+MAX(0,60-Marathon!O70/60))</f>
        <v>144.86666666666667</v>
      </c>
      <c r="O67">
        <f t="shared" ref="O67:O130" si="3">100*COUNTIF(E67:N67,"&gt;0")</f>
        <v>800</v>
      </c>
      <c r="P67">
        <f t="shared" ref="P67:P130" si="4">IF(O67=1000,MIN(E67:N67),0)</f>
        <v>0</v>
      </c>
      <c r="Q67">
        <f t="shared" ref="Q67:Q130" si="5">SUM(E67:N67)-P67</f>
        <v>967.01666666666665</v>
      </c>
    </row>
    <row r="68" spans="1:17">
      <c r="A68">
        <v>67</v>
      </c>
      <c r="B68" t="s">
        <v>29</v>
      </c>
      <c r="C68" s="1">
        <v>164.06666666666601</v>
      </c>
      <c r="D68" s="2" t="s">
        <v>271</v>
      </c>
      <c r="E68">
        <f>IF(ISBLANK(Marathon!F71),"",100+MAX(0,60-Marathon!F71/60))</f>
        <v>100</v>
      </c>
      <c r="F68">
        <f>IF(ISBLANK(Marathon!G71),"",100+MAX(0,60-Marathon!G71/60))</f>
        <v>120.98333333333333</v>
      </c>
      <c r="G68">
        <f>IF(ISBLANK(Marathon!H71),"",100+MAX(0,60-Marathon!H71/60))</f>
        <v>100</v>
      </c>
      <c r="H68">
        <f>IF(ISBLANK(Marathon!I71),"",100+MAX(0,60-Marathon!I71/60))</f>
        <v>122.71666666666667</v>
      </c>
      <c r="I68">
        <f>IF(ISBLANK(Marathon!J71),"",100+MAX(0,60-Marathon!J71/60))</f>
        <v>110.46666666666667</v>
      </c>
      <c r="J68">
        <f>IF(ISBLANK(Marathon!K71),"",100+MAX(0,60-Marathon!K71/60))</f>
        <v>106.66666666666666</v>
      </c>
      <c r="K68">
        <f>IF(ISBLANK(Marathon!L71),"",100+MAX(0,60-Marathon!L71/60))</f>
        <v>100</v>
      </c>
      <c r="L68">
        <f>IF(ISBLANK(Marathon!M71),"",100+MAX(0,60-Marathon!M71/60))</f>
        <v>141.08333333333331</v>
      </c>
      <c r="M68">
        <f>IF(ISBLANK(Marathon!N71),"",100+MAX(0,60-Marathon!N71/60))</f>
        <v>128.5</v>
      </c>
      <c r="N68">
        <f>IF(ISBLANK(Marathon!O71),"",100+MAX(0,60-Marathon!O71/60))</f>
        <v>133.65</v>
      </c>
      <c r="O68">
        <f t="shared" si="3"/>
        <v>1000</v>
      </c>
      <c r="P68">
        <f t="shared" si="4"/>
        <v>100</v>
      </c>
      <c r="Q68">
        <f t="shared" si="5"/>
        <v>1064.0666666666668</v>
      </c>
    </row>
    <row r="69" spans="1:17">
      <c r="A69">
        <v>68</v>
      </c>
      <c r="B69" t="s">
        <v>34</v>
      </c>
      <c r="C69" s="1">
        <v>165.71666666666599</v>
      </c>
      <c r="D69" s="2" t="s">
        <v>274</v>
      </c>
      <c r="E69">
        <f>IF(ISBLANK(Marathon!F72),"",100+MAX(0,60-Marathon!F72/60))</f>
        <v>100</v>
      </c>
      <c r="F69">
        <f>IF(ISBLANK(Marathon!G72),"",100+MAX(0,60-Marathon!G72/60))</f>
        <v>134.15</v>
      </c>
      <c r="G69">
        <f>IF(ISBLANK(Marathon!H72),"",100+MAX(0,60-Marathon!H72/60))</f>
        <v>102.38333333333333</v>
      </c>
      <c r="H69">
        <f>IF(ISBLANK(Marathon!I72),"",100+MAX(0,60-Marathon!I72/60))</f>
        <v>124.8</v>
      </c>
      <c r="I69">
        <f>IF(ISBLANK(Marathon!J72),"",100+MAX(0,60-Marathon!J72/60))</f>
        <v>119.15</v>
      </c>
      <c r="J69" t="str">
        <f>IF(ISBLANK(Marathon!K72),"",100+MAX(0,60-Marathon!K72/60))</f>
        <v/>
      </c>
      <c r="K69">
        <f>IF(ISBLANK(Marathon!L72),"",100+MAX(0,60-Marathon!L72/60))</f>
        <v>100</v>
      </c>
      <c r="L69">
        <f>IF(ISBLANK(Marathon!M72),"",100+MAX(0,60-Marathon!M72/60))</f>
        <v>128.18333333333334</v>
      </c>
      <c r="M69">
        <f>IF(ISBLANK(Marathon!N72),"",100+MAX(0,60-Marathon!N72/60))</f>
        <v>122.91666666666666</v>
      </c>
      <c r="N69">
        <f>IF(ISBLANK(Marathon!O72),"",100+MAX(0,60-Marathon!O72/60))</f>
        <v>134.13333333333333</v>
      </c>
      <c r="O69">
        <f t="shared" si="3"/>
        <v>900</v>
      </c>
      <c r="P69">
        <f t="shared" si="4"/>
        <v>0</v>
      </c>
      <c r="Q69">
        <f t="shared" si="5"/>
        <v>1065.7166666666667</v>
      </c>
    </row>
    <row r="70" spans="1:17">
      <c r="A70">
        <v>69</v>
      </c>
      <c r="B70" t="s">
        <v>145</v>
      </c>
      <c r="C70" s="1">
        <v>163.69999999999999</v>
      </c>
      <c r="D70" s="2" t="s">
        <v>275</v>
      </c>
      <c r="E70">
        <f>IF(ISBLANK(Marathon!F73),"",100+MAX(0,60-Marathon!F73/60))</f>
        <v>100</v>
      </c>
      <c r="F70">
        <f>IF(ISBLANK(Marathon!G73),"",100+MAX(0,60-Marathon!G73/60))</f>
        <v>129.81666666666666</v>
      </c>
      <c r="G70">
        <f>IF(ISBLANK(Marathon!H73),"",100+MAX(0,60-Marathon!H73/60))</f>
        <v>100</v>
      </c>
      <c r="H70">
        <f>IF(ISBLANK(Marathon!I73),"",100+MAX(0,60-Marathon!I73/60))</f>
        <v>129.41666666666666</v>
      </c>
      <c r="I70">
        <f>IF(ISBLANK(Marathon!J73),"",100+MAX(0,60-Marathon!J73/60))</f>
        <v>136.85</v>
      </c>
      <c r="J70">
        <f>IF(ISBLANK(Marathon!K73),"",100+MAX(0,60-Marathon!K73/60))</f>
        <v>100</v>
      </c>
      <c r="K70">
        <f>IF(ISBLANK(Marathon!L73),"",100+MAX(0,60-Marathon!L73/60))</f>
        <v>100</v>
      </c>
      <c r="L70">
        <f>IF(ISBLANK(Marathon!M73),"",100+MAX(0,60-Marathon!M73/60))</f>
        <v>107.91666666666666</v>
      </c>
      <c r="M70">
        <f>IF(ISBLANK(Marathon!N73),"",100+MAX(0,60-Marathon!N73/60))</f>
        <v>134.91666666666669</v>
      </c>
      <c r="N70">
        <f>IF(ISBLANK(Marathon!O73),"",100+MAX(0,60-Marathon!O73/60))</f>
        <v>124.78333333333333</v>
      </c>
      <c r="O70">
        <f t="shared" si="3"/>
        <v>1000</v>
      </c>
      <c r="P70">
        <f t="shared" si="4"/>
        <v>100</v>
      </c>
      <c r="Q70">
        <f t="shared" si="5"/>
        <v>1063.7</v>
      </c>
    </row>
    <row r="71" spans="1:17">
      <c r="A71">
        <v>70</v>
      </c>
      <c r="B71" t="s">
        <v>146</v>
      </c>
      <c r="C71" s="1">
        <v>159.86666666666599</v>
      </c>
      <c r="D71" s="2" t="s">
        <v>270</v>
      </c>
      <c r="E71">
        <f>IF(ISBLANK(Marathon!F74),"",100+MAX(0,60-Marathon!F74/60))</f>
        <v>100</v>
      </c>
      <c r="F71">
        <f>IF(ISBLANK(Marathon!G74),"",100+MAX(0,60-Marathon!G74/60))</f>
        <v>125.85</v>
      </c>
      <c r="G71">
        <f>IF(ISBLANK(Marathon!H74),"",100+MAX(0,60-Marathon!H74/60))</f>
        <v>100</v>
      </c>
      <c r="H71">
        <f>IF(ISBLANK(Marathon!I74),"",100+MAX(0,60-Marathon!I74/60))</f>
        <v>104.66666666666666</v>
      </c>
      <c r="I71">
        <f>IF(ISBLANK(Marathon!J74),"",100+MAX(0,60-Marathon!J74/60))</f>
        <v>136.68333333333334</v>
      </c>
      <c r="J71">
        <f>IF(ISBLANK(Marathon!K74),"",100+MAX(0,60-Marathon!K74/60))</f>
        <v>111</v>
      </c>
      <c r="K71">
        <f>IF(ISBLANK(Marathon!L74),"",100+MAX(0,60-Marathon!L74/60))</f>
        <v>112.05</v>
      </c>
      <c r="L71">
        <f>IF(ISBLANK(Marathon!M74),"",100+MAX(0,60-Marathon!M74/60))</f>
        <v>115.81666666666666</v>
      </c>
      <c r="M71">
        <f>IF(ISBLANK(Marathon!N74),"",100+MAX(0,60-Marathon!N74/60))</f>
        <v>116.78333333333333</v>
      </c>
      <c r="N71">
        <f>IF(ISBLANK(Marathon!O74),"",100+MAX(0,60-Marathon!O74/60))</f>
        <v>137.01666666666665</v>
      </c>
      <c r="O71">
        <f t="shared" si="3"/>
        <v>1000</v>
      </c>
      <c r="P71">
        <f t="shared" si="4"/>
        <v>100</v>
      </c>
      <c r="Q71">
        <f t="shared" si="5"/>
        <v>1059.8666666666666</v>
      </c>
    </row>
    <row r="72" spans="1:17">
      <c r="A72">
        <v>71</v>
      </c>
      <c r="B72" t="s">
        <v>48</v>
      </c>
      <c r="C72" s="1">
        <v>159.61666666666599</v>
      </c>
      <c r="D72" s="2" t="s">
        <v>275</v>
      </c>
      <c r="E72">
        <f>IF(ISBLANK(Marathon!F75),"",100+MAX(0,60-Marathon!F75/60))</f>
        <v>100</v>
      </c>
      <c r="F72">
        <f>IF(ISBLANK(Marathon!G75),"",100+MAX(0,60-Marathon!G75/60))</f>
        <v>137.80000000000001</v>
      </c>
      <c r="G72">
        <f>IF(ISBLANK(Marathon!H75),"",100+MAX(0,60-Marathon!H75/60))</f>
        <v>100</v>
      </c>
      <c r="H72">
        <f>IF(ISBLANK(Marathon!I75),"",100+MAX(0,60-Marathon!I75/60))</f>
        <v>122.91666666666666</v>
      </c>
      <c r="I72">
        <f>IF(ISBLANK(Marathon!J75),"",100+MAX(0,60-Marathon!J75/60))</f>
        <v>124.78333333333333</v>
      </c>
      <c r="J72">
        <f>IF(ISBLANK(Marathon!K75),"",100+MAX(0,60-Marathon!K75/60))</f>
        <v>123.66666666666666</v>
      </c>
      <c r="K72">
        <f>IF(ISBLANK(Marathon!L75),"",100+MAX(0,60-Marathon!L75/60))</f>
        <v>100</v>
      </c>
      <c r="L72">
        <f>IF(ISBLANK(Marathon!M75),"",100+MAX(0,60-Marathon!M75/60))</f>
        <v>100</v>
      </c>
      <c r="M72">
        <f>IF(ISBLANK(Marathon!N75),"",100+MAX(0,60-Marathon!N75/60))</f>
        <v>118</v>
      </c>
      <c r="N72">
        <f>IF(ISBLANK(Marathon!O75),"",100+MAX(0,60-Marathon!O75/60))</f>
        <v>132.44999999999999</v>
      </c>
      <c r="O72">
        <f t="shared" si="3"/>
        <v>1000</v>
      </c>
      <c r="P72">
        <f t="shared" si="4"/>
        <v>100</v>
      </c>
      <c r="Q72">
        <f t="shared" si="5"/>
        <v>1059.6166666666666</v>
      </c>
    </row>
    <row r="73" spans="1:17">
      <c r="A73">
        <v>72</v>
      </c>
      <c r="B73" t="s">
        <v>18</v>
      </c>
      <c r="C73" s="1">
        <v>159.516666666666</v>
      </c>
      <c r="D73" s="2" t="s">
        <v>275</v>
      </c>
      <c r="E73">
        <f>IF(ISBLANK(Marathon!F76),"",100+MAX(0,60-Marathon!F76/60))</f>
        <v>116.65</v>
      </c>
      <c r="F73">
        <f>IF(ISBLANK(Marathon!G76),"",100+MAX(0,60-Marathon!G76/60))</f>
        <v>129.9</v>
      </c>
      <c r="G73">
        <f>IF(ISBLANK(Marathon!H76),"",100+MAX(0,60-Marathon!H76/60))</f>
        <v>100</v>
      </c>
      <c r="H73">
        <f>IF(ISBLANK(Marathon!I76),"",100+MAX(0,60-Marathon!I76/60))</f>
        <v>128.68333333333334</v>
      </c>
      <c r="I73">
        <f>IF(ISBLANK(Marathon!J76),"",100+MAX(0,60-Marathon!J76/60))</f>
        <v>130.58333333333334</v>
      </c>
      <c r="J73">
        <f>IF(ISBLANK(Marathon!K76),"",100+MAX(0,60-Marathon!K76/60))</f>
        <v>100</v>
      </c>
      <c r="K73">
        <f>IF(ISBLANK(Marathon!L76),"",100+MAX(0,60-Marathon!L76/60))</f>
        <v>100</v>
      </c>
      <c r="L73">
        <f>IF(ISBLANK(Marathon!M76),"",100+MAX(0,60-Marathon!M76/60))</f>
        <v>100</v>
      </c>
      <c r="M73">
        <f>IF(ISBLANK(Marathon!N76),"",100+MAX(0,60-Marathon!N76/60))</f>
        <v>130.08333333333334</v>
      </c>
      <c r="N73">
        <f>IF(ISBLANK(Marathon!O76),"",100+MAX(0,60-Marathon!O76/60))</f>
        <v>123.61666666666667</v>
      </c>
      <c r="O73">
        <f t="shared" si="3"/>
        <v>1000</v>
      </c>
      <c r="P73">
        <f t="shared" si="4"/>
        <v>100</v>
      </c>
      <c r="Q73">
        <f t="shared" si="5"/>
        <v>1059.5166666666669</v>
      </c>
    </row>
    <row r="74" spans="1:17">
      <c r="A74">
        <v>73</v>
      </c>
      <c r="B74" t="s">
        <v>147</v>
      </c>
      <c r="C74" s="1">
        <v>158.21666666666599</v>
      </c>
      <c r="D74" s="2" t="s">
        <v>271</v>
      </c>
      <c r="E74">
        <f>IF(ISBLANK(Marathon!F77),"",100+MAX(0,60-Marathon!F77/60))</f>
        <v>100</v>
      </c>
      <c r="F74">
        <f>IF(ISBLANK(Marathon!G77),"",100+MAX(0,60-Marathon!G77/60))</f>
        <v>132.68333333333334</v>
      </c>
      <c r="G74">
        <f>IF(ISBLANK(Marathon!H77),"",100+MAX(0,60-Marathon!H77/60))</f>
        <v>100</v>
      </c>
      <c r="H74">
        <f>IF(ISBLANK(Marathon!I77),"",100+MAX(0,60-Marathon!I77/60))</f>
        <v>132.06666666666666</v>
      </c>
      <c r="I74">
        <f>IF(ISBLANK(Marathon!J77),"",100+MAX(0,60-Marathon!J77/60))</f>
        <v>122.46666666666667</v>
      </c>
      <c r="J74">
        <f>IF(ISBLANK(Marathon!K77),"",100+MAX(0,60-Marathon!K77/60))</f>
        <v>106.4</v>
      </c>
      <c r="K74">
        <f>IF(ISBLANK(Marathon!L77),"",100+MAX(0,60-Marathon!L77/60))</f>
        <v>110.41666666666666</v>
      </c>
      <c r="L74">
        <f>IF(ISBLANK(Marathon!M77),"",100+MAX(0,60-Marathon!M77/60))</f>
        <v>100</v>
      </c>
      <c r="M74">
        <f>IF(ISBLANK(Marathon!N77),"",100+MAX(0,60-Marathon!N77/60))</f>
        <v>125.83333333333334</v>
      </c>
      <c r="N74">
        <f>IF(ISBLANK(Marathon!O77),"",100+MAX(0,60-Marathon!O77/60))</f>
        <v>128.35</v>
      </c>
      <c r="O74">
        <f t="shared" si="3"/>
        <v>1000</v>
      </c>
      <c r="P74">
        <f t="shared" si="4"/>
        <v>100</v>
      </c>
      <c r="Q74">
        <f t="shared" si="5"/>
        <v>1058.2166666666665</v>
      </c>
    </row>
    <row r="75" spans="1:17">
      <c r="A75">
        <v>74</v>
      </c>
      <c r="B75" t="s">
        <v>148</v>
      </c>
      <c r="C75" s="1">
        <v>156.61666666666599</v>
      </c>
      <c r="D75" s="2" t="s">
        <v>270</v>
      </c>
      <c r="E75">
        <f>IF(ISBLANK(Marathon!F78),"",100+MAX(0,60-Marathon!F78/60))</f>
        <v>100</v>
      </c>
      <c r="F75">
        <f>IF(ISBLANK(Marathon!G78),"",100+MAX(0,60-Marathon!G78/60))</f>
        <v>126.45</v>
      </c>
      <c r="G75">
        <f>IF(ISBLANK(Marathon!H78),"",100+MAX(0,60-Marathon!H78/60))</f>
        <v>100</v>
      </c>
      <c r="H75">
        <f>IF(ISBLANK(Marathon!I78),"",100+MAX(0,60-Marathon!I78/60))</f>
        <v>132.56666666666666</v>
      </c>
      <c r="I75">
        <f>IF(ISBLANK(Marathon!J78),"",100+MAX(0,60-Marathon!J78/60))</f>
        <v>125.73333333333333</v>
      </c>
      <c r="J75">
        <f>IF(ISBLANK(Marathon!K78),"",100+MAX(0,60-Marathon!K78/60))</f>
        <v>117.95</v>
      </c>
      <c r="K75">
        <f>IF(ISBLANK(Marathon!L78),"",100+MAX(0,60-Marathon!L78/60))</f>
        <v>104.5</v>
      </c>
      <c r="L75">
        <f>IF(ISBLANK(Marathon!M78),"",100+MAX(0,60-Marathon!M78/60))</f>
        <v>102.18333333333334</v>
      </c>
      <c r="M75">
        <f>IF(ISBLANK(Marathon!N78),"",100+MAX(0,60-Marathon!N78/60))</f>
        <v>131.1</v>
      </c>
      <c r="N75">
        <f>IF(ISBLANK(Marathon!O78),"",100+MAX(0,60-Marathon!O78/60))</f>
        <v>116.13333333333333</v>
      </c>
      <c r="O75">
        <f t="shared" si="3"/>
        <v>1000</v>
      </c>
      <c r="P75">
        <f t="shared" si="4"/>
        <v>100</v>
      </c>
      <c r="Q75">
        <f t="shared" si="5"/>
        <v>1056.6166666666668</v>
      </c>
    </row>
    <row r="76" spans="1:17">
      <c r="A76">
        <v>75</v>
      </c>
      <c r="B76" t="s">
        <v>149</v>
      </c>
      <c r="C76" s="1">
        <v>160.583333333333</v>
      </c>
      <c r="D76" s="2" t="s">
        <v>276</v>
      </c>
      <c r="E76" t="str">
        <f>IF(ISBLANK(Marathon!F79),"",100+MAX(0,60-Marathon!F79/60))</f>
        <v/>
      </c>
      <c r="F76">
        <f>IF(ISBLANK(Marathon!G79),"",100+MAX(0,60-Marathon!G79/60))</f>
        <v>130.41666666666666</v>
      </c>
      <c r="G76">
        <f>IF(ISBLANK(Marathon!H79),"",100+MAX(0,60-Marathon!H79/60))</f>
        <v>100</v>
      </c>
      <c r="H76">
        <f>IF(ISBLANK(Marathon!I79),"",100+MAX(0,60-Marathon!I79/60))</f>
        <v>100</v>
      </c>
      <c r="I76">
        <f>IF(ISBLANK(Marathon!J79),"",100+MAX(0,60-Marathon!J79/60))</f>
        <v>132.68333333333334</v>
      </c>
      <c r="J76">
        <f>IF(ISBLANK(Marathon!K79),"",100+MAX(0,60-Marathon!K79/60))</f>
        <v>108.71666666666667</v>
      </c>
      <c r="K76">
        <f>IF(ISBLANK(Marathon!L79),"",100+MAX(0,60-Marathon!L79/60))</f>
        <v>100</v>
      </c>
      <c r="L76">
        <f>IF(ISBLANK(Marathon!M79),"",100+MAX(0,60-Marathon!M79/60))</f>
        <v>128.69999999999999</v>
      </c>
      <c r="M76">
        <f>IF(ISBLANK(Marathon!N79),"",100+MAX(0,60-Marathon!N79/60))</f>
        <v>118.66666666666666</v>
      </c>
      <c r="N76">
        <f>IF(ISBLANK(Marathon!O79),"",100+MAX(0,60-Marathon!O79/60))</f>
        <v>141.4</v>
      </c>
      <c r="O76">
        <f t="shared" si="3"/>
        <v>900</v>
      </c>
      <c r="P76">
        <f t="shared" si="4"/>
        <v>0</v>
      </c>
      <c r="Q76">
        <f t="shared" si="5"/>
        <v>1060.5833333333333</v>
      </c>
    </row>
    <row r="77" spans="1:17">
      <c r="A77">
        <v>76</v>
      </c>
      <c r="B77" t="s">
        <v>7</v>
      </c>
      <c r="C77" s="1">
        <v>152.69999999999999</v>
      </c>
      <c r="D77" s="2" t="s">
        <v>150</v>
      </c>
      <c r="E77">
        <f>IF(ISBLANK(Marathon!F80),"",100+MAX(0,60-Marathon!F80/60))</f>
        <v>100</v>
      </c>
      <c r="F77" t="str">
        <f>IF(ISBLANK(Marathon!G80),"",100+MAX(0,60-Marathon!G80/60))</f>
        <v/>
      </c>
      <c r="G77">
        <f>IF(ISBLANK(Marathon!H80),"",100+MAX(0,60-Marathon!H80/60))</f>
        <v>100</v>
      </c>
      <c r="H77">
        <f>IF(ISBLANK(Marathon!I80),"",100+MAX(0,60-Marathon!I80/60))</f>
        <v>134.55000000000001</v>
      </c>
      <c r="I77">
        <f>IF(ISBLANK(Marathon!J80),"",100+MAX(0,60-Marathon!J80/60))</f>
        <v>140.80000000000001</v>
      </c>
      <c r="J77">
        <f>IF(ISBLANK(Marathon!K80),"",100+MAX(0,60-Marathon!K80/60))</f>
        <v>102.46666666666667</v>
      </c>
      <c r="K77">
        <f>IF(ISBLANK(Marathon!L80),"",100+MAX(0,60-Marathon!L80/60))</f>
        <v>100</v>
      </c>
      <c r="L77">
        <f>IF(ISBLANK(Marathon!M80),"",100+MAX(0,60-Marathon!M80/60))</f>
        <v>100</v>
      </c>
      <c r="M77">
        <f>IF(ISBLANK(Marathon!N80),"",100+MAX(0,60-Marathon!N80/60))</f>
        <v>141.6</v>
      </c>
      <c r="N77">
        <f>IF(ISBLANK(Marathon!O80),"",100+MAX(0,60-Marathon!O80/60))</f>
        <v>133.28333333333333</v>
      </c>
      <c r="O77">
        <f t="shared" si="3"/>
        <v>900</v>
      </c>
      <c r="P77">
        <f t="shared" si="4"/>
        <v>0</v>
      </c>
      <c r="Q77">
        <f t="shared" si="5"/>
        <v>1052.7</v>
      </c>
    </row>
    <row r="78" spans="1:17">
      <c r="A78">
        <v>77</v>
      </c>
      <c r="B78" t="s">
        <v>151</v>
      </c>
      <c r="C78" s="1">
        <v>149.73333333333301</v>
      </c>
      <c r="D78" s="2" t="s">
        <v>275</v>
      </c>
      <c r="E78">
        <f>IF(ISBLANK(Marathon!F81),"",100+MAX(0,60-Marathon!F81/60))</f>
        <v>100</v>
      </c>
      <c r="F78">
        <f>IF(ISBLANK(Marathon!G81),"",100+MAX(0,60-Marathon!G81/60))</f>
        <v>141.81666666666666</v>
      </c>
      <c r="G78">
        <f>IF(ISBLANK(Marathon!H81),"",100+MAX(0,60-Marathon!H81/60))</f>
        <v>100</v>
      </c>
      <c r="H78">
        <f>IF(ISBLANK(Marathon!I81),"",100+MAX(0,60-Marathon!I81/60))</f>
        <v>138.30000000000001</v>
      </c>
      <c r="I78">
        <f>IF(ISBLANK(Marathon!J81),"",100+MAX(0,60-Marathon!J81/60))</f>
        <v>100</v>
      </c>
      <c r="J78">
        <f>IF(ISBLANK(Marathon!K81),"",100+MAX(0,60-Marathon!K81/60))</f>
        <v>103.25</v>
      </c>
      <c r="K78">
        <f>IF(ISBLANK(Marathon!L81),"",100+MAX(0,60-Marathon!L81/60))</f>
        <v>104.26666666666667</v>
      </c>
      <c r="L78">
        <f>IF(ISBLANK(Marathon!M81),"",100+MAX(0,60-Marathon!M81/60))</f>
        <v>100</v>
      </c>
      <c r="M78">
        <f>IF(ISBLANK(Marathon!N81),"",100+MAX(0,60-Marathon!N81/60))</f>
        <v>132</v>
      </c>
      <c r="N78">
        <f>IF(ISBLANK(Marathon!O81),"",100+MAX(0,60-Marathon!O81/60))</f>
        <v>130.1</v>
      </c>
      <c r="O78">
        <f t="shared" si="3"/>
        <v>1000</v>
      </c>
      <c r="P78">
        <f t="shared" si="4"/>
        <v>100</v>
      </c>
      <c r="Q78">
        <f t="shared" si="5"/>
        <v>1049.7333333333333</v>
      </c>
    </row>
    <row r="79" spans="1:17">
      <c r="A79">
        <v>78</v>
      </c>
      <c r="B79" t="s">
        <v>152</v>
      </c>
      <c r="C79" s="1">
        <v>147.65</v>
      </c>
      <c r="D79" s="2" t="s">
        <v>275</v>
      </c>
      <c r="E79">
        <f>IF(ISBLANK(Marathon!F82),"",100+MAX(0,60-Marathon!F82/60))</f>
        <v>100</v>
      </c>
      <c r="F79">
        <f>IF(ISBLANK(Marathon!G82),"",100+MAX(0,60-Marathon!G82/60))</f>
        <v>132.76666666666665</v>
      </c>
      <c r="G79">
        <f>IF(ISBLANK(Marathon!H82),"",100+MAX(0,60-Marathon!H82/60))</f>
        <v>100</v>
      </c>
      <c r="H79">
        <f>IF(ISBLANK(Marathon!I82),"",100+MAX(0,60-Marathon!I82/60))</f>
        <v>112.98333333333333</v>
      </c>
      <c r="I79">
        <f>IF(ISBLANK(Marathon!J82),"",100+MAX(0,60-Marathon!J82/60))</f>
        <v>133.85</v>
      </c>
      <c r="J79">
        <f>IF(ISBLANK(Marathon!K82),"",100+MAX(0,60-Marathon!K82/60))</f>
        <v>100</v>
      </c>
      <c r="K79">
        <f>IF(ISBLANK(Marathon!L82),"",100+MAX(0,60-Marathon!L82/60))</f>
        <v>105.23333333333333</v>
      </c>
      <c r="L79">
        <f>IF(ISBLANK(Marathon!M82),"",100+MAX(0,60-Marathon!M82/60))</f>
        <v>100</v>
      </c>
      <c r="M79">
        <f>IF(ISBLANK(Marathon!N82),"",100+MAX(0,60-Marathon!N82/60))</f>
        <v>129.83333333333334</v>
      </c>
      <c r="N79">
        <f>IF(ISBLANK(Marathon!O82),"",100+MAX(0,60-Marathon!O82/60))</f>
        <v>132.98333333333335</v>
      </c>
      <c r="O79">
        <f t="shared" si="3"/>
        <v>1000</v>
      </c>
      <c r="P79">
        <f t="shared" si="4"/>
        <v>100</v>
      </c>
      <c r="Q79">
        <f t="shared" si="5"/>
        <v>1047.6500000000001</v>
      </c>
    </row>
    <row r="80" spans="1:17">
      <c r="A80">
        <v>79</v>
      </c>
      <c r="B80" t="s">
        <v>16</v>
      </c>
      <c r="C80" s="1">
        <v>144.30000000000001</v>
      </c>
      <c r="D80" s="2" t="s">
        <v>277</v>
      </c>
      <c r="E80">
        <f>IF(ISBLANK(Marathon!F83),"",100+MAX(0,60-Marathon!F83/60))</f>
        <v>100</v>
      </c>
      <c r="F80">
        <f>IF(ISBLANK(Marathon!G83),"",100+MAX(0,60-Marathon!G83/60))</f>
        <v>132.91666666666669</v>
      </c>
      <c r="G80">
        <f>IF(ISBLANK(Marathon!H83),"",100+MAX(0,60-Marathon!H83/60))</f>
        <v>100</v>
      </c>
      <c r="H80">
        <f>IF(ISBLANK(Marathon!I83),"",100+MAX(0,60-Marathon!I83/60))</f>
        <v>134.75</v>
      </c>
      <c r="I80">
        <f>IF(ISBLANK(Marathon!J83),"",100+MAX(0,60-Marathon!J83/60))</f>
        <v>122.3</v>
      </c>
      <c r="J80">
        <f>IF(ISBLANK(Marathon!K83),"",100+MAX(0,60-Marathon!K83/60))</f>
        <v>123.15</v>
      </c>
      <c r="K80">
        <f>IF(ISBLANK(Marathon!L83),"",100+MAX(0,60-Marathon!L83/60))</f>
        <v>100</v>
      </c>
      <c r="L80">
        <f>IF(ISBLANK(Marathon!M83),"",100+MAX(0,60-Marathon!M83/60))</f>
        <v>100</v>
      </c>
      <c r="M80">
        <f>IF(ISBLANK(Marathon!N83),"",100+MAX(0,60-Marathon!N83/60))</f>
        <v>100</v>
      </c>
      <c r="N80">
        <f>IF(ISBLANK(Marathon!O83),"",100+MAX(0,60-Marathon!O83/60))</f>
        <v>131.18333333333334</v>
      </c>
      <c r="O80">
        <f t="shared" si="3"/>
        <v>1000</v>
      </c>
      <c r="P80">
        <f t="shared" si="4"/>
        <v>100</v>
      </c>
      <c r="Q80">
        <f t="shared" si="5"/>
        <v>1044.3</v>
      </c>
    </row>
    <row r="81" spans="1:17">
      <c r="A81">
        <v>80</v>
      </c>
      <c r="B81" t="s">
        <v>153</v>
      </c>
      <c r="C81" s="1">
        <v>242.56666666666601</v>
      </c>
      <c r="D81" s="2" t="s">
        <v>278</v>
      </c>
      <c r="E81">
        <f>IF(ISBLANK(Marathon!F84),"",100+MAX(0,60-Marathon!F84/60))</f>
        <v>134.81666666666666</v>
      </c>
      <c r="F81">
        <f>IF(ISBLANK(Marathon!G84),"",100+MAX(0,60-Marathon!G84/60))</f>
        <v>140.05000000000001</v>
      </c>
      <c r="G81">
        <f>IF(ISBLANK(Marathon!H84),"",100+MAX(0,60-Marathon!H84/60))</f>
        <v>100</v>
      </c>
      <c r="H81">
        <f>IF(ISBLANK(Marathon!I84),"",100+MAX(0,60-Marathon!I84/60))</f>
        <v>127.06666666666666</v>
      </c>
      <c r="I81" t="str">
        <f>IF(ISBLANK(Marathon!J84),"",100+MAX(0,60-Marathon!J84/60))</f>
        <v/>
      </c>
      <c r="J81" t="str">
        <f>IF(ISBLANK(Marathon!K84),"",100+MAX(0,60-Marathon!K84/60))</f>
        <v/>
      </c>
      <c r="K81">
        <f>IF(ISBLANK(Marathon!L84),"",100+MAX(0,60-Marathon!L84/60))</f>
        <v>122.8</v>
      </c>
      <c r="L81">
        <f>IF(ISBLANK(Marathon!M84),"",100+MAX(0,60-Marathon!M84/60))</f>
        <v>139.69999999999999</v>
      </c>
      <c r="M81">
        <f>IF(ISBLANK(Marathon!N84),"",100+MAX(0,60-Marathon!N84/60))</f>
        <v>140.18333333333334</v>
      </c>
      <c r="N81">
        <f>IF(ISBLANK(Marathon!O84),"",100+MAX(0,60-Marathon!O84/60))</f>
        <v>137.94999999999999</v>
      </c>
      <c r="O81">
        <f t="shared" si="3"/>
        <v>800</v>
      </c>
      <c r="P81">
        <f t="shared" si="4"/>
        <v>0</v>
      </c>
      <c r="Q81">
        <f t="shared" si="5"/>
        <v>1042.5666666666668</v>
      </c>
    </row>
    <row r="82" spans="1:17">
      <c r="A82">
        <v>81</v>
      </c>
      <c r="B82" t="s">
        <v>154</v>
      </c>
      <c r="C82" s="1">
        <v>140.6</v>
      </c>
      <c r="D82" s="2" t="s">
        <v>275</v>
      </c>
      <c r="E82">
        <f>IF(ISBLANK(Marathon!F85),"",100+MAX(0,60-Marathon!F85/60))</f>
        <v>100</v>
      </c>
      <c r="F82">
        <f>IF(ISBLANK(Marathon!G85),"",100+MAX(0,60-Marathon!G85/60))</f>
        <v>110.15</v>
      </c>
      <c r="G82">
        <f>IF(ISBLANK(Marathon!H85),"",100+MAX(0,60-Marathon!H85/60))</f>
        <v>100</v>
      </c>
      <c r="H82">
        <f>IF(ISBLANK(Marathon!I85),"",100+MAX(0,60-Marathon!I85/60))</f>
        <v>130.51666666666665</v>
      </c>
      <c r="I82">
        <f>IF(ISBLANK(Marathon!J85),"",100+MAX(0,60-Marathon!J85/60))</f>
        <v>128.66666666666666</v>
      </c>
      <c r="J82">
        <f>IF(ISBLANK(Marathon!K85),"",100+MAX(0,60-Marathon!K85/60))</f>
        <v>112.11666666666667</v>
      </c>
      <c r="K82">
        <f>IF(ISBLANK(Marathon!L85),"",100+MAX(0,60-Marathon!L85/60))</f>
        <v>100</v>
      </c>
      <c r="L82">
        <f>IF(ISBLANK(Marathon!M85),"",100+MAX(0,60-Marathon!M85/60))</f>
        <v>100</v>
      </c>
      <c r="M82">
        <f>IF(ISBLANK(Marathon!N85),"",100+MAX(0,60-Marathon!N85/60))</f>
        <v>118.08333333333334</v>
      </c>
      <c r="N82">
        <f>IF(ISBLANK(Marathon!O85),"",100+MAX(0,60-Marathon!O85/60))</f>
        <v>141.06666666666666</v>
      </c>
      <c r="O82">
        <f t="shared" si="3"/>
        <v>1000</v>
      </c>
      <c r="P82">
        <f t="shared" si="4"/>
        <v>100</v>
      </c>
      <c r="Q82">
        <f t="shared" si="5"/>
        <v>1040.5999999999999</v>
      </c>
    </row>
    <row r="83" spans="1:17">
      <c r="A83">
        <v>82</v>
      </c>
      <c r="B83" t="s">
        <v>50</v>
      </c>
      <c r="C83" s="1">
        <v>140.96666666666599</v>
      </c>
      <c r="D83" s="2" t="s">
        <v>275</v>
      </c>
      <c r="E83">
        <f>IF(ISBLANK(Marathon!F86),"",100+MAX(0,60-Marathon!F86/60))</f>
        <v>100</v>
      </c>
      <c r="F83">
        <f>IF(ISBLANK(Marathon!G86),"",100+MAX(0,60-Marathon!G86/60))</f>
        <v>130.23333333333335</v>
      </c>
      <c r="G83">
        <f>IF(ISBLANK(Marathon!H86),"",100+MAX(0,60-Marathon!H86/60))</f>
        <v>100</v>
      </c>
      <c r="H83">
        <f>IF(ISBLANK(Marathon!I86),"",100+MAX(0,60-Marathon!I86/60))</f>
        <v>108.76666666666667</v>
      </c>
      <c r="I83">
        <f>IF(ISBLANK(Marathon!J86),"",100+MAX(0,60-Marathon!J86/60))</f>
        <v>122.21666666666667</v>
      </c>
      <c r="J83">
        <f>IF(ISBLANK(Marathon!K86),"",100+MAX(0,60-Marathon!K86/60))</f>
        <v>100</v>
      </c>
      <c r="K83">
        <f>IF(ISBLANK(Marathon!L86),"",100+MAX(0,60-Marathon!L86/60))</f>
        <v>100</v>
      </c>
      <c r="L83">
        <f>IF(ISBLANK(Marathon!M86),"",100+MAX(0,60-Marathon!M86/60))</f>
        <v>130.98333333333335</v>
      </c>
      <c r="M83">
        <f>IF(ISBLANK(Marathon!N86),"",100+MAX(0,60-Marathon!N86/60))</f>
        <v>127.41666666666666</v>
      </c>
      <c r="N83">
        <f>IF(ISBLANK(Marathon!O86),"",100+MAX(0,60-Marathon!O86/60))</f>
        <v>121.35</v>
      </c>
      <c r="O83">
        <f t="shared" si="3"/>
        <v>1000</v>
      </c>
      <c r="P83">
        <f t="shared" si="4"/>
        <v>100</v>
      </c>
      <c r="Q83">
        <f t="shared" si="5"/>
        <v>1040.9666666666667</v>
      </c>
    </row>
    <row r="84" spans="1:17">
      <c r="A84">
        <v>83</v>
      </c>
      <c r="B84" t="s">
        <v>155</v>
      </c>
      <c r="C84" s="1">
        <v>140.416666666666</v>
      </c>
      <c r="D84" s="2" t="s">
        <v>271</v>
      </c>
      <c r="E84">
        <f>IF(ISBLANK(Marathon!F87),"",100+MAX(0,60-Marathon!F87/60))</f>
        <v>109.15</v>
      </c>
      <c r="F84">
        <f>IF(ISBLANK(Marathon!G87),"",100+MAX(0,60-Marathon!G87/60))</f>
        <v>121.05</v>
      </c>
      <c r="G84">
        <f>IF(ISBLANK(Marathon!H87),"",100+MAX(0,60-Marathon!H87/60))</f>
        <v>100</v>
      </c>
      <c r="H84">
        <f>IF(ISBLANK(Marathon!I87),"",100+MAX(0,60-Marathon!I87/60))</f>
        <v>114.56666666666666</v>
      </c>
      <c r="I84">
        <f>IF(ISBLANK(Marathon!J87),"",100+MAX(0,60-Marathon!J87/60))</f>
        <v>136.85</v>
      </c>
      <c r="J84">
        <f>IF(ISBLANK(Marathon!K87),"",100+MAX(0,60-Marathon!K87/60))</f>
        <v>100</v>
      </c>
      <c r="K84">
        <f>IF(ISBLANK(Marathon!L87),"",100+MAX(0,60-Marathon!L87/60))</f>
        <v>100</v>
      </c>
      <c r="L84">
        <f>IF(ISBLANK(Marathon!M87),"",100+MAX(0,60-Marathon!M87/60))</f>
        <v>109.31666666666666</v>
      </c>
      <c r="M84">
        <f>IF(ISBLANK(Marathon!N87),"",100+MAX(0,60-Marathon!N87/60))</f>
        <v>117.88333333333333</v>
      </c>
      <c r="N84">
        <f>IF(ISBLANK(Marathon!O87),"",100+MAX(0,60-Marathon!O87/60))</f>
        <v>131.6</v>
      </c>
      <c r="O84">
        <f t="shared" si="3"/>
        <v>1000</v>
      </c>
      <c r="P84">
        <f t="shared" si="4"/>
        <v>100</v>
      </c>
      <c r="Q84">
        <f t="shared" si="5"/>
        <v>1040.4166666666667</v>
      </c>
    </row>
    <row r="85" spans="1:17">
      <c r="A85">
        <v>84</v>
      </c>
      <c r="B85" t="s">
        <v>11</v>
      </c>
      <c r="C85" s="1">
        <v>138.5</v>
      </c>
      <c r="D85" s="2" t="s">
        <v>277</v>
      </c>
      <c r="E85">
        <f>IF(ISBLANK(Marathon!F88),"",100+MAX(0,60-Marathon!F88/60))</f>
        <v>100</v>
      </c>
      <c r="F85">
        <f>IF(ISBLANK(Marathon!G88),"",100+MAX(0,60-Marathon!G88/60))</f>
        <v>131.53333333333333</v>
      </c>
      <c r="G85">
        <f>IF(ISBLANK(Marathon!H88),"",100+MAX(0,60-Marathon!H88/60))</f>
        <v>100</v>
      </c>
      <c r="H85">
        <f>IF(ISBLANK(Marathon!I88),"",100+MAX(0,60-Marathon!I88/60))</f>
        <v>100</v>
      </c>
      <c r="I85">
        <f>IF(ISBLANK(Marathon!J88),"",100+MAX(0,60-Marathon!J88/60))</f>
        <v>129.91666666666666</v>
      </c>
      <c r="J85">
        <f>IF(ISBLANK(Marathon!K88),"",100+MAX(0,60-Marathon!K88/60))</f>
        <v>100</v>
      </c>
      <c r="K85">
        <f>IF(ISBLANK(Marathon!L88),"",100+MAX(0,60-Marathon!L88/60))</f>
        <v>100</v>
      </c>
      <c r="L85">
        <f>IF(ISBLANK(Marathon!M88),"",100+MAX(0,60-Marathon!M88/60))</f>
        <v>121.2</v>
      </c>
      <c r="M85">
        <f>IF(ISBLANK(Marathon!N88),"",100+MAX(0,60-Marathon!N88/60))</f>
        <v>130.06666666666666</v>
      </c>
      <c r="N85">
        <f>IF(ISBLANK(Marathon!O88),"",100+MAX(0,60-Marathon!O88/60))</f>
        <v>125.78333333333333</v>
      </c>
      <c r="O85">
        <f t="shared" si="3"/>
        <v>1000</v>
      </c>
      <c r="P85">
        <f t="shared" si="4"/>
        <v>100</v>
      </c>
      <c r="Q85">
        <f t="shared" si="5"/>
        <v>1038.5</v>
      </c>
    </row>
    <row r="86" spans="1:17">
      <c r="A86">
        <v>85</v>
      </c>
      <c r="B86" t="s">
        <v>156</v>
      </c>
      <c r="C86" s="1">
        <v>138</v>
      </c>
      <c r="D86" s="2" t="s">
        <v>275</v>
      </c>
      <c r="E86">
        <f>IF(ISBLANK(Marathon!F89),"",100+MAX(0,60-Marathon!F89/60))</f>
        <v>100</v>
      </c>
      <c r="F86">
        <f>IF(ISBLANK(Marathon!G89),"",100+MAX(0,60-Marathon!G89/60))</f>
        <v>100</v>
      </c>
      <c r="G86">
        <f>IF(ISBLANK(Marathon!H89),"",100+MAX(0,60-Marathon!H89/60))</f>
        <v>100</v>
      </c>
      <c r="H86">
        <f>IF(ISBLANK(Marathon!I89),"",100+MAX(0,60-Marathon!I89/60))</f>
        <v>123.8</v>
      </c>
      <c r="I86">
        <f>IF(ISBLANK(Marathon!J89),"",100+MAX(0,60-Marathon!J89/60))</f>
        <v>128.94999999999999</v>
      </c>
      <c r="J86">
        <f>IF(ISBLANK(Marathon!K89),"",100+MAX(0,60-Marathon!K89/60))</f>
        <v>119.1</v>
      </c>
      <c r="K86">
        <f>IF(ISBLANK(Marathon!L89),"",100+MAX(0,60-Marathon!L89/60))</f>
        <v>100</v>
      </c>
      <c r="L86">
        <f>IF(ISBLANK(Marathon!M89),"",100+MAX(0,60-Marathon!M89/60))</f>
        <v>108.7</v>
      </c>
      <c r="M86">
        <f>IF(ISBLANK(Marathon!N89),"",100+MAX(0,60-Marathon!N89/60))</f>
        <v>117.86666666666667</v>
      </c>
      <c r="N86">
        <f>IF(ISBLANK(Marathon!O89),"",100+MAX(0,60-Marathon!O89/60))</f>
        <v>139.58333333333331</v>
      </c>
      <c r="O86">
        <f t="shared" si="3"/>
        <v>1000</v>
      </c>
      <c r="P86">
        <f t="shared" si="4"/>
        <v>100</v>
      </c>
      <c r="Q86">
        <f t="shared" si="5"/>
        <v>1038</v>
      </c>
    </row>
    <row r="87" spans="1:17">
      <c r="A87">
        <v>86</v>
      </c>
      <c r="B87" t="s">
        <v>25</v>
      </c>
      <c r="C87" s="1">
        <v>138.98333333333301</v>
      </c>
      <c r="D87" s="2" t="s">
        <v>279</v>
      </c>
      <c r="E87">
        <f>IF(ISBLANK(Marathon!F90),"",100+MAX(0,60-Marathon!F90/60))</f>
        <v>100</v>
      </c>
      <c r="F87">
        <f>IF(ISBLANK(Marathon!G90),"",100+MAX(0,60-Marathon!G90/60))</f>
        <v>134</v>
      </c>
      <c r="G87">
        <f>IF(ISBLANK(Marathon!H90),"",100+MAX(0,60-Marathon!H90/60))</f>
        <v>100</v>
      </c>
      <c r="H87">
        <f>IF(ISBLANK(Marathon!I90),"",100+MAX(0,60-Marathon!I90/60))</f>
        <v>100</v>
      </c>
      <c r="I87">
        <f>IF(ISBLANK(Marathon!J90),"",100+MAX(0,60-Marathon!J90/60))</f>
        <v>100</v>
      </c>
      <c r="J87">
        <f>IF(ISBLANK(Marathon!K90),"",100+MAX(0,60-Marathon!K90/60))</f>
        <v>100</v>
      </c>
      <c r="K87">
        <f>IF(ISBLANK(Marathon!L90),"",100+MAX(0,60-Marathon!L90/60))</f>
        <v>100</v>
      </c>
      <c r="L87">
        <f>IF(ISBLANK(Marathon!M90),"",100+MAX(0,60-Marathon!M90/60))</f>
        <v>142.36666666666667</v>
      </c>
      <c r="M87">
        <f>IF(ISBLANK(Marathon!N90),"",100+MAX(0,60-Marathon!N90/60))</f>
        <v>131.13333333333333</v>
      </c>
      <c r="N87">
        <f>IF(ISBLANK(Marathon!O90),"",100+MAX(0,60-Marathon!O90/60))</f>
        <v>131.48333333333335</v>
      </c>
      <c r="O87">
        <f t="shared" si="3"/>
        <v>1000</v>
      </c>
      <c r="P87">
        <f t="shared" si="4"/>
        <v>100</v>
      </c>
      <c r="Q87">
        <f t="shared" si="5"/>
        <v>1038.9833333333333</v>
      </c>
    </row>
    <row r="88" spans="1:17">
      <c r="A88">
        <v>87</v>
      </c>
      <c r="B88" t="s">
        <v>157</v>
      </c>
      <c r="C88" s="1">
        <v>134.4</v>
      </c>
      <c r="D88" s="2" t="s">
        <v>275</v>
      </c>
      <c r="E88">
        <f>IF(ISBLANK(Marathon!F91),"",100+MAX(0,60-Marathon!F91/60))</f>
        <v>100</v>
      </c>
      <c r="F88">
        <f>IF(ISBLANK(Marathon!G91),"",100+MAX(0,60-Marathon!G91/60))</f>
        <v>132.21666666666667</v>
      </c>
      <c r="G88">
        <f>IF(ISBLANK(Marathon!H91),"",100+MAX(0,60-Marathon!H91/60))</f>
        <v>100</v>
      </c>
      <c r="H88">
        <f>IF(ISBLANK(Marathon!I91),"",100+MAX(0,60-Marathon!I91/60))</f>
        <v>110.48333333333333</v>
      </c>
      <c r="I88">
        <f>IF(ISBLANK(Marathon!J91),"",100+MAX(0,60-Marathon!J91/60))</f>
        <v>136.5</v>
      </c>
      <c r="J88">
        <f>IF(ISBLANK(Marathon!K91),"",100+MAX(0,60-Marathon!K91/60))</f>
        <v>106.41666666666666</v>
      </c>
      <c r="K88">
        <f>IF(ISBLANK(Marathon!L91),"",100+MAX(0,60-Marathon!L91/60))</f>
        <v>100</v>
      </c>
      <c r="L88">
        <f>IF(ISBLANK(Marathon!M91),"",100+MAX(0,60-Marathon!M91/60))</f>
        <v>100</v>
      </c>
      <c r="M88">
        <f>IF(ISBLANK(Marathon!N91),"",100+MAX(0,60-Marathon!N91/60))</f>
        <v>122.56666666666666</v>
      </c>
      <c r="N88">
        <f>IF(ISBLANK(Marathon!O91),"",100+MAX(0,60-Marathon!O91/60))</f>
        <v>126.21666666666667</v>
      </c>
      <c r="O88">
        <f t="shared" si="3"/>
        <v>1000</v>
      </c>
      <c r="P88">
        <f t="shared" si="4"/>
        <v>100</v>
      </c>
      <c r="Q88">
        <f t="shared" si="5"/>
        <v>1034.4000000000001</v>
      </c>
    </row>
    <row r="89" spans="1:17">
      <c r="A89">
        <v>88</v>
      </c>
      <c r="B89" t="s">
        <v>41</v>
      </c>
      <c r="C89" s="1">
        <v>134.1</v>
      </c>
      <c r="D89" s="2" t="s">
        <v>275</v>
      </c>
      <c r="E89">
        <f>IF(ISBLANK(Marathon!F92),"",100+MAX(0,60-Marathon!F92/60))</f>
        <v>100</v>
      </c>
      <c r="F89">
        <f>IF(ISBLANK(Marathon!G92),"",100+MAX(0,60-Marathon!G92/60))</f>
        <v>100</v>
      </c>
      <c r="G89">
        <f>IF(ISBLANK(Marathon!H92),"",100+MAX(0,60-Marathon!H92/60))</f>
        <v>100</v>
      </c>
      <c r="H89">
        <f>IF(ISBLANK(Marathon!I92),"",100+MAX(0,60-Marathon!I92/60))</f>
        <v>112.11666666666667</v>
      </c>
      <c r="I89">
        <f>IF(ISBLANK(Marathon!J92),"",100+MAX(0,60-Marathon!J92/60))</f>
        <v>126.8</v>
      </c>
      <c r="J89">
        <f>IF(ISBLANK(Marathon!K92),"",100+MAX(0,60-Marathon!K92/60))</f>
        <v>105.03333333333333</v>
      </c>
      <c r="K89">
        <f>IF(ISBLANK(Marathon!L92),"",100+MAX(0,60-Marathon!L92/60))</f>
        <v>100</v>
      </c>
      <c r="L89">
        <f>IF(ISBLANK(Marathon!M92),"",100+MAX(0,60-Marathon!M92/60))</f>
        <v>133.5</v>
      </c>
      <c r="M89">
        <f>IF(ISBLANK(Marathon!N92),"",100+MAX(0,60-Marathon!N92/60))</f>
        <v>126.36666666666667</v>
      </c>
      <c r="N89">
        <f>IF(ISBLANK(Marathon!O92),"",100+MAX(0,60-Marathon!O92/60))</f>
        <v>130.28333333333333</v>
      </c>
      <c r="O89">
        <f t="shared" si="3"/>
        <v>1000</v>
      </c>
      <c r="P89">
        <f t="shared" si="4"/>
        <v>100</v>
      </c>
      <c r="Q89">
        <f t="shared" si="5"/>
        <v>1034.0999999999999</v>
      </c>
    </row>
    <row r="90" spans="1:17">
      <c r="A90">
        <v>89</v>
      </c>
      <c r="B90" t="s">
        <v>158</v>
      </c>
      <c r="C90" s="1">
        <v>134.083333333333</v>
      </c>
      <c r="D90" s="2" t="s">
        <v>274</v>
      </c>
      <c r="E90">
        <f>IF(ISBLANK(Marathon!F93),"",100+MAX(0,60-Marathon!F93/60))</f>
        <v>100</v>
      </c>
      <c r="F90">
        <f>IF(ISBLANK(Marathon!G93),"",100+MAX(0,60-Marathon!G93/60))</f>
        <v>125.1</v>
      </c>
      <c r="G90">
        <f>IF(ISBLANK(Marathon!H93),"",100+MAX(0,60-Marathon!H93/60))</f>
        <v>100</v>
      </c>
      <c r="H90">
        <f>IF(ISBLANK(Marathon!I93),"",100+MAX(0,60-Marathon!I93/60))</f>
        <v>109.4</v>
      </c>
      <c r="I90">
        <f>IF(ISBLANK(Marathon!J93),"",100+MAX(0,60-Marathon!J93/60))</f>
        <v>126.8</v>
      </c>
      <c r="J90">
        <f>IF(ISBLANK(Marathon!K93),"",100+MAX(0,60-Marathon!K93/60))</f>
        <v>105.33333333333334</v>
      </c>
      <c r="K90" t="str">
        <f>IF(ISBLANK(Marathon!L93),"",100+MAX(0,60-Marathon!L93/60))</f>
        <v/>
      </c>
      <c r="L90">
        <f>IF(ISBLANK(Marathon!M93),"",100+MAX(0,60-Marathon!M93/60))</f>
        <v>130</v>
      </c>
      <c r="M90">
        <f>IF(ISBLANK(Marathon!N93),"",100+MAX(0,60-Marathon!N93/60))</f>
        <v>120.7</v>
      </c>
      <c r="N90">
        <f>IF(ISBLANK(Marathon!O93),"",100+MAX(0,60-Marathon!O93/60))</f>
        <v>116.75</v>
      </c>
      <c r="O90">
        <f t="shared" si="3"/>
        <v>900</v>
      </c>
      <c r="P90">
        <f t="shared" si="4"/>
        <v>0</v>
      </c>
      <c r="Q90">
        <f t="shared" si="5"/>
        <v>1034.0833333333335</v>
      </c>
    </row>
    <row r="91" spans="1:17">
      <c r="A91">
        <v>90</v>
      </c>
      <c r="B91" t="s">
        <v>62</v>
      </c>
      <c r="C91" s="1">
        <v>134.833333333333</v>
      </c>
      <c r="D91" s="2" t="s">
        <v>280</v>
      </c>
      <c r="E91">
        <f>IF(ISBLANK(Marathon!F94),"",100+MAX(0,60-Marathon!F94/60))</f>
        <v>100</v>
      </c>
      <c r="F91">
        <f>IF(ISBLANK(Marathon!G94),"",100+MAX(0,60-Marathon!G94/60))</f>
        <v>106.73333333333333</v>
      </c>
      <c r="G91" t="str">
        <f>IF(ISBLANK(Marathon!H94),"",100+MAX(0,60-Marathon!H94/60))</f>
        <v/>
      </c>
      <c r="H91">
        <f>IF(ISBLANK(Marathon!I94),"",100+MAX(0,60-Marathon!I94/60))</f>
        <v>117.95</v>
      </c>
      <c r="I91">
        <f>IF(ISBLANK(Marathon!J94),"",100+MAX(0,60-Marathon!J94/60))</f>
        <v>138.78333333333333</v>
      </c>
      <c r="J91">
        <f>IF(ISBLANK(Marathon!K94),"",100+MAX(0,60-Marathon!K94/60))</f>
        <v>100</v>
      </c>
      <c r="K91">
        <f>IF(ISBLANK(Marathon!L94),"",100+MAX(0,60-Marathon!L94/60))</f>
        <v>100</v>
      </c>
      <c r="L91">
        <f>IF(ISBLANK(Marathon!M94),"",100+MAX(0,60-Marathon!M94/60))</f>
        <v>100</v>
      </c>
      <c r="M91">
        <f>IF(ISBLANK(Marathon!N94),"",100+MAX(0,60-Marathon!N94/60))</f>
        <v>130.76666666666665</v>
      </c>
      <c r="N91">
        <f>IF(ISBLANK(Marathon!O94),"",100+MAX(0,60-Marathon!O94/60))</f>
        <v>140.6</v>
      </c>
      <c r="O91">
        <f t="shared" si="3"/>
        <v>900</v>
      </c>
      <c r="P91">
        <f t="shared" si="4"/>
        <v>0</v>
      </c>
      <c r="Q91">
        <f t="shared" si="5"/>
        <v>1034.8333333333333</v>
      </c>
    </row>
    <row r="92" spans="1:17">
      <c r="A92">
        <v>91</v>
      </c>
      <c r="B92" t="s">
        <v>94</v>
      </c>
      <c r="C92" s="1">
        <v>130.69999999999999</v>
      </c>
      <c r="D92" s="2" t="s">
        <v>276</v>
      </c>
      <c r="E92">
        <f>IF(ISBLANK(Marathon!F95),"",100+MAX(0,60-Marathon!F95/60))</f>
        <v>100</v>
      </c>
      <c r="F92">
        <f>IF(ISBLANK(Marathon!G95),"",100+MAX(0,60-Marathon!G95/60))</f>
        <v>137.51666666666665</v>
      </c>
      <c r="G92">
        <f>IF(ISBLANK(Marathon!H95),"",100+MAX(0,60-Marathon!H95/60))</f>
        <v>100</v>
      </c>
      <c r="H92">
        <f>IF(ISBLANK(Marathon!I95),"",100+MAX(0,60-Marathon!I95/60))</f>
        <v>107.96666666666667</v>
      </c>
      <c r="I92" t="str">
        <f>IF(ISBLANK(Marathon!J95),"",100+MAX(0,60-Marathon!J95/60))</f>
        <v/>
      </c>
      <c r="J92">
        <f>IF(ISBLANK(Marathon!K95),"",100+MAX(0,60-Marathon!K95/60))</f>
        <v>118.33333333333334</v>
      </c>
      <c r="K92">
        <f>IF(ISBLANK(Marathon!L95),"",100+MAX(0,60-Marathon!L95/60))</f>
        <v>109</v>
      </c>
      <c r="L92">
        <f>IF(ISBLANK(Marathon!M95),"",100+MAX(0,60-Marathon!M95/60))</f>
        <v>120.43333333333334</v>
      </c>
      <c r="M92">
        <f>IF(ISBLANK(Marathon!N95),"",100+MAX(0,60-Marathon!N95/60))</f>
        <v>100</v>
      </c>
      <c r="N92">
        <f>IF(ISBLANK(Marathon!O95),"",100+MAX(0,60-Marathon!O95/60))</f>
        <v>137.44999999999999</v>
      </c>
      <c r="O92">
        <f t="shared" si="3"/>
        <v>900</v>
      </c>
      <c r="P92">
        <f t="shared" si="4"/>
        <v>0</v>
      </c>
      <c r="Q92">
        <f t="shared" si="5"/>
        <v>1030.7</v>
      </c>
    </row>
    <row r="93" spans="1:17">
      <c r="A93">
        <v>92</v>
      </c>
      <c r="B93" t="s">
        <v>38</v>
      </c>
      <c r="C93" s="1">
        <v>125.9</v>
      </c>
      <c r="D93" s="2" t="s">
        <v>277</v>
      </c>
      <c r="E93">
        <f>IF(ISBLANK(Marathon!F96),"",100+MAX(0,60-Marathon!F96/60))</f>
        <v>100</v>
      </c>
      <c r="F93">
        <f>IF(ISBLANK(Marathon!G96),"",100+MAX(0,60-Marathon!G96/60))</f>
        <v>123.46666666666667</v>
      </c>
      <c r="G93">
        <f>IF(ISBLANK(Marathon!H96),"",100+MAX(0,60-Marathon!H96/60))</f>
        <v>100</v>
      </c>
      <c r="H93">
        <f>IF(ISBLANK(Marathon!I96),"",100+MAX(0,60-Marathon!I96/60))</f>
        <v>132.55000000000001</v>
      </c>
      <c r="I93">
        <f>IF(ISBLANK(Marathon!J96),"",100+MAX(0,60-Marathon!J96/60))</f>
        <v>115.41666666666666</v>
      </c>
      <c r="J93">
        <f>IF(ISBLANK(Marathon!K96),"",100+MAX(0,60-Marathon!K96/60))</f>
        <v>100</v>
      </c>
      <c r="K93">
        <f>IF(ISBLANK(Marathon!L96),"",100+MAX(0,60-Marathon!L96/60))</f>
        <v>100</v>
      </c>
      <c r="L93">
        <f>IF(ISBLANK(Marathon!M96),"",100+MAX(0,60-Marathon!M96/60))</f>
        <v>100</v>
      </c>
      <c r="M93">
        <f>IF(ISBLANK(Marathon!N96),"",100+MAX(0,60-Marathon!N96/60))</f>
        <v>127.25</v>
      </c>
      <c r="N93">
        <f>IF(ISBLANK(Marathon!O96),"",100+MAX(0,60-Marathon!O96/60))</f>
        <v>127.21666666666667</v>
      </c>
      <c r="O93">
        <f t="shared" si="3"/>
        <v>1000</v>
      </c>
      <c r="P93">
        <f t="shared" si="4"/>
        <v>100</v>
      </c>
      <c r="Q93">
        <f t="shared" si="5"/>
        <v>1025.9000000000001</v>
      </c>
    </row>
    <row r="94" spans="1:17">
      <c r="A94">
        <v>93</v>
      </c>
      <c r="B94" t="s">
        <v>65</v>
      </c>
      <c r="C94" s="1">
        <v>130.69999999999999</v>
      </c>
      <c r="D94" s="2" t="s">
        <v>277</v>
      </c>
      <c r="E94">
        <f>IF(ISBLANK(Marathon!F97),"",100+MAX(0,60-Marathon!F97/60))</f>
        <v>100</v>
      </c>
      <c r="F94">
        <f>IF(ISBLANK(Marathon!G97),"",100+MAX(0,60-Marathon!G97/60))</f>
        <v>126.95</v>
      </c>
      <c r="G94">
        <f>IF(ISBLANK(Marathon!H97),"",100+MAX(0,60-Marathon!H97/60))</f>
        <v>100</v>
      </c>
      <c r="H94">
        <f>IF(ISBLANK(Marathon!I97),"",100+MAX(0,60-Marathon!I97/60))</f>
        <v>100</v>
      </c>
      <c r="I94">
        <f>IF(ISBLANK(Marathon!J97),"",100+MAX(0,60-Marathon!J97/60))</f>
        <v>118.01666666666667</v>
      </c>
      <c r="J94">
        <f>IF(ISBLANK(Marathon!K97),"",100+MAX(0,60-Marathon!K97/60))</f>
        <v>100</v>
      </c>
      <c r="K94">
        <f>IF(ISBLANK(Marathon!L97),"",100+MAX(0,60-Marathon!L97/60))</f>
        <v>100</v>
      </c>
      <c r="L94">
        <f>IF(ISBLANK(Marathon!M97),"",100+MAX(0,60-Marathon!M97/60))</f>
        <v>132.75</v>
      </c>
      <c r="M94">
        <f>IF(ISBLANK(Marathon!N97),"",100+MAX(0,60-Marathon!N97/60))</f>
        <v>124.68333333333334</v>
      </c>
      <c r="N94">
        <f>IF(ISBLANK(Marathon!O97),"",100+MAX(0,60-Marathon!O97/60))</f>
        <v>128.30000000000001</v>
      </c>
      <c r="O94">
        <f t="shared" si="3"/>
        <v>1000</v>
      </c>
      <c r="P94">
        <f t="shared" si="4"/>
        <v>100</v>
      </c>
      <c r="Q94">
        <f t="shared" si="5"/>
        <v>1030.7</v>
      </c>
    </row>
    <row r="95" spans="1:17">
      <c r="A95">
        <v>94</v>
      </c>
      <c r="B95" t="s">
        <v>27</v>
      </c>
      <c r="C95" s="1">
        <v>123.36666666666601</v>
      </c>
      <c r="D95" s="2" t="s">
        <v>280</v>
      </c>
      <c r="E95">
        <f>IF(ISBLANK(Marathon!F98),"",100+MAX(0,60-Marathon!F98/60))</f>
        <v>100</v>
      </c>
      <c r="F95">
        <f>IF(ISBLANK(Marathon!G98),"",100+MAX(0,60-Marathon!G98/60))</f>
        <v>100</v>
      </c>
      <c r="G95" t="str">
        <f>IF(ISBLANK(Marathon!H98),"",100+MAX(0,60-Marathon!H98/60))</f>
        <v/>
      </c>
      <c r="H95">
        <f>IF(ISBLANK(Marathon!I98),"",100+MAX(0,60-Marathon!I98/60))</f>
        <v>122.43333333333334</v>
      </c>
      <c r="I95">
        <f>IF(ISBLANK(Marathon!J98),"",100+MAX(0,60-Marathon!J98/60))</f>
        <v>134.76666666666665</v>
      </c>
      <c r="J95">
        <f>IF(ISBLANK(Marathon!K98),"",100+MAX(0,60-Marathon!K98/60))</f>
        <v>125.65</v>
      </c>
      <c r="K95">
        <f>IF(ISBLANK(Marathon!L98),"",100+MAX(0,60-Marathon!L98/60))</f>
        <v>100</v>
      </c>
      <c r="L95">
        <f>IF(ISBLANK(Marathon!M98),"",100+MAX(0,60-Marathon!M98/60))</f>
        <v>113.36666666666667</v>
      </c>
      <c r="M95">
        <f>IF(ISBLANK(Marathon!N98),"",100+MAX(0,60-Marathon!N98/60))</f>
        <v>100</v>
      </c>
      <c r="N95">
        <f>IF(ISBLANK(Marathon!O98),"",100+MAX(0,60-Marathon!O98/60))</f>
        <v>127.15</v>
      </c>
      <c r="O95">
        <f t="shared" si="3"/>
        <v>900</v>
      </c>
      <c r="P95">
        <f t="shared" si="4"/>
        <v>0</v>
      </c>
      <c r="Q95">
        <f t="shared" si="5"/>
        <v>1023.3666666666667</v>
      </c>
    </row>
    <row r="96" spans="1:17">
      <c r="A96">
        <v>95</v>
      </c>
      <c r="B96" t="s">
        <v>159</v>
      </c>
      <c r="C96" s="1">
        <v>123.15</v>
      </c>
      <c r="D96" s="2" t="s">
        <v>274</v>
      </c>
      <c r="E96">
        <f>IF(ISBLANK(Marathon!F99),"",100+MAX(0,60-Marathon!F99/60))</f>
        <v>100</v>
      </c>
      <c r="F96">
        <f>IF(ISBLANK(Marathon!G99),"",100+MAX(0,60-Marathon!G99/60))</f>
        <v>113.28333333333333</v>
      </c>
      <c r="G96" t="str">
        <f>IF(ISBLANK(Marathon!H99),"",100+MAX(0,60-Marathon!H99/60))</f>
        <v/>
      </c>
      <c r="H96">
        <f>IF(ISBLANK(Marathon!I99),"",100+MAX(0,60-Marathon!I99/60))</f>
        <v>131.30000000000001</v>
      </c>
      <c r="I96">
        <f>IF(ISBLANK(Marathon!J99),"",100+MAX(0,60-Marathon!J99/60))</f>
        <v>122.48333333333333</v>
      </c>
      <c r="J96">
        <f>IF(ISBLANK(Marathon!K99),"",100+MAX(0,60-Marathon!K99/60))</f>
        <v>107.05</v>
      </c>
      <c r="K96">
        <f>IF(ISBLANK(Marathon!L99),"",100+MAX(0,60-Marathon!L99/60))</f>
        <v>100</v>
      </c>
      <c r="L96">
        <f>IF(ISBLANK(Marathon!M99),"",100+MAX(0,60-Marathon!M99/60))</f>
        <v>117.43333333333334</v>
      </c>
      <c r="M96">
        <f>IF(ISBLANK(Marathon!N99),"",100+MAX(0,60-Marathon!N99/60))</f>
        <v>100.41666666666666</v>
      </c>
      <c r="N96">
        <f>IF(ISBLANK(Marathon!O99),"",100+MAX(0,60-Marathon!O99/60))</f>
        <v>131.18333333333334</v>
      </c>
      <c r="O96">
        <f t="shared" si="3"/>
        <v>900</v>
      </c>
      <c r="P96">
        <f t="shared" si="4"/>
        <v>0</v>
      </c>
      <c r="Q96">
        <f t="shared" si="5"/>
        <v>1023.1499999999999</v>
      </c>
    </row>
    <row r="97" spans="1:17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IF(ISBLANK(Marathon!F100),"",100+MAX(0,60-Marathon!F100/60))</f>
        <v>119.8</v>
      </c>
      <c r="F97">
        <f>IF(ISBLANK(Marathon!G100),"",100+MAX(0,60-Marathon!G100/60))</f>
        <v>114.63333333333333</v>
      </c>
      <c r="G97">
        <f>IF(ISBLANK(Marathon!H100),"",100+MAX(0,60-Marathon!H100/60))</f>
        <v>100</v>
      </c>
      <c r="H97">
        <f>IF(ISBLANK(Marathon!I100),"",100+MAX(0,60-Marathon!I100/60))</f>
        <v>111.25</v>
      </c>
      <c r="I97">
        <f>IF(ISBLANK(Marathon!J100),"",100+MAX(0,60-Marathon!J100/60))</f>
        <v>136.19999999999999</v>
      </c>
      <c r="J97">
        <f>IF(ISBLANK(Marathon!K100),"",100+MAX(0,60-Marathon!K100/60))</f>
        <v>100</v>
      </c>
      <c r="K97">
        <f>IF(ISBLANK(Marathon!L100),"",100+MAX(0,60-Marathon!L100/60))</f>
        <v>100</v>
      </c>
      <c r="L97">
        <f>IF(ISBLANK(Marathon!M100),"",100+MAX(0,60-Marathon!M100/60))</f>
        <v>106.71666666666667</v>
      </c>
      <c r="M97">
        <f>IF(ISBLANK(Marathon!N100),"",100+MAX(0,60-Marathon!N100/60))</f>
        <v>100</v>
      </c>
      <c r="N97">
        <f>IF(ISBLANK(Marathon!O100),"",100+MAX(0,60-Marathon!O100/60))</f>
        <v>130.71666666666667</v>
      </c>
      <c r="O97">
        <f t="shared" si="3"/>
        <v>1000</v>
      </c>
      <c r="P97">
        <f t="shared" si="4"/>
        <v>100</v>
      </c>
      <c r="Q97">
        <f t="shared" si="5"/>
        <v>1019.3166666666666</v>
      </c>
    </row>
    <row r="98" spans="1:17">
      <c r="A98">
        <v>97</v>
      </c>
      <c r="B98" t="s">
        <v>160</v>
      </c>
      <c r="C98" s="1">
        <v>122.266666666666</v>
      </c>
      <c r="D98" s="2" t="s">
        <v>271</v>
      </c>
      <c r="E98">
        <f>IF(ISBLANK(Marathon!F101),"",100+MAX(0,60-Marathon!F101/60))</f>
        <v>100</v>
      </c>
      <c r="F98">
        <f>IF(ISBLANK(Marathon!G101),"",100+MAX(0,60-Marathon!G101/60))</f>
        <v>122.21666666666667</v>
      </c>
      <c r="G98">
        <f>IF(ISBLANK(Marathon!H101),"",100+MAX(0,60-Marathon!H101/60))</f>
        <v>100</v>
      </c>
      <c r="H98">
        <f>IF(ISBLANK(Marathon!I101),"",100+MAX(0,60-Marathon!I101/60))</f>
        <v>128.44999999999999</v>
      </c>
      <c r="I98">
        <f>IF(ISBLANK(Marathon!J101),"",100+MAX(0,60-Marathon!J101/60))</f>
        <v>105.85</v>
      </c>
      <c r="J98">
        <f>IF(ISBLANK(Marathon!K101),"",100+MAX(0,60-Marathon!K101/60))</f>
        <v>100</v>
      </c>
      <c r="K98">
        <f>IF(ISBLANK(Marathon!L101),"",100+MAX(0,60-Marathon!L101/60))</f>
        <v>103.18333333333334</v>
      </c>
      <c r="L98">
        <f>IF(ISBLANK(Marathon!M101),"",100+MAX(0,60-Marathon!M101/60))</f>
        <v>120.86666666666667</v>
      </c>
      <c r="M98">
        <f>IF(ISBLANK(Marathon!N101),"",100+MAX(0,60-Marathon!N101/60))</f>
        <v>123.26666666666667</v>
      </c>
      <c r="N98">
        <f>IF(ISBLANK(Marathon!O101),"",100+MAX(0,60-Marathon!O101/60))</f>
        <v>118.43333333333334</v>
      </c>
      <c r="O98">
        <f t="shared" si="3"/>
        <v>1000</v>
      </c>
      <c r="P98">
        <f t="shared" si="4"/>
        <v>100</v>
      </c>
      <c r="Q98">
        <f t="shared" si="5"/>
        <v>1022.2666666666667</v>
      </c>
    </row>
    <row r="99" spans="1:17">
      <c r="A99">
        <v>98</v>
      </c>
      <c r="B99" t="s">
        <v>84</v>
      </c>
      <c r="C99" s="1">
        <v>117.666666666666</v>
      </c>
      <c r="D99" s="2" t="s">
        <v>270</v>
      </c>
      <c r="E99">
        <f>IF(ISBLANK(Marathon!F102),"",100+MAX(0,60-Marathon!F102/60))</f>
        <v>105.1</v>
      </c>
      <c r="F99">
        <f>IF(ISBLANK(Marathon!G102),"",100+MAX(0,60-Marathon!G102/60))</f>
        <v>118.73333333333333</v>
      </c>
      <c r="G99">
        <f>IF(ISBLANK(Marathon!H102),"",100+MAX(0,60-Marathon!H102/60))</f>
        <v>100</v>
      </c>
      <c r="H99">
        <f>IF(ISBLANK(Marathon!I102),"",100+MAX(0,60-Marathon!I102/60))</f>
        <v>115.88333333333333</v>
      </c>
      <c r="I99">
        <f>IF(ISBLANK(Marathon!J102),"",100+MAX(0,60-Marathon!J102/60))</f>
        <v>126.05</v>
      </c>
      <c r="J99">
        <f>IF(ISBLANK(Marathon!K102),"",100+MAX(0,60-Marathon!K102/60))</f>
        <v>112.65</v>
      </c>
      <c r="K99">
        <f>IF(ISBLANK(Marathon!L102),"",100+MAX(0,60-Marathon!L102/60))</f>
        <v>106.7</v>
      </c>
      <c r="L99">
        <f>IF(ISBLANK(Marathon!M102),"",100+MAX(0,60-Marathon!M102/60))</f>
        <v>100</v>
      </c>
      <c r="M99">
        <f>IF(ISBLANK(Marathon!N102),"",100+MAX(0,60-Marathon!N102/60))</f>
        <v>101.53333333333333</v>
      </c>
      <c r="N99">
        <f>IF(ISBLANK(Marathon!O102),"",100+MAX(0,60-Marathon!O102/60))</f>
        <v>131.01666666666665</v>
      </c>
      <c r="O99">
        <f t="shared" si="3"/>
        <v>1000</v>
      </c>
      <c r="P99">
        <f t="shared" si="4"/>
        <v>100</v>
      </c>
      <c r="Q99">
        <f t="shared" si="5"/>
        <v>1017.6666666666665</v>
      </c>
    </row>
    <row r="100" spans="1:17">
      <c r="A100">
        <v>99</v>
      </c>
      <c r="B100" t="s">
        <v>161</v>
      </c>
      <c r="C100" s="1">
        <v>116.433333333333</v>
      </c>
      <c r="D100" s="2" t="s">
        <v>280</v>
      </c>
      <c r="E100">
        <f>IF(ISBLANK(Marathon!F103),"",100+MAX(0,60-Marathon!F103/60))</f>
        <v>100</v>
      </c>
      <c r="F100">
        <f>IF(ISBLANK(Marathon!G103),"",100+MAX(0,60-Marathon!G103/60))</f>
        <v>128.25</v>
      </c>
      <c r="G100">
        <f>IF(ISBLANK(Marathon!H103),"",100+MAX(0,60-Marathon!H103/60))</f>
        <v>100</v>
      </c>
      <c r="H100">
        <f>IF(ISBLANK(Marathon!I103),"",100+MAX(0,60-Marathon!I103/60))</f>
        <v>100</v>
      </c>
      <c r="I100" t="str">
        <f>IF(ISBLANK(Marathon!J103),"",100+MAX(0,60-Marathon!J103/60))</f>
        <v/>
      </c>
      <c r="J100">
        <f>IF(ISBLANK(Marathon!K103),"",100+MAX(0,60-Marathon!K103/60))</f>
        <v>101.3</v>
      </c>
      <c r="K100">
        <f>IF(ISBLANK(Marathon!L103),"",100+MAX(0,60-Marathon!L103/60))</f>
        <v>100</v>
      </c>
      <c r="L100">
        <f>IF(ISBLANK(Marathon!M103),"",100+MAX(0,60-Marathon!M103/60))</f>
        <v>135.38333333333333</v>
      </c>
      <c r="M100">
        <f>IF(ISBLANK(Marathon!N103),"",100+MAX(0,60-Marathon!N103/60))</f>
        <v>125.61666666666667</v>
      </c>
      <c r="N100">
        <f>IF(ISBLANK(Marathon!O103),"",100+MAX(0,60-Marathon!O103/60))</f>
        <v>125.88333333333333</v>
      </c>
      <c r="O100">
        <f t="shared" si="3"/>
        <v>900</v>
      </c>
      <c r="P100">
        <f t="shared" si="4"/>
        <v>0</v>
      </c>
      <c r="Q100">
        <f t="shared" si="5"/>
        <v>1016.4333333333333</v>
      </c>
    </row>
    <row r="101" spans="1:17">
      <c r="A101">
        <v>100</v>
      </c>
      <c r="B101" t="s">
        <v>162</v>
      </c>
      <c r="C101" s="1">
        <v>115.61666666666601</v>
      </c>
      <c r="D101" s="2" t="s">
        <v>280</v>
      </c>
      <c r="E101">
        <f>IF(ISBLANK(Marathon!F104),"",100+MAX(0,60-Marathon!F104/60))</f>
        <v>100</v>
      </c>
      <c r="F101">
        <f>IF(ISBLANK(Marathon!G104),"",100+MAX(0,60-Marathon!G104/60))</f>
        <v>128.63333333333333</v>
      </c>
      <c r="G101">
        <f>IF(ISBLANK(Marathon!H104),"",100+MAX(0,60-Marathon!H104/60))</f>
        <v>100</v>
      </c>
      <c r="H101">
        <f>IF(ISBLANK(Marathon!I104),"",100+MAX(0,60-Marathon!I104/60))</f>
        <v>123.53333333333333</v>
      </c>
      <c r="I101" t="str">
        <f>IF(ISBLANK(Marathon!J104),"",100+MAX(0,60-Marathon!J104/60))</f>
        <v/>
      </c>
      <c r="J101">
        <f>IF(ISBLANK(Marathon!K104),"",100+MAX(0,60-Marathon!K104/60))</f>
        <v>100</v>
      </c>
      <c r="K101">
        <f>IF(ISBLANK(Marathon!L104),"",100+MAX(0,60-Marathon!L104/60))</f>
        <v>100</v>
      </c>
      <c r="L101">
        <f>IF(ISBLANK(Marathon!M104),"",100+MAX(0,60-Marathon!M104/60))</f>
        <v>125.7</v>
      </c>
      <c r="M101">
        <f>IF(ISBLANK(Marathon!N104),"",100+MAX(0,60-Marathon!N104/60))</f>
        <v>113.06666666666666</v>
      </c>
      <c r="N101">
        <f>IF(ISBLANK(Marathon!O104),"",100+MAX(0,60-Marathon!O104/60))</f>
        <v>124.68333333333334</v>
      </c>
      <c r="O101">
        <f t="shared" si="3"/>
        <v>900</v>
      </c>
      <c r="P101">
        <f t="shared" si="4"/>
        <v>0</v>
      </c>
      <c r="Q101">
        <f t="shared" si="5"/>
        <v>1015.6166666666668</v>
      </c>
    </row>
    <row r="102" spans="1:17">
      <c r="A102">
        <v>101</v>
      </c>
      <c r="B102" t="s">
        <v>163</v>
      </c>
      <c r="C102" s="1">
        <v>112.666666666666</v>
      </c>
      <c r="D102" s="2" t="s">
        <v>277</v>
      </c>
      <c r="E102">
        <f>IF(ISBLANK(Marathon!F105),"",100+MAX(0,60-Marathon!F105/60))</f>
        <v>100</v>
      </c>
      <c r="F102">
        <f>IF(ISBLANK(Marathon!G105),"",100+MAX(0,60-Marathon!G105/60))</f>
        <v>136.73333333333335</v>
      </c>
      <c r="G102">
        <f>IF(ISBLANK(Marathon!H105),"",100+MAX(0,60-Marathon!H105/60))</f>
        <v>100</v>
      </c>
      <c r="H102">
        <f>IF(ISBLANK(Marathon!I105),"",100+MAX(0,60-Marathon!I105/60))</f>
        <v>109.98333333333333</v>
      </c>
      <c r="I102">
        <f>IF(ISBLANK(Marathon!J105),"",100+MAX(0,60-Marathon!J105/60))</f>
        <v>129.46666666666667</v>
      </c>
      <c r="J102">
        <f>IF(ISBLANK(Marathon!K105),"",100+MAX(0,60-Marathon!K105/60))</f>
        <v>118.85</v>
      </c>
      <c r="K102">
        <f>IF(ISBLANK(Marathon!L105),"",100+MAX(0,60-Marathon!L105/60))</f>
        <v>100</v>
      </c>
      <c r="L102">
        <f>IF(ISBLANK(Marathon!M105),"",100+MAX(0,60-Marathon!M105/60))</f>
        <v>100</v>
      </c>
      <c r="M102">
        <f>IF(ISBLANK(Marathon!N105),"",100+MAX(0,60-Marathon!N105/60))</f>
        <v>100</v>
      </c>
      <c r="N102">
        <f>IF(ISBLANK(Marathon!O105),"",100+MAX(0,60-Marathon!O105/60))</f>
        <v>117.63333333333333</v>
      </c>
      <c r="O102">
        <f t="shared" si="3"/>
        <v>1000</v>
      </c>
      <c r="P102">
        <f t="shared" si="4"/>
        <v>100</v>
      </c>
      <c r="Q102">
        <f t="shared" si="5"/>
        <v>1012.6666666666667</v>
      </c>
    </row>
    <row r="103" spans="1:17">
      <c r="A103">
        <v>102</v>
      </c>
      <c r="B103" t="s">
        <v>164</v>
      </c>
      <c r="C103" s="1">
        <v>212.183333333333</v>
      </c>
      <c r="D103" s="2" t="s">
        <v>278</v>
      </c>
      <c r="E103" t="str">
        <f>IF(ISBLANK(Marathon!F106),"",100+MAX(0,60-Marathon!F106/60))</f>
        <v/>
      </c>
      <c r="F103">
        <f>IF(ISBLANK(Marathon!G106),"",100+MAX(0,60-Marathon!G106/60))</f>
        <v>144.05000000000001</v>
      </c>
      <c r="G103" t="str">
        <f>IF(ISBLANK(Marathon!H106),"",100+MAX(0,60-Marathon!H106/60))</f>
        <v/>
      </c>
      <c r="H103">
        <f>IF(ISBLANK(Marathon!I106),"",100+MAX(0,60-Marathon!I106/60))</f>
        <v>130.4</v>
      </c>
      <c r="I103">
        <f>IF(ISBLANK(Marathon!J106),"",100+MAX(0,60-Marathon!J106/60))</f>
        <v>135.71666666666667</v>
      </c>
      <c r="J103">
        <f>IF(ISBLANK(Marathon!K106),"",100+MAX(0,60-Marathon!K106/60))</f>
        <v>110.05</v>
      </c>
      <c r="K103">
        <f>IF(ISBLANK(Marathon!L106),"",100+MAX(0,60-Marathon!L106/60))</f>
        <v>100</v>
      </c>
      <c r="L103">
        <f>IF(ISBLANK(Marathon!M106),"",100+MAX(0,60-Marathon!M106/60))</f>
        <v>137.61666666666667</v>
      </c>
      <c r="M103">
        <f>IF(ISBLANK(Marathon!N106),"",100+MAX(0,60-Marathon!N106/60))</f>
        <v>117.61666666666667</v>
      </c>
      <c r="N103">
        <f>IF(ISBLANK(Marathon!O106),"",100+MAX(0,60-Marathon!O106/60))</f>
        <v>136.73333333333335</v>
      </c>
      <c r="O103">
        <f t="shared" si="3"/>
        <v>800</v>
      </c>
      <c r="P103">
        <f t="shared" si="4"/>
        <v>0</v>
      </c>
      <c r="Q103">
        <f t="shared" si="5"/>
        <v>1012.1833333333334</v>
      </c>
    </row>
    <row r="104" spans="1:17">
      <c r="A104">
        <v>103</v>
      </c>
      <c r="B104" t="s">
        <v>21</v>
      </c>
      <c r="C104" s="1">
        <v>110.083333333333</v>
      </c>
      <c r="D104" s="2" t="s">
        <v>279</v>
      </c>
      <c r="E104">
        <f>IF(ISBLANK(Marathon!F107),"",100+MAX(0,60-Marathon!F107/60))</f>
        <v>100</v>
      </c>
      <c r="F104">
        <f>IF(ISBLANK(Marathon!G107),"",100+MAX(0,60-Marathon!G107/60))</f>
        <v>127.35</v>
      </c>
      <c r="G104">
        <f>IF(ISBLANK(Marathon!H107),"",100+MAX(0,60-Marathon!H107/60))</f>
        <v>100</v>
      </c>
      <c r="H104">
        <f>IF(ISBLANK(Marathon!I107),"",100+MAX(0,60-Marathon!I107/60))</f>
        <v>116.2</v>
      </c>
      <c r="I104">
        <f>IF(ISBLANK(Marathon!J107),"",100+MAX(0,60-Marathon!J107/60))</f>
        <v>100</v>
      </c>
      <c r="J104">
        <f>IF(ISBLANK(Marathon!K107),"",100+MAX(0,60-Marathon!K107/60))</f>
        <v>100</v>
      </c>
      <c r="K104">
        <f>IF(ISBLANK(Marathon!L107),"",100+MAX(0,60-Marathon!L107/60))</f>
        <v>100</v>
      </c>
      <c r="L104">
        <f>IF(ISBLANK(Marathon!M107),"",100+MAX(0,60-Marathon!M107/60))</f>
        <v>139.56666666666666</v>
      </c>
      <c r="M104">
        <f>IF(ISBLANK(Marathon!N107),"",100+MAX(0,60-Marathon!N107/60))</f>
        <v>100</v>
      </c>
      <c r="N104">
        <f>IF(ISBLANK(Marathon!O107),"",100+MAX(0,60-Marathon!O107/60))</f>
        <v>126.96666666666667</v>
      </c>
      <c r="O104">
        <f t="shared" si="3"/>
        <v>1000</v>
      </c>
      <c r="P104">
        <f t="shared" si="4"/>
        <v>100</v>
      </c>
      <c r="Q104">
        <f t="shared" si="5"/>
        <v>1010.0833333333333</v>
      </c>
    </row>
    <row r="105" spans="1:17">
      <c r="A105">
        <v>104</v>
      </c>
      <c r="B105" t="s">
        <v>165</v>
      </c>
      <c r="C105" s="1">
        <v>108.44999999999899</v>
      </c>
      <c r="D105" s="2" t="s">
        <v>279</v>
      </c>
      <c r="E105">
        <f>IF(ISBLANK(Marathon!F108),"",100+MAX(0,60-Marathon!F108/60))</f>
        <v>100</v>
      </c>
      <c r="F105">
        <f>IF(ISBLANK(Marathon!G108),"",100+MAX(0,60-Marathon!G108/60))</f>
        <v>100</v>
      </c>
      <c r="G105">
        <f>IF(ISBLANK(Marathon!H108),"",100+MAX(0,60-Marathon!H108/60))</f>
        <v>100</v>
      </c>
      <c r="H105">
        <f>IF(ISBLANK(Marathon!I108),"",100+MAX(0,60-Marathon!I108/60))</f>
        <v>100</v>
      </c>
      <c r="I105">
        <f>IF(ISBLANK(Marathon!J108),"",100+MAX(0,60-Marathon!J108/60))</f>
        <v>129.69999999999999</v>
      </c>
      <c r="J105">
        <f>IF(ISBLANK(Marathon!K108),"",100+MAX(0,60-Marathon!K108/60))</f>
        <v>126.11666666666667</v>
      </c>
      <c r="K105">
        <f>IF(ISBLANK(Marathon!L108),"",100+MAX(0,60-Marathon!L108/60))</f>
        <v>100</v>
      </c>
      <c r="L105">
        <f>IF(ISBLANK(Marathon!M108),"",100+MAX(0,60-Marathon!M108/60))</f>
        <v>112.91666666666666</v>
      </c>
      <c r="M105">
        <f>IF(ISBLANK(Marathon!N108),"",100+MAX(0,60-Marathon!N108/60))</f>
        <v>100</v>
      </c>
      <c r="N105">
        <f>IF(ISBLANK(Marathon!O108),"",100+MAX(0,60-Marathon!O108/60))</f>
        <v>139.71666666666667</v>
      </c>
      <c r="O105">
        <f t="shared" si="3"/>
        <v>1000</v>
      </c>
      <c r="P105">
        <f t="shared" si="4"/>
        <v>100</v>
      </c>
      <c r="Q105">
        <f t="shared" si="5"/>
        <v>1008.45</v>
      </c>
    </row>
    <row r="106" spans="1:17">
      <c r="A106">
        <v>105</v>
      </c>
      <c r="B106" t="s">
        <v>82</v>
      </c>
      <c r="C106" s="1">
        <v>105.73333333333299</v>
      </c>
      <c r="D106" s="2" t="s">
        <v>271</v>
      </c>
      <c r="E106">
        <f>IF(ISBLANK(Marathon!F109),"",100+MAX(0,60-Marathon!F109/60))</f>
        <v>104.71666666666667</v>
      </c>
      <c r="F106">
        <f>IF(ISBLANK(Marathon!G109),"",100+MAX(0,60-Marathon!G109/60))</f>
        <v>134.9</v>
      </c>
      <c r="G106">
        <f>IF(ISBLANK(Marathon!H109),"",100+MAX(0,60-Marathon!H109/60))</f>
        <v>100</v>
      </c>
      <c r="H106">
        <f>IF(ISBLANK(Marathon!I109),"",100+MAX(0,60-Marathon!I109/60))</f>
        <v>111.16666666666666</v>
      </c>
      <c r="I106">
        <f>IF(ISBLANK(Marathon!J109),"",100+MAX(0,60-Marathon!J109/60))</f>
        <v>120.88333333333333</v>
      </c>
      <c r="J106">
        <f>IF(ISBLANK(Marathon!K109),"",100+MAX(0,60-Marathon!K109/60))</f>
        <v>101.51666666666667</v>
      </c>
      <c r="K106">
        <f>IF(ISBLANK(Marathon!L109),"",100+MAX(0,60-Marathon!L109/60))</f>
        <v>100</v>
      </c>
      <c r="L106">
        <f>IF(ISBLANK(Marathon!M109),"",100+MAX(0,60-Marathon!M109/60))</f>
        <v>100</v>
      </c>
      <c r="M106">
        <f>IF(ISBLANK(Marathon!N109),"",100+MAX(0,60-Marathon!N109/60))</f>
        <v>114.4</v>
      </c>
      <c r="N106">
        <f>IF(ISBLANK(Marathon!O109),"",100+MAX(0,60-Marathon!O109/60))</f>
        <v>118.15</v>
      </c>
      <c r="O106">
        <f t="shared" si="3"/>
        <v>1000</v>
      </c>
      <c r="P106">
        <f t="shared" si="4"/>
        <v>100</v>
      </c>
      <c r="Q106">
        <f t="shared" si="5"/>
        <v>1005.7333333333333</v>
      </c>
    </row>
    <row r="107" spans="1:17">
      <c r="A107">
        <v>106</v>
      </c>
      <c r="B107" t="s">
        <v>22</v>
      </c>
      <c r="C107" s="1">
        <v>105.06666666666599</v>
      </c>
      <c r="D107" s="2" t="s">
        <v>275</v>
      </c>
      <c r="E107">
        <f>IF(ISBLANK(Marathon!F110),"",100+MAX(0,60-Marathon!F110/60))</f>
        <v>100</v>
      </c>
      <c r="F107">
        <f>IF(ISBLANK(Marathon!G110),"",100+MAX(0,60-Marathon!G110/60))</f>
        <v>109.21666666666667</v>
      </c>
      <c r="G107">
        <f>IF(ISBLANK(Marathon!H110),"",100+MAX(0,60-Marathon!H110/60))</f>
        <v>100</v>
      </c>
      <c r="H107">
        <f>IF(ISBLANK(Marathon!I110),"",100+MAX(0,60-Marathon!I110/60))</f>
        <v>121.18333333333334</v>
      </c>
      <c r="I107">
        <f>IF(ISBLANK(Marathon!J110),"",100+MAX(0,60-Marathon!J110/60))</f>
        <v>118.11666666666667</v>
      </c>
      <c r="J107">
        <f>IF(ISBLANK(Marathon!K110),"",100+MAX(0,60-Marathon!K110/60))</f>
        <v>100</v>
      </c>
      <c r="K107">
        <f>IF(ISBLANK(Marathon!L110),"",100+MAX(0,60-Marathon!L110/60))</f>
        <v>100.76666666666667</v>
      </c>
      <c r="L107">
        <f>IF(ISBLANK(Marathon!M110),"",100+MAX(0,60-Marathon!M110/60))</f>
        <v>100</v>
      </c>
      <c r="M107">
        <f>IF(ISBLANK(Marathon!N110),"",100+MAX(0,60-Marathon!N110/60))</f>
        <v>126.91666666666666</v>
      </c>
      <c r="N107">
        <f>IF(ISBLANK(Marathon!O110),"",100+MAX(0,60-Marathon!O110/60))</f>
        <v>128.86666666666667</v>
      </c>
      <c r="O107">
        <f t="shared" si="3"/>
        <v>1000</v>
      </c>
      <c r="P107">
        <f t="shared" si="4"/>
        <v>100</v>
      </c>
      <c r="Q107">
        <f t="shared" si="5"/>
        <v>1005.0666666666666</v>
      </c>
    </row>
    <row r="108" spans="1:17">
      <c r="A108">
        <v>107</v>
      </c>
      <c r="B108" t="s">
        <v>166</v>
      </c>
      <c r="C108" s="1">
        <v>98.949999999999903</v>
      </c>
      <c r="D108" s="2" t="s">
        <v>280</v>
      </c>
      <c r="E108">
        <f>IF(ISBLANK(Marathon!F111),"",100+MAX(0,60-Marathon!F111/60))</f>
        <v>100</v>
      </c>
      <c r="F108">
        <f>IF(ISBLANK(Marathon!G111),"",100+MAX(0,60-Marathon!G111/60))</f>
        <v>100</v>
      </c>
      <c r="G108" t="str">
        <f>IF(ISBLANK(Marathon!H111),"",100+MAX(0,60-Marathon!H111/60))</f>
        <v/>
      </c>
      <c r="H108">
        <f>IF(ISBLANK(Marathon!I111),"",100+MAX(0,60-Marathon!I111/60))</f>
        <v>118.9</v>
      </c>
      <c r="I108">
        <f>IF(ISBLANK(Marathon!J111),"",100+MAX(0,60-Marathon!J111/60))</f>
        <v>122.56666666666666</v>
      </c>
      <c r="J108">
        <f>IF(ISBLANK(Marathon!K111),"",100+MAX(0,60-Marathon!K111/60))</f>
        <v>100</v>
      </c>
      <c r="K108">
        <f>IF(ISBLANK(Marathon!L111),"",100+MAX(0,60-Marathon!L111/60))</f>
        <v>100</v>
      </c>
      <c r="L108">
        <f>IF(ISBLANK(Marathon!M111),"",100+MAX(0,60-Marathon!M111/60))</f>
        <v>121.96666666666667</v>
      </c>
      <c r="M108">
        <f>IF(ISBLANK(Marathon!N111),"",100+MAX(0,60-Marathon!N111/60))</f>
        <v>109.96666666666667</v>
      </c>
      <c r="N108">
        <f>IF(ISBLANK(Marathon!O111),"",100+MAX(0,60-Marathon!O111/60))</f>
        <v>125.55</v>
      </c>
      <c r="O108">
        <f t="shared" si="3"/>
        <v>900</v>
      </c>
      <c r="P108">
        <f t="shared" si="4"/>
        <v>0</v>
      </c>
      <c r="Q108">
        <f t="shared" si="5"/>
        <v>998.95</v>
      </c>
    </row>
    <row r="109" spans="1:17">
      <c r="A109">
        <v>108</v>
      </c>
      <c r="B109" t="s">
        <v>167</v>
      </c>
      <c r="C109" s="1">
        <v>97.399999999999906</v>
      </c>
      <c r="D109" s="2" t="s">
        <v>277</v>
      </c>
      <c r="E109">
        <f>IF(ISBLANK(Marathon!F112),"",100+MAX(0,60-Marathon!F112/60))</f>
        <v>100</v>
      </c>
      <c r="F109">
        <f>IF(ISBLANK(Marathon!G112),"",100+MAX(0,60-Marathon!G112/60))</f>
        <v>118.93333333333334</v>
      </c>
      <c r="G109">
        <f>IF(ISBLANK(Marathon!H112),"",100+MAX(0,60-Marathon!H112/60))</f>
        <v>100</v>
      </c>
      <c r="H109">
        <f>IF(ISBLANK(Marathon!I112),"",100+MAX(0,60-Marathon!I112/60))</f>
        <v>107.45</v>
      </c>
      <c r="I109">
        <f>IF(ISBLANK(Marathon!J112),"",100+MAX(0,60-Marathon!J112/60))</f>
        <v>100</v>
      </c>
      <c r="J109">
        <f>IF(ISBLANK(Marathon!K112),"",100+MAX(0,60-Marathon!K112/60))</f>
        <v>100</v>
      </c>
      <c r="K109">
        <f>IF(ISBLANK(Marathon!L112),"",100+MAX(0,60-Marathon!L112/60))</f>
        <v>100</v>
      </c>
      <c r="L109">
        <f>IF(ISBLANK(Marathon!M112),"",100+MAX(0,60-Marathon!M112/60))</f>
        <v>132.43333333333334</v>
      </c>
      <c r="M109">
        <f>IF(ISBLANK(Marathon!N112),"",100+MAX(0,60-Marathon!N112/60))</f>
        <v>119.38333333333333</v>
      </c>
      <c r="N109">
        <f>IF(ISBLANK(Marathon!O112),"",100+MAX(0,60-Marathon!O112/60))</f>
        <v>119.2</v>
      </c>
      <c r="O109">
        <f t="shared" si="3"/>
        <v>1000</v>
      </c>
      <c r="P109">
        <f t="shared" si="4"/>
        <v>100</v>
      </c>
      <c r="Q109">
        <f t="shared" si="5"/>
        <v>997.39999999999986</v>
      </c>
    </row>
    <row r="110" spans="1:17">
      <c r="A110">
        <v>109</v>
      </c>
      <c r="B110" t="s">
        <v>32</v>
      </c>
      <c r="C110" s="1">
        <v>95.45</v>
      </c>
      <c r="D110" s="2" t="s">
        <v>277</v>
      </c>
      <c r="E110">
        <f>IF(ISBLANK(Marathon!F113),"",100+MAX(0,60-Marathon!F113/60))</f>
        <v>100</v>
      </c>
      <c r="F110">
        <f>IF(ISBLANK(Marathon!G113),"",100+MAX(0,60-Marathon!G113/60))</f>
        <v>100</v>
      </c>
      <c r="G110">
        <f>IF(ISBLANK(Marathon!H113),"",100+MAX(0,60-Marathon!H113/60))</f>
        <v>100</v>
      </c>
      <c r="H110">
        <f>IF(ISBLANK(Marathon!I113),"",100+MAX(0,60-Marathon!I113/60))</f>
        <v>110.6</v>
      </c>
      <c r="I110">
        <f>IF(ISBLANK(Marathon!J113),"",100+MAX(0,60-Marathon!J113/60))</f>
        <v>129.71666666666667</v>
      </c>
      <c r="J110">
        <f>IF(ISBLANK(Marathon!K113),"",100+MAX(0,60-Marathon!K113/60))</f>
        <v>114.26666666666667</v>
      </c>
      <c r="K110">
        <f>IF(ISBLANK(Marathon!L113),"",100+MAX(0,60-Marathon!L113/60))</f>
        <v>102.63333333333333</v>
      </c>
      <c r="L110">
        <f>IF(ISBLANK(Marathon!M113),"",100+MAX(0,60-Marathon!M113/60))</f>
        <v>100</v>
      </c>
      <c r="M110">
        <f>IF(ISBLANK(Marathon!N113),"",100+MAX(0,60-Marathon!N113/60))</f>
        <v>100</v>
      </c>
      <c r="N110">
        <f>IF(ISBLANK(Marathon!O113),"",100+MAX(0,60-Marathon!O113/60))</f>
        <v>138.23333333333335</v>
      </c>
      <c r="O110">
        <f t="shared" si="3"/>
        <v>1000</v>
      </c>
      <c r="P110">
        <f t="shared" si="4"/>
        <v>100</v>
      </c>
      <c r="Q110">
        <f t="shared" si="5"/>
        <v>995.45</v>
      </c>
    </row>
    <row r="111" spans="1:17">
      <c r="A111">
        <v>110</v>
      </c>
      <c r="B111" t="s">
        <v>168</v>
      </c>
      <c r="C111" s="1">
        <v>184.79999999999899</v>
      </c>
      <c r="D111" s="2" t="s">
        <v>278</v>
      </c>
      <c r="E111">
        <f>IF(ISBLANK(Marathon!F114),"",100+MAX(0,60-Marathon!F114/60))</f>
        <v>119.98333333333333</v>
      </c>
      <c r="F111">
        <f>IF(ISBLANK(Marathon!G114),"",100+MAX(0,60-Marathon!G114/60))</f>
        <v>122.31666666666666</v>
      </c>
      <c r="G111">
        <f>IF(ISBLANK(Marathon!H114),"",100+MAX(0,60-Marathon!H114/60))</f>
        <v>109.43333333333334</v>
      </c>
      <c r="H111" t="str">
        <f>IF(ISBLANK(Marathon!I114),"",100+MAX(0,60-Marathon!I114/60))</f>
        <v/>
      </c>
      <c r="I111" t="str">
        <f>IF(ISBLANK(Marathon!J114),"",100+MAX(0,60-Marathon!J114/60))</f>
        <v/>
      </c>
      <c r="J111">
        <f>IF(ISBLANK(Marathon!K114),"",100+MAX(0,60-Marathon!K114/60))</f>
        <v>100</v>
      </c>
      <c r="K111">
        <f>IF(ISBLANK(Marathon!L114),"",100+MAX(0,60-Marathon!L114/60))</f>
        <v>104.03333333333333</v>
      </c>
      <c r="L111">
        <f>IF(ISBLANK(Marathon!M114),"",100+MAX(0,60-Marathon!M114/60))</f>
        <v>146.53333333333333</v>
      </c>
      <c r="M111">
        <f>IF(ISBLANK(Marathon!N114),"",100+MAX(0,60-Marathon!N114/60))</f>
        <v>140.26666666666665</v>
      </c>
      <c r="N111">
        <f>IF(ISBLANK(Marathon!O114),"",100+MAX(0,60-Marathon!O114/60))</f>
        <v>142.23333333333335</v>
      </c>
      <c r="O111">
        <f t="shared" si="3"/>
        <v>800</v>
      </c>
      <c r="P111">
        <f t="shared" si="4"/>
        <v>0</v>
      </c>
      <c r="Q111">
        <f t="shared" si="5"/>
        <v>984.8</v>
      </c>
    </row>
    <row r="112" spans="1:17">
      <c r="A112">
        <v>111</v>
      </c>
      <c r="B112" t="s">
        <v>72</v>
      </c>
      <c r="C112" s="1">
        <v>81.183333333333294</v>
      </c>
      <c r="D112" s="2" t="s">
        <v>279</v>
      </c>
      <c r="E112">
        <f>IF(ISBLANK(Marathon!F115),"",100+MAX(0,60-Marathon!F115/60))</f>
        <v>100</v>
      </c>
      <c r="F112">
        <f>IF(ISBLANK(Marathon!G115),"",100+MAX(0,60-Marathon!G115/60))</f>
        <v>114.71666666666667</v>
      </c>
      <c r="G112">
        <f>IF(ISBLANK(Marathon!H115),"",100+MAX(0,60-Marathon!H115/60))</f>
        <v>100</v>
      </c>
      <c r="H112">
        <f>IF(ISBLANK(Marathon!I115),"",100+MAX(0,60-Marathon!I115/60))</f>
        <v>121.21666666666667</v>
      </c>
      <c r="I112">
        <f>IF(ISBLANK(Marathon!J115),"",100+MAX(0,60-Marathon!J115/60))</f>
        <v>131.55000000000001</v>
      </c>
      <c r="J112">
        <f>IF(ISBLANK(Marathon!K115),"",100+MAX(0,60-Marathon!K115/60))</f>
        <v>100</v>
      </c>
      <c r="K112">
        <f>IF(ISBLANK(Marathon!L115),"",100+MAX(0,60-Marathon!L115/60))</f>
        <v>100</v>
      </c>
      <c r="L112">
        <f>IF(ISBLANK(Marathon!M115),"",100+MAX(0,60-Marathon!M115/60))</f>
        <v>100</v>
      </c>
      <c r="M112">
        <f>IF(ISBLANK(Marathon!N115),"",100+MAX(0,60-Marathon!N115/60))</f>
        <v>100</v>
      </c>
      <c r="N112">
        <f>IF(ISBLANK(Marathon!O115),"",100+MAX(0,60-Marathon!O115/60))</f>
        <v>113.7</v>
      </c>
      <c r="O112">
        <f t="shared" si="3"/>
        <v>1000</v>
      </c>
      <c r="P112">
        <f t="shared" si="4"/>
        <v>100</v>
      </c>
      <c r="Q112">
        <f t="shared" si="5"/>
        <v>981.18333333333339</v>
      </c>
    </row>
    <row r="113" spans="1:17">
      <c r="A113">
        <v>112</v>
      </c>
      <c r="B113" t="s">
        <v>49</v>
      </c>
      <c r="C113" s="1">
        <v>81.116666666666603</v>
      </c>
      <c r="D113" s="2" t="s">
        <v>279</v>
      </c>
      <c r="E113">
        <f>IF(ISBLANK(Marathon!F116),"",100+MAX(0,60-Marathon!F116/60))</f>
        <v>100</v>
      </c>
      <c r="F113">
        <f>IF(ISBLANK(Marathon!G116),"",100+MAX(0,60-Marathon!G116/60))</f>
        <v>100</v>
      </c>
      <c r="G113">
        <f>IF(ISBLANK(Marathon!H116),"",100+MAX(0,60-Marathon!H116/60))</f>
        <v>100</v>
      </c>
      <c r="H113">
        <f>IF(ISBLANK(Marathon!I116),"",100+MAX(0,60-Marathon!I116/60))</f>
        <v>102.68333333333334</v>
      </c>
      <c r="I113">
        <f>IF(ISBLANK(Marathon!J116),"",100+MAX(0,60-Marathon!J116/60))</f>
        <v>142.28333333333333</v>
      </c>
      <c r="J113">
        <f>IF(ISBLANK(Marathon!K116),"",100+MAX(0,60-Marathon!K116/60))</f>
        <v>100</v>
      </c>
      <c r="K113">
        <f>IF(ISBLANK(Marathon!L116),"",100+MAX(0,60-Marathon!L116/60))</f>
        <v>100</v>
      </c>
      <c r="L113">
        <f>IF(ISBLANK(Marathon!M116),"",100+MAX(0,60-Marathon!M116/60))</f>
        <v>100</v>
      </c>
      <c r="M113">
        <f>IF(ISBLANK(Marathon!N116),"",100+MAX(0,60-Marathon!N116/60))</f>
        <v>126.25</v>
      </c>
      <c r="N113">
        <f>IF(ISBLANK(Marathon!O116),"",100+MAX(0,60-Marathon!O116/60))</f>
        <v>109.9</v>
      </c>
      <c r="O113">
        <f t="shared" si="3"/>
        <v>1000</v>
      </c>
      <c r="P113">
        <f t="shared" si="4"/>
        <v>100</v>
      </c>
      <c r="Q113">
        <f t="shared" si="5"/>
        <v>981.11666666666679</v>
      </c>
    </row>
    <row r="114" spans="1:17">
      <c r="A114">
        <v>113</v>
      </c>
      <c r="B114" t="s">
        <v>52</v>
      </c>
      <c r="C114" s="1">
        <v>80.016666666666595</v>
      </c>
      <c r="D114" s="2" t="s">
        <v>277</v>
      </c>
      <c r="E114">
        <f>IF(ISBLANK(Marathon!F117),"",100+MAX(0,60-Marathon!F117/60))</f>
        <v>100</v>
      </c>
      <c r="F114">
        <f>IF(ISBLANK(Marathon!G117),"",100+MAX(0,60-Marathon!G117/60))</f>
        <v>115.96666666666667</v>
      </c>
      <c r="G114">
        <f>IF(ISBLANK(Marathon!H117),"",100+MAX(0,60-Marathon!H117/60))</f>
        <v>100</v>
      </c>
      <c r="H114">
        <f>IF(ISBLANK(Marathon!I117),"",100+MAX(0,60-Marathon!I117/60))</f>
        <v>100</v>
      </c>
      <c r="I114">
        <f>IF(ISBLANK(Marathon!J117),"",100+MAX(0,60-Marathon!J117/60))</f>
        <v>132</v>
      </c>
      <c r="J114">
        <f>IF(ISBLANK(Marathon!K117),"",100+MAX(0,60-Marathon!K117/60))</f>
        <v>112.23333333333333</v>
      </c>
      <c r="K114">
        <f>IF(ISBLANK(Marathon!L117),"",100+MAX(0,60-Marathon!L117/60))</f>
        <v>100</v>
      </c>
      <c r="L114">
        <f>IF(ISBLANK(Marathon!M117),"",100+MAX(0,60-Marathon!M117/60))</f>
        <v>109.2</v>
      </c>
      <c r="M114">
        <f>IF(ISBLANK(Marathon!N117),"",100+MAX(0,60-Marathon!N117/60))</f>
        <v>110.61666666666667</v>
      </c>
      <c r="N114">
        <f>IF(ISBLANK(Marathon!O117),"",100+MAX(0,60-Marathon!O117/60))</f>
        <v>100</v>
      </c>
      <c r="O114">
        <f t="shared" si="3"/>
        <v>1000</v>
      </c>
      <c r="P114">
        <f t="shared" si="4"/>
        <v>100</v>
      </c>
      <c r="Q114">
        <f t="shared" si="5"/>
        <v>980.01666666666688</v>
      </c>
    </row>
    <row r="115" spans="1:17">
      <c r="A115">
        <v>114</v>
      </c>
      <c r="B115" t="s">
        <v>19</v>
      </c>
      <c r="C115" s="1">
        <v>180.75</v>
      </c>
      <c r="D115" s="2" t="s">
        <v>281</v>
      </c>
      <c r="E115">
        <f>IF(ISBLANK(Marathon!F118),"",100+MAX(0,60-Marathon!F118/60))</f>
        <v>120.95</v>
      </c>
      <c r="F115">
        <f>IF(ISBLANK(Marathon!G118),"",100+MAX(0,60-Marathon!G118/60))</f>
        <v>147.03333333333333</v>
      </c>
      <c r="G115" t="str">
        <f>IF(ISBLANK(Marathon!H118),"",100+MAX(0,60-Marathon!H118/60))</f>
        <v/>
      </c>
      <c r="H115" t="str">
        <f>IF(ISBLANK(Marathon!I118),"",100+MAX(0,60-Marathon!I118/60))</f>
        <v/>
      </c>
      <c r="I115">
        <f>IF(ISBLANK(Marathon!J118),"",100+MAX(0,60-Marathon!J118/60))</f>
        <v>100</v>
      </c>
      <c r="J115">
        <f>IF(ISBLANK(Marathon!K118),"",100+MAX(0,60-Marathon!K118/60))</f>
        <v>126</v>
      </c>
      <c r="K115">
        <f>IF(ISBLANK(Marathon!L118),"",100+MAX(0,60-Marathon!L118/60))</f>
        <v>100</v>
      </c>
      <c r="L115">
        <f>IF(ISBLANK(Marathon!M118),"",100+MAX(0,60-Marathon!M118/60))</f>
        <v>104.61666666666667</v>
      </c>
      <c r="M115">
        <f>IF(ISBLANK(Marathon!N118),"",100+MAX(0,60-Marathon!N118/60))</f>
        <v>136.21666666666667</v>
      </c>
      <c r="N115">
        <f>IF(ISBLANK(Marathon!O118),"",100+MAX(0,60-Marathon!O118/60))</f>
        <v>145.93333333333334</v>
      </c>
      <c r="O115">
        <f t="shared" si="3"/>
        <v>800</v>
      </c>
      <c r="P115">
        <f t="shared" si="4"/>
        <v>0</v>
      </c>
      <c r="Q115">
        <f t="shared" si="5"/>
        <v>980.75</v>
      </c>
    </row>
    <row r="116" spans="1:17">
      <c r="A116">
        <v>115</v>
      </c>
      <c r="B116" t="s">
        <v>57</v>
      </c>
      <c r="C116" s="1">
        <v>75.1666666666666</v>
      </c>
      <c r="D116" s="2" t="s">
        <v>282</v>
      </c>
      <c r="E116">
        <f>IF(ISBLANK(Marathon!F119),"",100+MAX(0,60-Marathon!F119/60))</f>
        <v>100</v>
      </c>
      <c r="F116">
        <f>IF(ISBLANK(Marathon!G119),"",100+MAX(0,60-Marathon!G119/60))</f>
        <v>100</v>
      </c>
      <c r="G116">
        <f>IF(ISBLANK(Marathon!H119),"",100+MAX(0,60-Marathon!H119/60))</f>
        <v>100</v>
      </c>
      <c r="H116">
        <f>IF(ISBLANK(Marathon!I119),"",100+MAX(0,60-Marathon!I119/60))</f>
        <v>121.78333333333333</v>
      </c>
      <c r="I116">
        <f>IF(ISBLANK(Marathon!J119),"",100+MAX(0,60-Marathon!J119/60))</f>
        <v>144.28333333333333</v>
      </c>
      <c r="J116">
        <f>IF(ISBLANK(Marathon!K119),"",100+MAX(0,60-Marathon!K119/60))</f>
        <v>100</v>
      </c>
      <c r="K116">
        <f>IF(ISBLANK(Marathon!L119),"",100+MAX(0,60-Marathon!L119/60))</f>
        <v>100</v>
      </c>
      <c r="L116">
        <f>IF(ISBLANK(Marathon!M119),"",100+MAX(0,60-Marathon!M119/60))</f>
        <v>100</v>
      </c>
      <c r="M116">
        <f>IF(ISBLANK(Marathon!N119),"",100+MAX(0,60-Marathon!N119/60))</f>
        <v>109.1</v>
      </c>
      <c r="N116">
        <f>IF(ISBLANK(Marathon!O119),"",100+MAX(0,60-Marathon!O119/60))</f>
        <v>100</v>
      </c>
      <c r="O116">
        <f t="shared" si="3"/>
        <v>1000</v>
      </c>
      <c r="P116">
        <f t="shared" si="4"/>
        <v>100</v>
      </c>
      <c r="Q116">
        <f t="shared" si="5"/>
        <v>975.16666666666652</v>
      </c>
    </row>
    <row r="117" spans="1:17">
      <c r="A117">
        <v>116</v>
      </c>
      <c r="B117" t="s">
        <v>43</v>
      </c>
      <c r="C117" s="1">
        <v>74.5</v>
      </c>
      <c r="D117" s="2" t="s">
        <v>277</v>
      </c>
      <c r="E117">
        <f>IF(ISBLANK(Marathon!F120),"",100+MAX(0,60-Marathon!F120/60))</f>
        <v>100</v>
      </c>
      <c r="F117">
        <f>IF(ISBLANK(Marathon!G120),"",100+MAX(0,60-Marathon!G120/60))</f>
        <v>100</v>
      </c>
      <c r="G117">
        <f>IF(ISBLANK(Marathon!H120),"",100+MAX(0,60-Marathon!H120/60))</f>
        <v>100</v>
      </c>
      <c r="H117">
        <f>IF(ISBLANK(Marathon!I120),"",100+MAX(0,60-Marathon!I120/60))</f>
        <v>106.93333333333334</v>
      </c>
      <c r="I117">
        <f>IF(ISBLANK(Marathon!J120),"",100+MAX(0,60-Marathon!J120/60))</f>
        <v>121.61666666666667</v>
      </c>
      <c r="J117">
        <f>IF(ISBLANK(Marathon!K120),"",100+MAX(0,60-Marathon!K120/60))</f>
        <v>100</v>
      </c>
      <c r="K117">
        <f>IF(ISBLANK(Marathon!L120),"",100+MAX(0,60-Marathon!L120/60))</f>
        <v>100</v>
      </c>
      <c r="L117">
        <f>IF(ISBLANK(Marathon!M120),"",100+MAX(0,60-Marathon!M120/60))</f>
        <v>113.61666666666667</v>
      </c>
      <c r="M117">
        <f>IF(ISBLANK(Marathon!N120),"",100+MAX(0,60-Marathon!N120/60))</f>
        <v>115.03333333333333</v>
      </c>
      <c r="N117">
        <f>IF(ISBLANK(Marathon!O120),"",100+MAX(0,60-Marathon!O120/60))</f>
        <v>117.3</v>
      </c>
      <c r="O117">
        <f t="shared" si="3"/>
        <v>1000</v>
      </c>
      <c r="P117">
        <f t="shared" si="4"/>
        <v>100</v>
      </c>
      <c r="Q117">
        <f t="shared" si="5"/>
        <v>974.5</v>
      </c>
    </row>
    <row r="118" spans="1:17">
      <c r="A118">
        <v>117</v>
      </c>
      <c r="B118" t="s">
        <v>31</v>
      </c>
      <c r="C118" s="1">
        <v>70.55</v>
      </c>
      <c r="D118" s="2" t="s">
        <v>279</v>
      </c>
      <c r="E118">
        <f>IF(ISBLANK(Marathon!F121),"",100+MAX(0,60-Marathon!F121/60))</f>
        <v>100</v>
      </c>
      <c r="F118">
        <f>IF(ISBLANK(Marathon!G121),"",100+MAX(0,60-Marathon!G121/60))</f>
        <v>133.4</v>
      </c>
      <c r="G118">
        <f>IF(ISBLANK(Marathon!H121),"",100+MAX(0,60-Marathon!H121/60))</f>
        <v>100</v>
      </c>
      <c r="H118">
        <f>IF(ISBLANK(Marathon!I121),"",100+MAX(0,60-Marathon!I121/60))</f>
        <v>100</v>
      </c>
      <c r="I118">
        <f>IF(ISBLANK(Marathon!J121),"",100+MAX(0,60-Marathon!J121/60))</f>
        <v>100.15</v>
      </c>
      <c r="J118">
        <f>IF(ISBLANK(Marathon!K121),"",100+MAX(0,60-Marathon!K121/60))</f>
        <v>100</v>
      </c>
      <c r="K118">
        <f>IF(ISBLANK(Marathon!L121),"",100+MAX(0,60-Marathon!L121/60))</f>
        <v>100</v>
      </c>
      <c r="L118">
        <f>IF(ISBLANK(Marathon!M121),"",100+MAX(0,60-Marathon!M121/60))</f>
        <v>100</v>
      </c>
      <c r="M118">
        <f>IF(ISBLANK(Marathon!N121),"",100+MAX(0,60-Marathon!N121/60))</f>
        <v>105.26666666666667</v>
      </c>
      <c r="N118">
        <f>IF(ISBLANK(Marathon!O121),"",100+MAX(0,60-Marathon!O121/60))</f>
        <v>131.73333333333335</v>
      </c>
      <c r="O118">
        <f t="shared" si="3"/>
        <v>1000</v>
      </c>
      <c r="P118">
        <f t="shared" si="4"/>
        <v>100</v>
      </c>
      <c r="Q118">
        <f t="shared" si="5"/>
        <v>970.55</v>
      </c>
    </row>
    <row r="119" spans="1:17">
      <c r="A119">
        <v>118</v>
      </c>
      <c r="B119" t="s">
        <v>45</v>
      </c>
      <c r="C119" s="1">
        <v>69.949999999999903</v>
      </c>
      <c r="D119" s="2" t="s">
        <v>277</v>
      </c>
      <c r="E119">
        <f>IF(ISBLANK(Marathon!F122),"",100+MAX(0,60-Marathon!F122/60))</f>
        <v>100</v>
      </c>
      <c r="F119">
        <f>IF(ISBLANK(Marathon!G122),"",100+MAX(0,60-Marathon!G122/60))</f>
        <v>114.98333333333333</v>
      </c>
      <c r="G119">
        <f>IF(ISBLANK(Marathon!H122),"",100+MAX(0,60-Marathon!H122/60))</f>
        <v>100</v>
      </c>
      <c r="H119">
        <f>IF(ISBLANK(Marathon!I122),"",100+MAX(0,60-Marathon!I122/60))</f>
        <v>126.63333333333333</v>
      </c>
      <c r="I119">
        <f>IF(ISBLANK(Marathon!J122),"",100+MAX(0,60-Marathon!J122/60))</f>
        <v>118.36666666666667</v>
      </c>
      <c r="J119">
        <f>IF(ISBLANK(Marathon!K122),"",100+MAX(0,60-Marathon!K122/60))</f>
        <v>100</v>
      </c>
      <c r="K119">
        <f>IF(ISBLANK(Marathon!L122),"",100+MAX(0,60-Marathon!L122/60))</f>
        <v>100</v>
      </c>
      <c r="L119">
        <f>IF(ISBLANK(Marathon!M122),"",100+MAX(0,60-Marathon!M122/60))</f>
        <v>108.45</v>
      </c>
      <c r="M119">
        <f>IF(ISBLANK(Marathon!N122),"",100+MAX(0,60-Marathon!N122/60))</f>
        <v>101.51666666666667</v>
      </c>
      <c r="N119">
        <f>IF(ISBLANK(Marathon!O122),"",100+MAX(0,60-Marathon!O122/60))</f>
        <v>100</v>
      </c>
      <c r="O119">
        <f t="shared" si="3"/>
        <v>1000</v>
      </c>
      <c r="P119">
        <f t="shared" si="4"/>
        <v>100</v>
      </c>
      <c r="Q119">
        <f t="shared" si="5"/>
        <v>969.95</v>
      </c>
    </row>
    <row r="120" spans="1:17">
      <c r="A120">
        <v>119</v>
      </c>
      <c r="B120" t="s">
        <v>42</v>
      </c>
      <c r="C120" s="1">
        <v>69.1666666666666</v>
      </c>
      <c r="D120" s="2" t="s">
        <v>282</v>
      </c>
      <c r="E120">
        <f>IF(ISBLANK(Marathon!F123),"",100+MAX(0,60-Marathon!F123/60))</f>
        <v>100</v>
      </c>
      <c r="F120">
        <f>IF(ISBLANK(Marathon!G123),"",100+MAX(0,60-Marathon!G123/60))</f>
        <v>100</v>
      </c>
      <c r="G120">
        <f>IF(ISBLANK(Marathon!H123),"",100+MAX(0,60-Marathon!H123/60))</f>
        <v>100</v>
      </c>
      <c r="H120">
        <f>IF(ISBLANK(Marathon!I123),"",100+MAX(0,60-Marathon!I123/60))</f>
        <v>100</v>
      </c>
      <c r="I120">
        <f>IF(ISBLANK(Marathon!J123),"",100+MAX(0,60-Marathon!J123/60))</f>
        <v>121.98333333333333</v>
      </c>
      <c r="J120">
        <f>IF(ISBLANK(Marathon!K123),"",100+MAX(0,60-Marathon!K123/60))</f>
        <v>100</v>
      </c>
      <c r="K120">
        <f>IF(ISBLANK(Marathon!L123),"",100+MAX(0,60-Marathon!L123/60))</f>
        <v>100</v>
      </c>
      <c r="L120">
        <f>IF(ISBLANK(Marathon!M123),"",100+MAX(0,60-Marathon!M123/60))</f>
        <v>119.55</v>
      </c>
      <c r="M120">
        <f>IF(ISBLANK(Marathon!N123),"",100+MAX(0,60-Marathon!N123/60))</f>
        <v>127.63333333333333</v>
      </c>
      <c r="N120">
        <f>IF(ISBLANK(Marathon!O123),"",100+MAX(0,60-Marathon!O123/60))</f>
        <v>100</v>
      </c>
      <c r="O120">
        <f t="shared" si="3"/>
        <v>1000</v>
      </c>
      <c r="P120">
        <f t="shared" si="4"/>
        <v>100</v>
      </c>
      <c r="Q120">
        <f t="shared" si="5"/>
        <v>969.16666666666652</v>
      </c>
    </row>
    <row r="121" spans="1:17">
      <c r="A121">
        <v>120</v>
      </c>
      <c r="B121" t="s">
        <v>169</v>
      </c>
      <c r="C121" s="1">
        <v>68.883333333333297</v>
      </c>
      <c r="D121" s="2" t="s">
        <v>279</v>
      </c>
      <c r="E121">
        <f>IF(ISBLANK(Marathon!F124),"",100+MAX(0,60-Marathon!F124/60))</f>
        <v>100</v>
      </c>
      <c r="F121">
        <f>IF(ISBLANK(Marathon!G124),"",100+MAX(0,60-Marathon!G124/60))</f>
        <v>122.73333333333333</v>
      </c>
      <c r="G121">
        <f>IF(ISBLANK(Marathon!H124),"",100+MAX(0,60-Marathon!H124/60))</f>
        <v>100</v>
      </c>
      <c r="H121">
        <f>IF(ISBLANK(Marathon!I124),"",100+MAX(0,60-Marathon!I124/60))</f>
        <v>115.36666666666667</v>
      </c>
      <c r="I121">
        <f>IF(ISBLANK(Marathon!J124),"",100+MAX(0,60-Marathon!J124/60))</f>
        <v>100</v>
      </c>
      <c r="J121">
        <f>IF(ISBLANK(Marathon!K124),"",100+MAX(0,60-Marathon!K124/60))</f>
        <v>100</v>
      </c>
      <c r="K121">
        <f>IF(ISBLANK(Marathon!L124),"",100+MAX(0,60-Marathon!L124/60))</f>
        <v>100</v>
      </c>
      <c r="L121">
        <f>IF(ISBLANK(Marathon!M124),"",100+MAX(0,60-Marathon!M124/60))</f>
        <v>106.86666666666667</v>
      </c>
      <c r="M121">
        <f>IF(ISBLANK(Marathon!N124),"",100+MAX(0,60-Marathon!N124/60))</f>
        <v>100</v>
      </c>
      <c r="N121">
        <f>IF(ISBLANK(Marathon!O124),"",100+MAX(0,60-Marathon!O124/60))</f>
        <v>123.91666666666666</v>
      </c>
      <c r="O121">
        <f t="shared" si="3"/>
        <v>1000</v>
      </c>
      <c r="P121">
        <f t="shared" si="4"/>
        <v>100</v>
      </c>
      <c r="Q121">
        <f t="shared" si="5"/>
        <v>968.88333333333344</v>
      </c>
    </row>
    <row r="122" spans="1:17">
      <c r="A122">
        <v>121</v>
      </c>
      <c r="B122" t="s">
        <v>170</v>
      </c>
      <c r="C122" s="1">
        <v>67.716666666666598</v>
      </c>
      <c r="D122" s="2" t="s">
        <v>282</v>
      </c>
      <c r="E122">
        <f>IF(ISBLANK(Marathon!F125),"",100+MAX(0,60-Marathon!F125/60))</f>
        <v>100</v>
      </c>
      <c r="F122">
        <f>IF(ISBLANK(Marathon!G125),"",100+MAX(0,60-Marathon!G125/60))</f>
        <v>100</v>
      </c>
      <c r="G122">
        <f>IF(ISBLANK(Marathon!H125),"",100+MAX(0,60-Marathon!H125/60))</f>
        <v>100</v>
      </c>
      <c r="H122">
        <f>IF(ISBLANK(Marathon!I125),"",100+MAX(0,60-Marathon!I125/60))</f>
        <v>100</v>
      </c>
      <c r="I122">
        <f>IF(ISBLANK(Marathon!J125),"",100+MAX(0,60-Marathon!J125/60))</f>
        <v>100</v>
      </c>
      <c r="J122">
        <f>IF(ISBLANK(Marathon!K125),"",100+MAX(0,60-Marathon!K125/60))</f>
        <v>121.93333333333334</v>
      </c>
      <c r="K122">
        <f>IF(ISBLANK(Marathon!L125),"",100+MAX(0,60-Marathon!L125/60))</f>
        <v>100</v>
      </c>
      <c r="L122">
        <f>IF(ISBLANK(Marathon!M125),"",100+MAX(0,60-Marathon!M125/60))</f>
        <v>116.4</v>
      </c>
      <c r="M122">
        <f>IF(ISBLANK(Marathon!N125),"",100+MAX(0,60-Marathon!N125/60))</f>
        <v>100</v>
      </c>
      <c r="N122">
        <f>IF(ISBLANK(Marathon!O125),"",100+MAX(0,60-Marathon!O125/60))</f>
        <v>129.38333333333333</v>
      </c>
      <c r="O122">
        <f t="shared" si="3"/>
        <v>1000</v>
      </c>
      <c r="P122">
        <f t="shared" si="4"/>
        <v>100</v>
      </c>
      <c r="Q122">
        <f t="shared" si="5"/>
        <v>967.7166666666667</v>
      </c>
    </row>
    <row r="123" spans="1:17">
      <c r="A123">
        <v>122</v>
      </c>
      <c r="B123" t="s">
        <v>171</v>
      </c>
      <c r="C123" s="1">
        <v>66.783333333333303</v>
      </c>
      <c r="D123" s="2" t="s">
        <v>279</v>
      </c>
      <c r="E123">
        <f>IF(ISBLANK(Marathon!F126),"",100+MAX(0,60-Marathon!F126/60))</f>
        <v>100</v>
      </c>
      <c r="F123">
        <f>IF(ISBLANK(Marathon!G126),"",100+MAX(0,60-Marathon!G126/60))</f>
        <v>100</v>
      </c>
      <c r="G123">
        <f>IF(ISBLANK(Marathon!H126),"",100+MAX(0,60-Marathon!H126/60))</f>
        <v>100</v>
      </c>
      <c r="H123">
        <f>IF(ISBLANK(Marathon!I126),"",100+MAX(0,60-Marathon!I126/60))</f>
        <v>110.26666666666667</v>
      </c>
      <c r="I123">
        <f>IF(ISBLANK(Marathon!J126),"",100+MAX(0,60-Marathon!J126/60))</f>
        <v>135.71666666666667</v>
      </c>
      <c r="J123">
        <f>IF(ISBLANK(Marathon!K126),"",100+MAX(0,60-Marathon!K126/60))</f>
        <v>115.83333333333334</v>
      </c>
      <c r="K123">
        <f>IF(ISBLANK(Marathon!L126),"",100+MAX(0,60-Marathon!L126/60))</f>
        <v>100</v>
      </c>
      <c r="L123">
        <f>IF(ISBLANK(Marathon!M126),"",100+MAX(0,60-Marathon!M126/60))</f>
        <v>104.96666666666667</v>
      </c>
      <c r="M123">
        <f>IF(ISBLANK(Marathon!N126),"",100+MAX(0,60-Marathon!N126/60))</f>
        <v>100</v>
      </c>
      <c r="N123">
        <f>IF(ISBLANK(Marathon!O126),"",100+MAX(0,60-Marathon!O126/60))</f>
        <v>100</v>
      </c>
      <c r="O123">
        <f t="shared" si="3"/>
        <v>1000</v>
      </c>
      <c r="P123">
        <f t="shared" si="4"/>
        <v>100</v>
      </c>
      <c r="Q123">
        <f t="shared" si="5"/>
        <v>966.7833333333333</v>
      </c>
    </row>
    <row r="124" spans="1:17">
      <c r="A124">
        <v>123</v>
      </c>
      <c r="B124" t="s">
        <v>69</v>
      </c>
      <c r="C124" s="1">
        <v>63.983333333333299</v>
      </c>
      <c r="D124" s="2" t="s">
        <v>279</v>
      </c>
      <c r="E124">
        <f>IF(ISBLANK(Marathon!F127),"",100+MAX(0,60-Marathon!F127/60))</f>
        <v>100</v>
      </c>
      <c r="F124">
        <f>IF(ISBLANK(Marathon!G127),"",100+MAX(0,60-Marathon!G127/60))</f>
        <v>100</v>
      </c>
      <c r="G124">
        <f>IF(ISBLANK(Marathon!H127),"",100+MAX(0,60-Marathon!H127/60))</f>
        <v>100</v>
      </c>
      <c r="H124">
        <f>IF(ISBLANK(Marathon!I127),"",100+MAX(0,60-Marathon!I127/60))</f>
        <v>122.13333333333333</v>
      </c>
      <c r="I124">
        <f>IF(ISBLANK(Marathon!J127),"",100+MAX(0,60-Marathon!J127/60))</f>
        <v>113.93333333333334</v>
      </c>
      <c r="J124">
        <f>IF(ISBLANK(Marathon!K127),"",100+MAX(0,60-Marathon!K127/60))</f>
        <v>100</v>
      </c>
      <c r="K124">
        <f>IF(ISBLANK(Marathon!L127),"",100+MAX(0,60-Marathon!L127/60))</f>
        <v>100</v>
      </c>
      <c r="L124">
        <f>IF(ISBLANK(Marathon!M127),"",100+MAX(0,60-Marathon!M127/60))</f>
        <v>100</v>
      </c>
      <c r="M124">
        <f>IF(ISBLANK(Marathon!N127),"",100+MAX(0,60-Marathon!N127/60))</f>
        <v>109.93333333333334</v>
      </c>
      <c r="N124">
        <f>IF(ISBLANK(Marathon!O127),"",100+MAX(0,60-Marathon!O127/60))</f>
        <v>117.98333333333333</v>
      </c>
      <c r="O124">
        <f t="shared" si="3"/>
        <v>1000</v>
      </c>
      <c r="P124">
        <f t="shared" si="4"/>
        <v>100</v>
      </c>
      <c r="Q124">
        <f t="shared" si="5"/>
        <v>963.98333333333335</v>
      </c>
    </row>
    <row r="125" spans="1:17">
      <c r="A125">
        <v>124</v>
      </c>
      <c r="B125" t="s">
        <v>51</v>
      </c>
      <c r="C125" s="1">
        <v>64.016666666666595</v>
      </c>
      <c r="D125" s="2" t="s">
        <v>277</v>
      </c>
      <c r="E125">
        <f>IF(ISBLANK(Marathon!F128),"",100+MAX(0,60-Marathon!F128/60))</f>
        <v>100</v>
      </c>
      <c r="F125">
        <f>IF(ISBLANK(Marathon!G128),"",100+MAX(0,60-Marathon!G128/60))</f>
        <v>105.8</v>
      </c>
      <c r="G125">
        <f>IF(ISBLANK(Marathon!H128),"",100+MAX(0,60-Marathon!H128/60))</f>
        <v>100</v>
      </c>
      <c r="H125">
        <f>IF(ISBLANK(Marathon!I128),"",100+MAX(0,60-Marathon!I128/60))</f>
        <v>101.48333333333333</v>
      </c>
      <c r="I125">
        <f>IF(ISBLANK(Marathon!J128),"",100+MAX(0,60-Marathon!J128/60))</f>
        <v>116.6</v>
      </c>
      <c r="J125">
        <f>IF(ISBLANK(Marathon!K128),"",100+MAX(0,60-Marathon!K128/60))</f>
        <v>100</v>
      </c>
      <c r="K125">
        <f>IF(ISBLANK(Marathon!L128),"",100+MAX(0,60-Marathon!L128/60))</f>
        <v>100</v>
      </c>
      <c r="L125">
        <f>IF(ISBLANK(Marathon!M128),"",100+MAX(0,60-Marathon!M128/60))</f>
        <v>100</v>
      </c>
      <c r="M125">
        <f>IF(ISBLANK(Marathon!N128),"",100+MAX(0,60-Marathon!N128/60))</f>
        <v>123.98333333333333</v>
      </c>
      <c r="N125">
        <f>IF(ISBLANK(Marathon!O128),"",100+MAX(0,60-Marathon!O128/60))</f>
        <v>116.15</v>
      </c>
      <c r="O125">
        <f t="shared" si="3"/>
        <v>1000</v>
      </c>
      <c r="P125">
        <f t="shared" si="4"/>
        <v>100</v>
      </c>
      <c r="Q125">
        <f t="shared" si="5"/>
        <v>964.01666666666665</v>
      </c>
    </row>
    <row r="126" spans="1:17">
      <c r="A126">
        <v>125</v>
      </c>
      <c r="B126" t="s">
        <v>172</v>
      </c>
      <c r="C126" s="1">
        <v>57.033333333333303</v>
      </c>
      <c r="D126" s="2" t="s">
        <v>277</v>
      </c>
      <c r="E126">
        <f>IF(ISBLANK(Marathon!F129),"",100+MAX(0,60-Marathon!F129/60))</f>
        <v>100</v>
      </c>
      <c r="F126">
        <f>IF(ISBLANK(Marathon!G129),"",100+MAX(0,60-Marathon!G129/60))</f>
        <v>110.6</v>
      </c>
      <c r="G126">
        <f>IF(ISBLANK(Marathon!H129),"",100+MAX(0,60-Marathon!H129/60))</f>
        <v>100</v>
      </c>
      <c r="H126">
        <f>IF(ISBLANK(Marathon!I129),"",100+MAX(0,60-Marathon!I129/60))</f>
        <v>110.75</v>
      </c>
      <c r="I126">
        <f>IF(ISBLANK(Marathon!J129),"",100+MAX(0,60-Marathon!J129/60))</f>
        <v>128.88333333333333</v>
      </c>
      <c r="J126">
        <f>IF(ISBLANK(Marathon!K129),"",100+MAX(0,60-Marathon!K129/60))</f>
        <v>105.73333333333333</v>
      </c>
      <c r="K126">
        <f>IF(ISBLANK(Marathon!L129),"",100+MAX(0,60-Marathon!L129/60))</f>
        <v>100</v>
      </c>
      <c r="L126">
        <f>IF(ISBLANK(Marathon!M129),"",100+MAX(0,60-Marathon!M129/60))</f>
        <v>101.06666666666666</v>
      </c>
      <c r="M126">
        <f>IF(ISBLANK(Marathon!N129),"",100+MAX(0,60-Marathon!N129/60))</f>
        <v>100</v>
      </c>
      <c r="N126">
        <f>IF(ISBLANK(Marathon!O129),"",100+MAX(0,60-Marathon!O129/60))</f>
        <v>100</v>
      </c>
      <c r="O126">
        <f t="shared" si="3"/>
        <v>1000</v>
      </c>
      <c r="P126">
        <f t="shared" si="4"/>
        <v>100</v>
      </c>
      <c r="Q126">
        <f t="shared" si="5"/>
        <v>957.0333333333333</v>
      </c>
    </row>
    <row r="127" spans="1:17">
      <c r="A127">
        <v>126</v>
      </c>
      <c r="B127" t="s">
        <v>46</v>
      </c>
      <c r="C127" s="1">
        <v>55.933333333333302</v>
      </c>
      <c r="D127" s="2" t="s">
        <v>282</v>
      </c>
      <c r="E127">
        <f>IF(ISBLANK(Marathon!F130),"",100+MAX(0,60-Marathon!F130/60))</f>
        <v>100</v>
      </c>
      <c r="F127">
        <f>IF(ISBLANK(Marathon!G130),"",100+MAX(0,60-Marathon!G130/60))</f>
        <v>100</v>
      </c>
      <c r="G127">
        <f>IF(ISBLANK(Marathon!H130),"",100+MAX(0,60-Marathon!H130/60))</f>
        <v>100</v>
      </c>
      <c r="H127">
        <f>IF(ISBLANK(Marathon!I130),"",100+MAX(0,60-Marathon!I130/60))</f>
        <v>100</v>
      </c>
      <c r="I127">
        <f>IF(ISBLANK(Marathon!J130),"",100+MAX(0,60-Marathon!J130/60))</f>
        <v>132.05000000000001</v>
      </c>
      <c r="J127">
        <f>IF(ISBLANK(Marathon!K130),"",100+MAX(0,60-Marathon!K130/60))</f>
        <v>100</v>
      </c>
      <c r="K127">
        <f>IF(ISBLANK(Marathon!L130),"",100+MAX(0,60-Marathon!L130/60))</f>
        <v>100</v>
      </c>
      <c r="L127">
        <f>IF(ISBLANK(Marathon!M130),"",100+MAX(0,60-Marathon!M130/60))</f>
        <v>117.08333333333334</v>
      </c>
      <c r="M127">
        <f>IF(ISBLANK(Marathon!N130),"",100+MAX(0,60-Marathon!N130/60))</f>
        <v>100</v>
      </c>
      <c r="N127">
        <f>IF(ISBLANK(Marathon!O130),"",100+MAX(0,60-Marathon!O130/60))</f>
        <v>106.8</v>
      </c>
      <c r="O127">
        <f t="shared" si="3"/>
        <v>1000</v>
      </c>
      <c r="P127">
        <f t="shared" si="4"/>
        <v>100</v>
      </c>
      <c r="Q127">
        <f t="shared" si="5"/>
        <v>955.93333333333339</v>
      </c>
    </row>
    <row r="128" spans="1:17">
      <c r="A128">
        <v>127</v>
      </c>
      <c r="B128" t="s">
        <v>173</v>
      </c>
      <c r="C128" s="1">
        <v>54.5833333333333</v>
      </c>
      <c r="D128" s="2" t="s">
        <v>279</v>
      </c>
      <c r="E128">
        <f>IF(ISBLANK(Marathon!F131),"",100+MAX(0,60-Marathon!F131/60))</f>
        <v>100</v>
      </c>
      <c r="F128">
        <f>IF(ISBLANK(Marathon!G131),"",100+MAX(0,60-Marathon!G131/60))</f>
        <v>112.65</v>
      </c>
      <c r="G128">
        <f>IF(ISBLANK(Marathon!H131),"",100+MAX(0,60-Marathon!H131/60))</f>
        <v>100</v>
      </c>
      <c r="H128">
        <f>IF(ISBLANK(Marathon!I131),"",100+MAX(0,60-Marathon!I131/60))</f>
        <v>117.18333333333334</v>
      </c>
      <c r="I128">
        <f>IF(ISBLANK(Marathon!J131),"",100+MAX(0,60-Marathon!J131/60))</f>
        <v>100</v>
      </c>
      <c r="J128">
        <f>IF(ISBLANK(Marathon!K131),"",100+MAX(0,60-Marathon!K131/60))</f>
        <v>100</v>
      </c>
      <c r="K128">
        <f>IF(ISBLANK(Marathon!L131),"",100+MAX(0,60-Marathon!L131/60))</f>
        <v>100</v>
      </c>
      <c r="L128">
        <f>IF(ISBLANK(Marathon!M131),"",100+MAX(0,60-Marathon!M131/60))</f>
        <v>100</v>
      </c>
      <c r="M128">
        <f>IF(ISBLANK(Marathon!N131),"",100+MAX(0,60-Marathon!N131/60))</f>
        <v>104.76666666666667</v>
      </c>
      <c r="N128">
        <f>IF(ISBLANK(Marathon!O131),"",100+MAX(0,60-Marathon!O131/60))</f>
        <v>119.98333333333333</v>
      </c>
      <c r="O128">
        <f t="shared" si="3"/>
        <v>1000</v>
      </c>
      <c r="P128">
        <f t="shared" si="4"/>
        <v>100</v>
      </c>
      <c r="Q128">
        <f t="shared" si="5"/>
        <v>954.58333333333326</v>
      </c>
    </row>
    <row r="129" spans="1:17">
      <c r="A129">
        <v>128</v>
      </c>
      <c r="B129" t="s">
        <v>174</v>
      </c>
      <c r="C129" s="1">
        <v>50.766666666666602</v>
      </c>
      <c r="D129" s="2" t="s">
        <v>277</v>
      </c>
      <c r="E129">
        <f>IF(ISBLANK(Marathon!F132),"",100+MAX(0,60-Marathon!F132/60))</f>
        <v>100</v>
      </c>
      <c r="F129">
        <f>IF(ISBLANK(Marathon!G132),"",100+MAX(0,60-Marathon!G132/60))</f>
        <v>100</v>
      </c>
      <c r="G129">
        <f>IF(ISBLANK(Marathon!H132),"",100+MAX(0,60-Marathon!H132/60))</f>
        <v>100</v>
      </c>
      <c r="H129">
        <f>IF(ISBLANK(Marathon!I132),"",100+MAX(0,60-Marathon!I132/60))</f>
        <v>113.33333333333334</v>
      </c>
      <c r="I129">
        <f>IF(ISBLANK(Marathon!J132),"",100+MAX(0,60-Marathon!J132/60))</f>
        <v>119.18333333333334</v>
      </c>
      <c r="J129">
        <f>IF(ISBLANK(Marathon!K132),"",100+MAX(0,60-Marathon!K132/60))</f>
        <v>103.11666666666667</v>
      </c>
      <c r="K129">
        <f>IF(ISBLANK(Marathon!L132),"",100+MAX(0,60-Marathon!L132/60))</f>
        <v>100</v>
      </c>
      <c r="L129">
        <f>IF(ISBLANK(Marathon!M132),"",100+MAX(0,60-Marathon!M132/60))</f>
        <v>100</v>
      </c>
      <c r="M129">
        <f>IF(ISBLANK(Marathon!N132),"",100+MAX(0,60-Marathon!N132/60))</f>
        <v>103.73333333333333</v>
      </c>
      <c r="N129">
        <f>IF(ISBLANK(Marathon!O132),"",100+MAX(0,60-Marathon!O132/60))</f>
        <v>111.4</v>
      </c>
      <c r="O129">
        <f t="shared" si="3"/>
        <v>1000</v>
      </c>
      <c r="P129">
        <f t="shared" si="4"/>
        <v>100</v>
      </c>
      <c r="Q129">
        <f t="shared" si="5"/>
        <v>950.76666666666665</v>
      </c>
    </row>
    <row r="130" spans="1:17">
      <c r="A130">
        <v>129</v>
      </c>
      <c r="B130" t="s">
        <v>175</v>
      </c>
      <c r="C130" s="1">
        <v>48.516666666666602</v>
      </c>
      <c r="D130" s="2" t="s">
        <v>283</v>
      </c>
      <c r="E130">
        <f>IF(ISBLANK(Marathon!F133),"",100+MAX(0,60-Marathon!F133/60))</f>
        <v>100</v>
      </c>
      <c r="F130">
        <f>IF(ISBLANK(Marathon!G133),"",100+MAX(0,60-Marathon!G133/60))</f>
        <v>119.68333333333334</v>
      </c>
      <c r="G130" t="str">
        <f>IF(ISBLANK(Marathon!H133),"",100+MAX(0,60-Marathon!H133/60))</f>
        <v/>
      </c>
      <c r="H130">
        <f>IF(ISBLANK(Marathon!I133),"",100+MAX(0,60-Marathon!I133/60))</f>
        <v>106.35</v>
      </c>
      <c r="I130">
        <f>IF(ISBLANK(Marathon!J133),"",100+MAX(0,60-Marathon!J133/60))</f>
        <v>122.48333333333333</v>
      </c>
      <c r="J130">
        <f>IF(ISBLANK(Marathon!K133),"",100+MAX(0,60-Marathon!K133/60))</f>
        <v>100</v>
      </c>
      <c r="K130">
        <f>IF(ISBLANK(Marathon!L133),"",100+MAX(0,60-Marathon!L133/60))</f>
        <v>100</v>
      </c>
      <c r="L130">
        <f>IF(ISBLANK(Marathon!M133),"",100+MAX(0,60-Marathon!M133/60))</f>
        <v>100</v>
      </c>
      <c r="M130">
        <f>IF(ISBLANK(Marathon!N133),"",100+MAX(0,60-Marathon!N133/60))</f>
        <v>100</v>
      </c>
      <c r="N130">
        <f>IF(ISBLANK(Marathon!O133),"",100+MAX(0,60-Marathon!O133/60))</f>
        <v>100</v>
      </c>
      <c r="O130">
        <f t="shared" si="3"/>
        <v>900</v>
      </c>
      <c r="P130">
        <f t="shared" si="4"/>
        <v>0</v>
      </c>
      <c r="Q130">
        <f t="shared" si="5"/>
        <v>948.51666666666665</v>
      </c>
    </row>
    <row r="131" spans="1:17">
      <c r="A131">
        <v>130</v>
      </c>
      <c r="B131" t="s">
        <v>28</v>
      </c>
      <c r="C131" s="1">
        <v>47.516666666666602</v>
      </c>
      <c r="D131" s="2" t="s">
        <v>282</v>
      </c>
      <c r="E131">
        <f>IF(ISBLANK(Marathon!F134),"",100+MAX(0,60-Marathon!F134/60))</f>
        <v>100</v>
      </c>
      <c r="F131">
        <f>IF(ISBLANK(Marathon!G134),"",100+MAX(0,60-Marathon!G134/60))</f>
        <v>100</v>
      </c>
      <c r="G131">
        <f>IF(ISBLANK(Marathon!H134),"",100+MAX(0,60-Marathon!H134/60))</f>
        <v>100</v>
      </c>
      <c r="H131">
        <f>IF(ISBLANK(Marathon!I134),"",100+MAX(0,60-Marathon!I134/60))</f>
        <v>104.66666666666666</v>
      </c>
      <c r="I131">
        <f>IF(ISBLANK(Marathon!J134),"",100+MAX(0,60-Marathon!J134/60))</f>
        <v>134.56666666666666</v>
      </c>
      <c r="J131">
        <f>IF(ISBLANK(Marathon!K134),"",100+MAX(0,60-Marathon!K134/60))</f>
        <v>100</v>
      </c>
      <c r="K131">
        <f>IF(ISBLANK(Marathon!L134),"",100+MAX(0,60-Marathon!L134/60))</f>
        <v>100</v>
      </c>
      <c r="L131">
        <f>IF(ISBLANK(Marathon!M134),"",100+MAX(0,60-Marathon!M134/60))</f>
        <v>100</v>
      </c>
      <c r="M131">
        <f>IF(ISBLANK(Marathon!N134),"",100+MAX(0,60-Marathon!N134/60))</f>
        <v>108.28333333333333</v>
      </c>
      <c r="N131">
        <f>IF(ISBLANK(Marathon!O134),"",100+MAX(0,60-Marathon!O134/60))</f>
        <v>100</v>
      </c>
      <c r="O131">
        <f t="shared" ref="O131:O194" si="6">100*COUNTIF(E131:N131,"&gt;0")</f>
        <v>1000</v>
      </c>
      <c r="P131">
        <f t="shared" ref="P131:P194" si="7">IF(O131=1000,MIN(E131:N131),0)</f>
        <v>100</v>
      </c>
      <c r="Q131">
        <f t="shared" ref="Q131:Q194" si="8">SUM(E131:N131)-P131</f>
        <v>947.51666666666665</v>
      </c>
    </row>
    <row r="132" spans="1:17">
      <c r="A132">
        <v>131</v>
      </c>
      <c r="B132" t="s">
        <v>176</v>
      </c>
      <c r="C132" s="1">
        <v>46.533333333333303</v>
      </c>
      <c r="D132" s="2" t="s">
        <v>284</v>
      </c>
      <c r="E132">
        <f>IF(ISBLANK(Marathon!F135),"",100+MAX(0,60-Marathon!F135/60))</f>
        <v>100</v>
      </c>
      <c r="F132">
        <f>IF(ISBLANK(Marathon!G135),"",100+MAX(0,60-Marathon!G135/60))</f>
        <v>100</v>
      </c>
      <c r="G132">
        <f>IF(ISBLANK(Marathon!H135),"",100+MAX(0,60-Marathon!H135/60))</f>
        <v>100</v>
      </c>
      <c r="H132">
        <f>IF(ISBLANK(Marathon!I135),"",100+MAX(0,60-Marathon!I135/60))</f>
        <v>119.61666666666667</v>
      </c>
      <c r="I132">
        <f>IF(ISBLANK(Marathon!J135),"",100+MAX(0,60-Marathon!J135/60))</f>
        <v>126.91666666666666</v>
      </c>
      <c r="J132">
        <f>IF(ISBLANK(Marathon!K135),"",100+MAX(0,60-Marathon!K135/60))</f>
        <v>100</v>
      </c>
      <c r="K132">
        <f>IF(ISBLANK(Marathon!L135),"",100+MAX(0,60-Marathon!L135/60))</f>
        <v>100</v>
      </c>
      <c r="L132">
        <f>IF(ISBLANK(Marathon!M135),"",100+MAX(0,60-Marathon!M135/60))</f>
        <v>100</v>
      </c>
      <c r="M132">
        <f>IF(ISBLANK(Marathon!N135),"",100+MAX(0,60-Marathon!N135/60))</f>
        <v>100</v>
      </c>
      <c r="N132">
        <f>IF(ISBLANK(Marathon!O135),"",100+MAX(0,60-Marathon!O135/60))</f>
        <v>100</v>
      </c>
      <c r="O132">
        <f t="shared" si="6"/>
        <v>1000</v>
      </c>
      <c r="P132">
        <f t="shared" si="7"/>
        <v>100</v>
      </c>
      <c r="Q132">
        <f t="shared" si="8"/>
        <v>946.5333333333333</v>
      </c>
    </row>
    <row r="133" spans="1:17">
      <c r="A133">
        <v>132</v>
      </c>
      <c r="B133" t="s">
        <v>177</v>
      </c>
      <c r="C133" s="1">
        <v>45.6666666666666</v>
      </c>
      <c r="D133" s="2" t="s">
        <v>282</v>
      </c>
      <c r="E133">
        <f>IF(ISBLANK(Marathon!F136),"",100+MAX(0,60-Marathon!F136/60))</f>
        <v>100</v>
      </c>
      <c r="F133">
        <f>IF(ISBLANK(Marathon!G136),"",100+MAX(0,60-Marathon!G136/60))</f>
        <v>108.13333333333333</v>
      </c>
      <c r="G133">
        <f>IF(ISBLANK(Marathon!H136),"",100+MAX(0,60-Marathon!H136/60))</f>
        <v>100</v>
      </c>
      <c r="H133">
        <f>IF(ISBLANK(Marathon!I136),"",100+MAX(0,60-Marathon!I136/60))</f>
        <v>100</v>
      </c>
      <c r="I133">
        <f>IF(ISBLANK(Marathon!J136),"",100+MAX(0,60-Marathon!J136/60))</f>
        <v>128.19999999999999</v>
      </c>
      <c r="J133">
        <f>IF(ISBLANK(Marathon!K136),"",100+MAX(0,60-Marathon!K136/60))</f>
        <v>100</v>
      </c>
      <c r="K133">
        <f>IF(ISBLANK(Marathon!L136),"",100+MAX(0,60-Marathon!L136/60))</f>
        <v>100</v>
      </c>
      <c r="L133">
        <f>IF(ISBLANK(Marathon!M136),"",100+MAX(0,60-Marathon!M136/60))</f>
        <v>100</v>
      </c>
      <c r="M133">
        <f>IF(ISBLANK(Marathon!N136),"",100+MAX(0,60-Marathon!N136/60))</f>
        <v>109.33333333333334</v>
      </c>
      <c r="N133">
        <f>IF(ISBLANK(Marathon!O136),"",100+MAX(0,60-Marathon!O136/60))</f>
        <v>100</v>
      </c>
      <c r="O133">
        <f t="shared" si="6"/>
        <v>1000</v>
      </c>
      <c r="P133">
        <f t="shared" si="7"/>
        <v>100</v>
      </c>
      <c r="Q133">
        <f t="shared" si="8"/>
        <v>945.66666666666652</v>
      </c>
    </row>
    <row r="134" spans="1:17">
      <c r="A134">
        <v>133</v>
      </c>
      <c r="B134" t="s">
        <v>178</v>
      </c>
      <c r="C134" s="1">
        <v>146.53333333333299</v>
      </c>
      <c r="D134" s="2" t="s">
        <v>281</v>
      </c>
      <c r="E134">
        <f>IF(ISBLANK(Marathon!F137),"",100+MAX(0,60-Marathon!F137/60))</f>
        <v>114.96666666666667</v>
      </c>
      <c r="F134">
        <f>IF(ISBLANK(Marathon!G137),"",100+MAX(0,60-Marathon!G137/60))</f>
        <v>119.48333333333333</v>
      </c>
      <c r="G134">
        <f>IF(ISBLANK(Marathon!H137),"",100+MAX(0,60-Marathon!H137/60))</f>
        <v>107.31666666666666</v>
      </c>
      <c r="H134">
        <f>IF(ISBLANK(Marathon!I137),"",100+MAX(0,60-Marathon!I137/60))</f>
        <v>100</v>
      </c>
      <c r="I134">
        <f>IF(ISBLANK(Marathon!J137),"",100+MAX(0,60-Marathon!J137/60))</f>
        <v>119.01666666666667</v>
      </c>
      <c r="J134" t="str">
        <f>IF(ISBLANK(Marathon!K137),"",100+MAX(0,60-Marathon!K137/60))</f>
        <v/>
      </c>
      <c r="K134" t="str">
        <f>IF(ISBLANK(Marathon!L137),"",100+MAX(0,60-Marathon!L137/60))</f>
        <v/>
      </c>
      <c r="L134">
        <f>IF(ISBLANK(Marathon!M137),"",100+MAX(0,60-Marathon!M137/60))</f>
        <v>100</v>
      </c>
      <c r="M134">
        <f>IF(ISBLANK(Marathon!N137),"",100+MAX(0,60-Marathon!N137/60))</f>
        <v>144.9</v>
      </c>
      <c r="N134">
        <f>IF(ISBLANK(Marathon!O137),"",100+MAX(0,60-Marathon!O137/60))</f>
        <v>140.85</v>
      </c>
      <c r="O134">
        <f t="shared" si="6"/>
        <v>800</v>
      </c>
      <c r="P134">
        <f t="shared" si="7"/>
        <v>0</v>
      </c>
      <c r="Q134">
        <f t="shared" si="8"/>
        <v>946.5333333333333</v>
      </c>
    </row>
    <row r="135" spans="1:17">
      <c r="A135">
        <v>134</v>
      </c>
      <c r="B135" t="s">
        <v>89</v>
      </c>
      <c r="C135" s="1">
        <v>43.466666666666598</v>
      </c>
      <c r="D135" s="2" t="s">
        <v>282</v>
      </c>
      <c r="E135">
        <f>IF(ISBLANK(Marathon!F138),"",100+MAX(0,60-Marathon!F138/60))</f>
        <v>100</v>
      </c>
      <c r="F135">
        <f>IF(ISBLANK(Marathon!G138),"",100+MAX(0,60-Marathon!G138/60))</f>
        <v>109.65</v>
      </c>
      <c r="G135">
        <f>IF(ISBLANK(Marathon!H138),"",100+MAX(0,60-Marathon!H138/60))</f>
        <v>100</v>
      </c>
      <c r="H135">
        <f>IF(ISBLANK(Marathon!I138),"",100+MAX(0,60-Marathon!I138/60))</f>
        <v>100</v>
      </c>
      <c r="I135">
        <f>IF(ISBLANK(Marathon!J138),"",100+MAX(0,60-Marathon!J138/60))</f>
        <v>100</v>
      </c>
      <c r="J135">
        <f>IF(ISBLANK(Marathon!K138),"",100+MAX(0,60-Marathon!K138/60))</f>
        <v>100</v>
      </c>
      <c r="K135">
        <f>IF(ISBLANK(Marathon!L138),"",100+MAX(0,60-Marathon!L138/60))</f>
        <v>100</v>
      </c>
      <c r="L135">
        <f>IF(ISBLANK(Marathon!M138),"",100+MAX(0,60-Marathon!M138/60))</f>
        <v>100</v>
      </c>
      <c r="M135">
        <f>IF(ISBLANK(Marathon!N138),"",100+MAX(0,60-Marathon!N138/60))</f>
        <v>116.95</v>
      </c>
      <c r="N135">
        <f>IF(ISBLANK(Marathon!O138),"",100+MAX(0,60-Marathon!O138/60))</f>
        <v>116.86666666666667</v>
      </c>
      <c r="O135">
        <f t="shared" si="6"/>
        <v>1000</v>
      </c>
      <c r="P135">
        <f t="shared" si="7"/>
        <v>100</v>
      </c>
      <c r="Q135">
        <f t="shared" si="8"/>
        <v>943.4666666666667</v>
      </c>
    </row>
    <row r="136" spans="1:17">
      <c r="A136">
        <v>135</v>
      </c>
      <c r="B136" t="s">
        <v>179</v>
      </c>
      <c r="C136" s="1">
        <v>43.75</v>
      </c>
      <c r="D136" s="2" t="s">
        <v>284</v>
      </c>
      <c r="E136">
        <f>IF(ISBLANK(Marathon!F139),"",100+MAX(0,60-Marathon!F139/60))</f>
        <v>100</v>
      </c>
      <c r="F136">
        <f>IF(ISBLANK(Marathon!G139),"",100+MAX(0,60-Marathon!G139/60))</f>
        <v>120.61666666666667</v>
      </c>
      <c r="G136">
        <f>IF(ISBLANK(Marathon!H139),"",100+MAX(0,60-Marathon!H139/60))</f>
        <v>100</v>
      </c>
      <c r="H136">
        <f>IF(ISBLANK(Marathon!I139),"",100+MAX(0,60-Marathon!I139/60))</f>
        <v>100</v>
      </c>
      <c r="I136">
        <f>IF(ISBLANK(Marathon!J139),"",100+MAX(0,60-Marathon!J139/60))</f>
        <v>123.13333333333333</v>
      </c>
      <c r="J136">
        <f>IF(ISBLANK(Marathon!K139),"",100+MAX(0,60-Marathon!K139/60))</f>
        <v>100</v>
      </c>
      <c r="K136">
        <f>IF(ISBLANK(Marathon!L139),"",100+MAX(0,60-Marathon!L139/60))</f>
        <v>100</v>
      </c>
      <c r="L136">
        <f>IF(ISBLANK(Marathon!M139),"",100+MAX(0,60-Marathon!M139/60))</f>
        <v>100</v>
      </c>
      <c r="M136">
        <f>IF(ISBLANK(Marathon!N139),"",100+MAX(0,60-Marathon!N139/60))</f>
        <v>100</v>
      </c>
      <c r="N136">
        <f>IF(ISBLANK(Marathon!O139),"",100+MAX(0,60-Marathon!O139/60))</f>
        <v>100</v>
      </c>
      <c r="O136">
        <f t="shared" si="6"/>
        <v>1000</v>
      </c>
      <c r="P136">
        <f t="shared" si="7"/>
        <v>100</v>
      </c>
      <c r="Q136">
        <f t="shared" si="8"/>
        <v>943.75</v>
      </c>
    </row>
    <row r="137" spans="1:17">
      <c r="A137">
        <v>136</v>
      </c>
      <c r="B137" t="s">
        <v>180</v>
      </c>
      <c r="C137" s="1">
        <v>44.8333333333333</v>
      </c>
      <c r="D137" s="2" t="s">
        <v>280</v>
      </c>
      <c r="E137">
        <f>IF(ISBLANK(Marathon!F140),"",100+MAX(0,60-Marathon!F140/60))</f>
        <v>100</v>
      </c>
      <c r="F137">
        <f>IF(ISBLANK(Marathon!G140),"",100+MAX(0,60-Marathon!G140/60))</f>
        <v>115.43333333333334</v>
      </c>
      <c r="G137" t="str">
        <f>IF(ISBLANK(Marathon!H140),"",100+MAX(0,60-Marathon!H140/60))</f>
        <v/>
      </c>
      <c r="H137">
        <f>IF(ISBLANK(Marathon!I140),"",100+MAX(0,60-Marathon!I140/60))</f>
        <v>114.18333333333334</v>
      </c>
      <c r="I137">
        <f>IF(ISBLANK(Marathon!J140),"",100+MAX(0,60-Marathon!J140/60))</f>
        <v>100</v>
      </c>
      <c r="J137">
        <f>IF(ISBLANK(Marathon!K140),"",100+MAX(0,60-Marathon!K140/60))</f>
        <v>105.61666666666667</v>
      </c>
      <c r="K137">
        <f>IF(ISBLANK(Marathon!L140),"",100+MAX(0,60-Marathon!L140/60))</f>
        <v>104.41666666666666</v>
      </c>
      <c r="L137">
        <f>IF(ISBLANK(Marathon!M140),"",100+MAX(0,60-Marathon!M140/60))</f>
        <v>100</v>
      </c>
      <c r="M137">
        <f>IF(ISBLANK(Marathon!N140),"",100+MAX(0,60-Marathon!N140/60))</f>
        <v>105.18333333333334</v>
      </c>
      <c r="N137">
        <f>IF(ISBLANK(Marathon!O140),"",100+MAX(0,60-Marathon!O140/60))</f>
        <v>100</v>
      </c>
      <c r="O137">
        <f t="shared" si="6"/>
        <v>900</v>
      </c>
      <c r="P137">
        <f t="shared" si="7"/>
        <v>0</v>
      </c>
      <c r="Q137">
        <f t="shared" si="8"/>
        <v>944.83333333333326</v>
      </c>
    </row>
    <row r="138" spans="1:17">
      <c r="A138">
        <v>137</v>
      </c>
      <c r="B138" t="s">
        <v>106</v>
      </c>
      <c r="C138" s="1">
        <v>41.466666666666598</v>
      </c>
      <c r="D138" s="2" t="s">
        <v>275</v>
      </c>
      <c r="E138">
        <f>IF(ISBLANK(Marathon!F141),"",100+MAX(0,60-Marathon!F141/60))</f>
        <v>100</v>
      </c>
      <c r="F138">
        <f>IF(ISBLANK(Marathon!G141),"",100+MAX(0,60-Marathon!G141/60))</f>
        <v>109.8</v>
      </c>
      <c r="G138">
        <f>IF(ISBLANK(Marathon!H141),"",100+MAX(0,60-Marathon!H141/60))</f>
        <v>100</v>
      </c>
      <c r="H138">
        <f>IF(ISBLANK(Marathon!I141),"",100+MAX(0,60-Marathon!I141/60))</f>
        <v>100.4</v>
      </c>
      <c r="I138">
        <f>IF(ISBLANK(Marathon!J141),"",100+MAX(0,60-Marathon!J141/60))</f>
        <v>112.3</v>
      </c>
      <c r="J138">
        <f>IF(ISBLANK(Marathon!K141),"",100+MAX(0,60-Marathon!K141/60))</f>
        <v>100</v>
      </c>
      <c r="K138">
        <f>IF(ISBLANK(Marathon!L141),"",100+MAX(0,60-Marathon!L141/60))</f>
        <v>100</v>
      </c>
      <c r="L138">
        <f>IF(ISBLANK(Marathon!M141),"",100+MAX(0,60-Marathon!M141/60))</f>
        <v>102.71666666666667</v>
      </c>
      <c r="M138">
        <f>IF(ISBLANK(Marathon!N141),"",100+MAX(0,60-Marathon!N141/60))</f>
        <v>103</v>
      </c>
      <c r="N138">
        <f>IF(ISBLANK(Marathon!O141),"",100+MAX(0,60-Marathon!O141/60))</f>
        <v>113.25</v>
      </c>
      <c r="O138">
        <f t="shared" si="6"/>
        <v>1000</v>
      </c>
      <c r="P138">
        <f t="shared" si="7"/>
        <v>100</v>
      </c>
      <c r="Q138">
        <f t="shared" si="8"/>
        <v>941.4666666666667</v>
      </c>
    </row>
    <row r="139" spans="1:17">
      <c r="A139">
        <v>138</v>
      </c>
      <c r="B139" t="s">
        <v>181</v>
      </c>
      <c r="C139" s="1">
        <v>40.883333333333297</v>
      </c>
      <c r="D139" s="2" t="s">
        <v>282</v>
      </c>
      <c r="E139">
        <f>IF(ISBLANK(Marathon!F142),"",100+MAX(0,60-Marathon!F142/60))</f>
        <v>100</v>
      </c>
      <c r="F139">
        <f>IF(ISBLANK(Marathon!G142),"",100+MAX(0,60-Marathon!G142/60))</f>
        <v>100</v>
      </c>
      <c r="G139">
        <f>IF(ISBLANK(Marathon!H142),"",100+MAX(0,60-Marathon!H142/60))</f>
        <v>100</v>
      </c>
      <c r="H139">
        <f>IF(ISBLANK(Marathon!I142),"",100+MAX(0,60-Marathon!I142/60))</f>
        <v>119.71666666666667</v>
      </c>
      <c r="I139">
        <f>IF(ISBLANK(Marathon!J142),"",100+MAX(0,60-Marathon!J142/60))</f>
        <v>116.51666666666667</v>
      </c>
      <c r="J139">
        <f>IF(ISBLANK(Marathon!K142),"",100+MAX(0,60-Marathon!K142/60))</f>
        <v>100</v>
      </c>
      <c r="K139">
        <f>IF(ISBLANK(Marathon!L142),"",100+MAX(0,60-Marathon!L142/60))</f>
        <v>100</v>
      </c>
      <c r="L139">
        <f>IF(ISBLANK(Marathon!M142),"",100+MAX(0,60-Marathon!M142/60))</f>
        <v>100</v>
      </c>
      <c r="M139">
        <f>IF(ISBLANK(Marathon!N142),"",100+MAX(0,60-Marathon!N142/60))</f>
        <v>100</v>
      </c>
      <c r="N139">
        <f>IF(ISBLANK(Marathon!O142),"",100+MAX(0,60-Marathon!O142/60))</f>
        <v>104.65</v>
      </c>
      <c r="O139">
        <f t="shared" si="6"/>
        <v>1000</v>
      </c>
      <c r="P139">
        <f t="shared" si="7"/>
        <v>100</v>
      </c>
      <c r="Q139">
        <f t="shared" si="8"/>
        <v>940.88333333333344</v>
      </c>
    </row>
    <row r="140" spans="1:17">
      <c r="A140">
        <v>139</v>
      </c>
      <c r="B140" t="s">
        <v>95</v>
      </c>
      <c r="C140" s="1">
        <v>36.533333333333303</v>
      </c>
      <c r="D140" s="2" t="s">
        <v>284</v>
      </c>
      <c r="E140">
        <f>IF(ISBLANK(Marathon!F143),"",100+MAX(0,60-Marathon!F143/60))</f>
        <v>100</v>
      </c>
      <c r="F140">
        <f>IF(ISBLANK(Marathon!G143),"",100+MAX(0,60-Marathon!G143/60))</f>
        <v>113.68333333333334</v>
      </c>
      <c r="G140">
        <f>IF(ISBLANK(Marathon!H143),"",100+MAX(0,60-Marathon!H143/60))</f>
        <v>100</v>
      </c>
      <c r="H140">
        <f>IF(ISBLANK(Marathon!I143),"",100+MAX(0,60-Marathon!I143/60))</f>
        <v>100</v>
      </c>
      <c r="I140">
        <f>IF(ISBLANK(Marathon!J143),"",100+MAX(0,60-Marathon!J143/60))</f>
        <v>122.85</v>
      </c>
      <c r="J140">
        <f>IF(ISBLANK(Marathon!K143),"",100+MAX(0,60-Marathon!K143/60))</f>
        <v>100</v>
      </c>
      <c r="K140">
        <f>IF(ISBLANK(Marathon!L143),"",100+MAX(0,60-Marathon!L143/60))</f>
        <v>100</v>
      </c>
      <c r="L140">
        <f>IF(ISBLANK(Marathon!M143),"",100+MAX(0,60-Marathon!M143/60))</f>
        <v>100</v>
      </c>
      <c r="M140">
        <f>IF(ISBLANK(Marathon!N143),"",100+MAX(0,60-Marathon!N143/60))</f>
        <v>100</v>
      </c>
      <c r="N140">
        <f>IF(ISBLANK(Marathon!O143),"",100+MAX(0,60-Marathon!O143/60))</f>
        <v>100</v>
      </c>
      <c r="O140">
        <f t="shared" si="6"/>
        <v>1000</v>
      </c>
      <c r="P140">
        <f t="shared" si="7"/>
        <v>100</v>
      </c>
      <c r="Q140">
        <f t="shared" si="8"/>
        <v>936.5333333333333</v>
      </c>
    </row>
    <row r="141" spans="1:17">
      <c r="A141">
        <v>140</v>
      </c>
      <c r="B141" t="s">
        <v>85</v>
      </c>
      <c r="C141" s="1">
        <v>29.3666666666666</v>
      </c>
      <c r="D141" s="2" t="s">
        <v>285</v>
      </c>
      <c r="E141">
        <f>IF(ISBLANK(Marathon!F144),"",100+MAX(0,60-Marathon!F144/60))</f>
        <v>100</v>
      </c>
      <c r="F141">
        <f>IF(ISBLANK(Marathon!G144),"",100+MAX(0,60-Marathon!G144/60))</f>
        <v>106.8</v>
      </c>
      <c r="G141" t="str">
        <f>IF(ISBLANK(Marathon!H144),"",100+MAX(0,60-Marathon!H144/60))</f>
        <v/>
      </c>
      <c r="H141">
        <f>IF(ISBLANK(Marathon!I144),"",100+MAX(0,60-Marathon!I144/60))</f>
        <v>100</v>
      </c>
      <c r="I141">
        <f>IF(ISBLANK(Marathon!J144),"",100+MAX(0,60-Marathon!J144/60))</f>
        <v>114.81666666666666</v>
      </c>
      <c r="J141">
        <f>IF(ISBLANK(Marathon!K144),"",100+MAX(0,60-Marathon!K144/60))</f>
        <v>105.3</v>
      </c>
      <c r="K141">
        <f>IF(ISBLANK(Marathon!L144),"",100+MAX(0,60-Marathon!L144/60))</f>
        <v>100</v>
      </c>
      <c r="L141">
        <f>IF(ISBLANK(Marathon!M144),"",100+MAX(0,60-Marathon!M144/60))</f>
        <v>100</v>
      </c>
      <c r="M141">
        <f>IF(ISBLANK(Marathon!N144),"",100+MAX(0,60-Marathon!N144/60))</f>
        <v>102.45</v>
      </c>
      <c r="N141">
        <f>IF(ISBLANK(Marathon!O144),"",100+MAX(0,60-Marathon!O144/60))</f>
        <v>100</v>
      </c>
      <c r="O141">
        <f t="shared" si="6"/>
        <v>900</v>
      </c>
      <c r="P141">
        <f t="shared" si="7"/>
        <v>0</v>
      </c>
      <c r="Q141">
        <f t="shared" si="8"/>
        <v>929.36666666666667</v>
      </c>
    </row>
    <row r="142" spans="1:17">
      <c r="A142">
        <v>141</v>
      </c>
      <c r="B142" t="s">
        <v>53</v>
      </c>
      <c r="C142" s="1">
        <v>29.633333333333301</v>
      </c>
      <c r="D142" s="2" t="s">
        <v>282</v>
      </c>
      <c r="E142">
        <f>IF(ISBLANK(Marathon!F145),"",100+MAX(0,60-Marathon!F145/60))</f>
        <v>100</v>
      </c>
      <c r="F142">
        <f>IF(ISBLANK(Marathon!G145),"",100+MAX(0,60-Marathon!G145/60))</f>
        <v>100</v>
      </c>
      <c r="G142">
        <f>IF(ISBLANK(Marathon!H145),"",100+MAX(0,60-Marathon!H145/60))</f>
        <v>100</v>
      </c>
      <c r="H142">
        <f>IF(ISBLANK(Marathon!I145),"",100+MAX(0,60-Marathon!I145/60))</f>
        <v>100</v>
      </c>
      <c r="I142">
        <f>IF(ISBLANK(Marathon!J145),"",100+MAX(0,60-Marathon!J145/60))</f>
        <v>111.61666666666667</v>
      </c>
      <c r="J142">
        <f>IF(ISBLANK(Marathon!K145),"",100+MAX(0,60-Marathon!K145/60))</f>
        <v>107.01666666666667</v>
      </c>
      <c r="K142">
        <f>IF(ISBLANK(Marathon!L145),"",100+MAX(0,60-Marathon!L145/60))</f>
        <v>100</v>
      </c>
      <c r="L142">
        <f>IF(ISBLANK(Marathon!M145),"",100+MAX(0,60-Marathon!M145/60))</f>
        <v>100</v>
      </c>
      <c r="M142">
        <f>IF(ISBLANK(Marathon!N145),"",100+MAX(0,60-Marathon!N145/60))</f>
        <v>100</v>
      </c>
      <c r="N142">
        <f>IF(ISBLANK(Marathon!O145),"",100+MAX(0,60-Marathon!O145/60))</f>
        <v>111</v>
      </c>
      <c r="O142">
        <f t="shared" si="6"/>
        <v>1000</v>
      </c>
      <c r="P142">
        <f t="shared" si="7"/>
        <v>100</v>
      </c>
      <c r="Q142">
        <f t="shared" si="8"/>
        <v>929.63333333333321</v>
      </c>
    </row>
    <row r="143" spans="1:17">
      <c r="A143">
        <v>142</v>
      </c>
      <c r="B143" t="s">
        <v>182</v>
      </c>
      <c r="C143" s="1">
        <v>27.4</v>
      </c>
      <c r="D143" s="2" t="s">
        <v>282</v>
      </c>
      <c r="E143">
        <f>IF(ISBLANK(Marathon!F146),"",100+MAX(0,60-Marathon!F146/60))</f>
        <v>100</v>
      </c>
      <c r="F143">
        <f>IF(ISBLANK(Marathon!G146),"",100+MAX(0,60-Marathon!G146/60))</f>
        <v>100</v>
      </c>
      <c r="G143">
        <f>IF(ISBLANK(Marathon!H146),"",100+MAX(0,60-Marathon!H146/60))</f>
        <v>100</v>
      </c>
      <c r="H143">
        <f>IF(ISBLANK(Marathon!I146),"",100+MAX(0,60-Marathon!I146/60))</f>
        <v>122.03333333333333</v>
      </c>
      <c r="I143">
        <f>IF(ISBLANK(Marathon!J146),"",100+MAX(0,60-Marathon!J146/60))</f>
        <v>103.66666666666666</v>
      </c>
      <c r="J143">
        <f>IF(ISBLANK(Marathon!K146),"",100+MAX(0,60-Marathon!K146/60))</f>
        <v>100</v>
      </c>
      <c r="K143">
        <f>IF(ISBLANK(Marathon!L146),"",100+MAX(0,60-Marathon!L146/60))</f>
        <v>100</v>
      </c>
      <c r="L143">
        <f>IF(ISBLANK(Marathon!M146),"",100+MAX(0,60-Marathon!M146/60))</f>
        <v>100</v>
      </c>
      <c r="M143">
        <f>IF(ISBLANK(Marathon!N146),"",100+MAX(0,60-Marathon!N146/60))</f>
        <v>100</v>
      </c>
      <c r="N143">
        <f>IF(ISBLANK(Marathon!O146),"",100+MAX(0,60-Marathon!O146/60))</f>
        <v>101.7</v>
      </c>
      <c r="O143">
        <f t="shared" si="6"/>
        <v>1000</v>
      </c>
      <c r="P143">
        <f t="shared" si="7"/>
        <v>100</v>
      </c>
      <c r="Q143">
        <f t="shared" si="8"/>
        <v>927.39999999999986</v>
      </c>
    </row>
    <row r="144" spans="1:17">
      <c r="A144">
        <v>143</v>
      </c>
      <c r="B144" t="s">
        <v>183</v>
      </c>
      <c r="C144" s="1">
        <v>26.283333333333299</v>
      </c>
      <c r="D144" s="2" t="s">
        <v>284</v>
      </c>
      <c r="E144">
        <f>IF(ISBLANK(Marathon!F147),"",100+MAX(0,60-Marathon!F147/60))</f>
        <v>100</v>
      </c>
      <c r="F144">
        <f>IF(ISBLANK(Marathon!G147),"",100+MAX(0,60-Marathon!G147/60))</f>
        <v>100</v>
      </c>
      <c r="G144">
        <f>IF(ISBLANK(Marathon!H147),"",100+MAX(0,60-Marathon!H147/60))</f>
        <v>124.11666666666667</v>
      </c>
      <c r="H144">
        <f>IF(ISBLANK(Marathon!I147),"",100+MAX(0,60-Marathon!I147/60))</f>
        <v>100</v>
      </c>
      <c r="I144">
        <f>IF(ISBLANK(Marathon!J147),"",100+MAX(0,60-Marathon!J147/60))</f>
        <v>102.16666666666666</v>
      </c>
      <c r="J144">
        <f>IF(ISBLANK(Marathon!K147),"",100+MAX(0,60-Marathon!K147/60))</f>
        <v>100</v>
      </c>
      <c r="K144">
        <f>IF(ISBLANK(Marathon!L147),"",100+MAX(0,60-Marathon!L147/60))</f>
        <v>100</v>
      </c>
      <c r="L144">
        <f>IF(ISBLANK(Marathon!M147),"",100+MAX(0,60-Marathon!M147/60))</f>
        <v>100</v>
      </c>
      <c r="M144">
        <f>IF(ISBLANK(Marathon!N147),"",100+MAX(0,60-Marathon!N147/60))</f>
        <v>100</v>
      </c>
      <c r="N144">
        <f>IF(ISBLANK(Marathon!O147),"",100+MAX(0,60-Marathon!O147/60))</f>
        <v>100</v>
      </c>
      <c r="O144">
        <f t="shared" si="6"/>
        <v>1000</v>
      </c>
      <c r="P144">
        <f t="shared" si="7"/>
        <v>100</v>
      </c>
      <c r="Q144">
        <f t="shared" si="8"/>
        <v>926.2833333333333</v>
      </c>
    </row>
    <row r="145" spans="1:17">
      <c r="A145">
        <v>144</v>
      </c>
      <c r="B145" t="s">
        <v>75</v>
      </c>
      <c r="C145" s="1">
        <v>25.15</v>
      </c>
      <c r="D145" s="2" t="s">
        <v>286</v>
      </c>
      <c r="E145">
        <f>IF(ISBLANK(Marathon!F148),"",100+MAX(0,60-Marathon!F148/60))</f>
        <v>100</v>
      </c>
      <c r="F145">
        <f>IF(ISBLANK(Marathon!G148),"",100+MAX(0,60-Marathon!G148/60))</f>
        <v>100</v>
      </c>
      <c r="G145">
        <f>IF(ISBLANK(Marathon!H148),"",100+MAX(0,60-Marathon!H148/60))</f>
        <v>100</v>
      </c>
      <c r="H145" t="str">
        <f>IF(ISBLANK(Marathon!I148),"",100+MAX(0,60-Marathon!I148/60))</f>
        <v/>
      </c>
      <c r="I145">
        <f>IF(ISBLANK(Marathon!J148),"",100+MAX(0,60-Marathon!J148/60))</f>
        <v>100</v>
      </c>
      <c r="J145">
        <f>IF(ISBLANK(Marathon!K148),"",100+MAX(0,60-Marathon!K148/60))</f>
        <v>100</v>
      </c>
      <c r="K145">
        <f>IF(ISBLANK(Marathon!L148),"",100+MAX(0,60-Marathon!L148/60))</f>
        <v>100</v>
      </c>
      <c r="L145">
        <f>IF(ISBLANK(Marathon!M148),"",100+MAX(0,60-Marathon!M148/60))</f>
        <v>100</v>
      </c>
      <c r="M145">
        <f>IF(ISBLANK(Marathon!N148),"",100+MAX(0,60-Marathon!N148/60))</f>
        <v>125.15</v>
      </c>
      <c r="N145">
        <f>IF(ISBLANK(Marathon!O148),"",100+MAX(0,60-Marathon!O148/60))</f>
        <v>100</v>
      </c>
      <c r="O145">
        <f t="shared" si="6"/>
        <v>900</v>
      </c>
      <c r="P145">
        <f t="shared" si="7"/>
        <v>0</v>
      </c>
      <c r="Q145">
        <f t="shared" si="8"/>
        <v>925.15</v>
      </c>
    </row>
    <row r="146" spans="1:17">
      <c r="A146">
        <v>145</v>
      </c>
      <c r="B146" t="s">
        <v>58</v>
      </c>
      <c r="C146" s="1">
        <v>23.65</v>
      </c>
      <c r="D146" s="2" t="s">
        <v>282</v>
      </c>
      <c r="E146">
        <f>IF(ISBLANK(Marathon!F149),"",100+MAX(0,60-Marathon!F149/60))</f>
        <v>100</v>
      </c>
      <c r="F146">
        <f>IF(ISBLANK(Marathon!G149),"",100+MAX(0,60-Marathon!G149/60))</f>
        <v>100</v>
      </c>
      <c r="G146">
        <f>IF(ISBLANK(Marathon!H149),"",100+MAX(0,60-Marathon!H149/60))</f>
        <v>100</v>
      </c>
      <c r="H146">
        <f>IF(ISBLANK(Marathon!I149),"",100+MAX(0,60-Marathon!I149/60))</f>
        <v>100</v>
      </c>
      <c r="I146">
        <f>IF(ISBLANK(Marathon!J149),"",100+MAX(0,60-Marathon!J149/60))</f>
        <v>119.23333333333333</v>
      </c>
      <c r="J146">
        <f>IF(ISBLANK(Marathon!K149),"",100+MAX(0,60-Marathon!K149/60))</f>
        <v>100</v>
      </c>
      <c r="K146">
        <f>IF(ISBLANK(Marathon!L149),"",100+MAX(0,60-Marathon!L149/60))</f>
        <v>100</v>
      </c>
      <c r="L146">
        <f>IF(ISBLANK(Marathon!M149),"",100+MAX(0,60-Marathon!M149/60))</f>
        <v>102.4</v>
      </c>
      <c r="M146">
        <f>IF(ISBLANK(Marathon!N149),"",100+MAX(0,60-Marathon!N149/60))</f>
        <v>100</v>
      </c>
      <c r="N146">
        <f>IF(ISBLANK(Marathon!O149),"",100+MAX(0,60-Marathon!O149/60))</f>
        <v>102.01666666666667</v>
      </c>
      <c r="O146">
        <f t="shared" si="6"/>
        <v>1000</v>
      </c>
      <c r="P146">
        <f t="shared" si="7"/>
        <v>100</v>
      </c>
      <c r="Q146">
        <f t="shared" si="8"/>
        <v>923.65</v>
      </c>
    </row>
    <row r="147" spans="1:17">
      <c r="A147">
        <v>146</v>
      </c>
      <c r="B147" t="s">
        <v>184</v>
      </c>
      <c r="C147" s="1">
        <v>24.05</v>
      </c>
      <c r="D147" s="2" t="s">
        <v>284</v>
      </c>
      <c r="E147">
        <f>IF(ISBLANK(Marathon!F150),"",100+MAX(0,60-Marathon!F150/60))</f>
        <v>100</v>
      </c>
      <c r="F147">
        <f>IF(ISBLANK(Marathon!G150),"",100+MAX(0,60-Marathon!G150/60))</f>
        <v>100</v>
      </c>
      <c r="G147">
        <f>IF(ISBLANK(Marathon!H150),"",100+MAX(0,60-Marathon!H150/60))</f>
        <v>100</v>
      </c>
      <c r="H147">
        <f>IF(ISBLANK(Marathon!I150),"",100+MAX(0,60-Marathon!I150/60))</f>
        <v>100</v>
      </c>
      <c r="I147">
        <f>IF(ISBLANK(Marathon!J150),"",100+MAX(0,60-Marathon!J150/60))</f>
        <v>107.95</v>
      </c>
      <c r="J147">
        <f>IF(ISBLANK(Marathon!K150),"",100+MAX(0,60-Marathon!K150/60))</f>
        <v>100</v>
      </c>
      <c r="K147">
        <f>IF(ISBLANK(Marathon!L150),"",100+MAX(0,60-Marathon!L150/60))</f>
        <v>100</v>
      </c>
      <c r="L147">
        <f>IF(ISBLANK(Marathon!M150),"",100+MAX(0,60-Marathon!M150/60))</f>
        <v>100</v>
      </c>
      <c r="M147">
        <f>IF(ISBLANK(Marathon!N150),"",100+MAX(0,60-Marathon!N150/60))</f>
        <v>100</v>
      </c>
      <c r="N147">
        <f>IF(ISBLANK(Marathon!O150),"",100+MAX(0,60-Marathon!O150/60))</f>
        <v>116.1</v>
      </c>
      <c r="O147">
        <f t="shared" si="6"/>
        <v>1000</v>
      </c>
      <c r="P147">
        <f t="shared" si="7"/>
        <v>100</v>
      </c>
      <c r="Q147">
        <f t="shared" si="8"/>
        <v>924.05</v>
      </c>
    </row>
    <row r="148" spans="1:17">
      <c r="A148">
        <v>147</v>
      </c>
      <c r="B148" t="s">
        <v>102</v>
      </c>
      <c r="C148" s="1">
        <v>23.3</v>
      </c>
      <c r="D148" s="2" t="s">
        <v>286</v>
      </c>
      <c r="E148">
        <f>IF(ISBLANK(Marathon!F151),"",100+MAX(0,60-Marathon!F151/60))</f>
        <v>100</v>
      </c>
      <c r="F148">
        <f>IF(ISBLANK(Marathon!G151),"",100+MAX(0,60-Marathon!G151/60))</f>
        <v>100</v>
      </c>
      <c r="G148" t="str">
        <f>IF(ISBLANK(Marathon!H151),"",100+MAX(0,60-Marathon!H151/60))</f>
        <v/>
      </c>
      <c r="H148">
        <f>IF(ISBLANK(Marathon!I151),"",100+MAX(0,60-Marathon!I151/60))</f>
        <v>100</v>
      </c>
      <c r="I148">
        <f>IF(ISBLANK(Marathon!J151),"",100+MAX(0,60-Marathon!J151/60))</f>
        <v>100</v>
      </c>
      <c r="J148">
        <f>IF(ISBLANK(Marathon!K151),"",100+MAX(0,60-Marathon!K151/60))</f>
        <v>100</v>
      </c>
      <c r="K148">
        <f>IF(ISBLANK(Marathon!L151),"",100+MAX(0,60-Marathon!L151/60))</f>
        <v>100</v>
      </c>
      <c r="L148">
        <f>IF(ISBLANK(Marathon!M151),"",100+MAX(0,60-Marathon!M151/60))</f>
        <v>100</v>
      </c>
      <c r="M148">
        <f>IF(ISBLANK(Marathon!N151),"",100+MAX(0,60-Marathon!N151/60))</f>
        <v>100</v>
      </c>
      <c r="N148">
        <f>IF(ISBLANK(Marathon!O151),"",100+MAX(0,60-Marathon!O151/60))</f>
        <v>123.3</v>
      </c>
      <c r="O148">
        <f t="shared" si="6"/>
        <v>900</v>
      </c>
      <c r="P148">
        <f t="shared" si="7"/>
        <v>0</v>
      </c>
      <c r="Q148">
        <f t="shared" si="8"/>
        <v>923.3</v>
      </c>
    </row>
    <row r="149" spans="1:17">
      <c r="A149">
        <v>148</v>
      </c>
      <c r="B149" t="s">
        <v>185</v>
      </c>
      <c r="C149" s="1">
        <v>34.233333333333299</v>
      </c>
      <c r="D149" s="2" t="s">
        <v>284</v>
      </c>
      <c r="E149">
        <f>IF(ISBLANK(Marathon!F152),"",100+MAX(0,60-Marathon!F152/60))</f>
        <v>100</v>
      </c>
      <c r="F149">
        <f>IF(ISBLANK(Marathon!G152),"",100+MAX(0,60-Marathon!G152/60))</f>
        <v>106.01666666666667</v>
      </c>
      <c r="G149">
        <f>IF(ISBLANK(Marathon!H152),"",100+MAX(0,60-Marathon!H152/60))</f>
        <v>100</v>
      </c>
      <c r="H149">
        <f>IF(ISBLANK(Marathon!I152),"",100+MAX(0,60-Marathon!I152/60))</f>
        <v>100</v>
      </c>
      <c r="I149">
        <f>IF(ISBLANK(Marathon!J152),"",100+MAX(0,60-Marathon!J152/60))</f>
        <v>100</v>
      </c>
      <c r="J149">
        <f>IF(ISBLANK(Marathon!K152),"",100+MAX(0,60-Marathon!K152/60))</f>
        <v>100</v>
      </c>
      <c r="K149">
        <f>IF(ISBLANK(Marathon!L152),"",100+MAX(0,60-Marathon!L152/60))</f>
        <v>100</v>
      </c>
      <c r="L149">
        <f>IF(ISBLANK(Marathon!M152),"",100+MAX(0,60-Marathon!M152/60))</f>
        <v>100</v>
      </c>
      <c r="M149">
        <f>IF(ISBLANK(Marathon!N152),"",100+MAX(0,60-Marathon!N152/60))</f>
        <v>100</v>
      </c>
      <c r="N149">
        <f>IF(ISBLANK(Marathon!O152),"",100+MAX(0,60-Marathon!O152/60))</f>
        <v>128.21666666666667</v>
      </c>
      <c r="O149">
        <f t="shared" si="6"/>
        <v>1000</v>
      </c>
      <c r="P149">
        <f t="shared" si="7"/>
        <v>100</v>
      </c>
      <c r="Q149">
        <f t="shared" si="8"/>
        <v>934.23333333333335</v>
      </c>
    </row>
    <row r="150" spans="1:17">
      <c r="A150">
        <v>149</v>
      </c>
      <c r="B150" t="s">
        <v>186</v>
      </c>
      <c r="C150" s="1">
        <v>18.783333333333299</v>
      </c>
      <c r="D150" s="2" t="s">
        <v>284</v>
      </c>
      <c r="E150">
        <f>IF(ISBLANK(Marathon!F153),"",100+MAX(0,60-Marathon!F153/60))</f>
        <v>100</v>
      </c>
      <c r="F150">
        <f>IF(ISBLANK(Marathon!G153),"",100+MAX(0,60-Marathon!G153/60))</f>
        <v>100</v>
      </c>
      <c r="G150">
        <f>IF(ISBLANK(Marathon!H153),"",100+MAX(0,60-Marathon!H153/60))</f>
        <v>100</v>
      </c>
      <c r="H150">
        <f>IF(ISBLANK(Marathon!I153),"",100+MAX(0,60-Marathon!I153/60))</f>
        <v>100</v>
      </c>
      <c r="I150">
        <f>IF(ISBLANK(Marathon!J153),"",100+MAX(0,60-Marathon!J153/60))</f>
        <v>100</v>
      </c>
      <c r="J150">
        <f>IF(ISBLANK(Marathon!K153),"",100+MAX(0,60-Marathon!K153/60))</f>
        <v>100</v>
      </c>
      <c r="K150">
        <f>IF(ISBLANK(Marathon!L153),"",100+MAX(0,60-Marathon!L153/60))</f>
        <v>100</v>
      </c>
      <c r="L150">
        <f>IF(ISBLANK(Marathon!M153),"",100+MAX(0,60-Marathon!M153/60))</f>
        <v>111.9</v>
      </c>
      <c r="M150">
        <f>IF(ISBLANK(Marathon!N153),"",100+MAX(0,60-Marathon!N153/60))</f>
        <v>106.88333333333333</v>
      </c>
      <c r="N150">
        <f>IF(ISBLANK(Marathon!O153),"",100+MAX(0,60-Marathon!O153/60))</f>
        <v>100</v>
      </c>
      <c r="O150">
        <f t="shared" si="6"/>
        <v>1000</v>
      </c>
      <c r="P150">
        <f t="shared" si="7"/>
        <v>100</v>
      </c>
      <c r="Q150">
        <f t="shared" si="8"/>
        <v>918.7833333333333</v>
      </c>
    </row>
    <row r="151" spans="1:17">
      <c r="A151">
        <v>150</v>
      </c>
      <c r="B151" t="s">
        <v>74</v>
      </c>
      <c r="C151" s="1">
        <v>13.8</v>
      </c>
      <c r="D151" s="2" t="s">
        <v>286</v>
      </c>
      <c r="E151">
        <f>IF(ISBLANK(Marathon!F154),"",100+MAX(0,60-Marathon!F154/60))</f>
        <v>100</v>
      </c>
      <c r="F151">
        <f>IF(ISBLANK(Marathon!G154),"",100+MAX(0,60-Marathon!G154/60))</f>
        <v>100</v>
      </c>
      <c r="G151" t="str">
        <f>IF(ISBLANK(Marathon!H154),"",100+MAX(0,60-Marathon!H154/60))</f>
        <v/>
      </c>
      <c r="H151">
        <f>IF(ISBLANK(Marathon!I154),"",100+MAX(0,60-Marathon!I154/60))</f>
        <v>100</v>
      </c>
      <c r="I151">
        <f>IF(ISBLANK(Marathon!J154),"",100+MAX(0,60-Marathon!J154/60))</f>
        <v>113.8</v>
      </c>
      <c r="J151">
        <f>IF(ISBLANK(Marathon!K154),"",100+MAX(0,60-Marathon!K154/60))</f>
        <v>100</v>
      </c>
      <c r="K151">
        <f>IF(ISBLANK(Marathon!L154),"",100+MAX(0,60-Marathon!L154/60))</f>
        <v>100</v>
      </c>
      <c r="L151">
        <f>IF(ISBLANK(Marathon!M154),"",100+MAX(0,60-Marathon!M154/60))</f>
        <v>100</v>
      </c>
      <c r="M151">
        <f>IF(ISBLANK(Marathon!N154),"",100+MAX(0,60-Marathon!N154/60))</f>
        <v>100</v>
      </c>
      <c r="N151">
        <f>IF(ISBLANK(Marathon!O154),"",100+MAX(0,60-Marathon!O154/60))</f>
        <v>100</v>
      </c>
      <c r="O151">
        <f t="shared" si="6"/>
        <v>900</v>
      </c>
      <c r="P151">
        <f t="shared" si="7"/>
        <v>0</v>
      </c>
      <c r="Q151">
        <f t="shared" si="8"/>
        <v>913.8</v>
      </c>
    </row>
    <row r="152" spans="1:17">
      <c r="A152">
        <v>151</v>
      </c>
      <c r="B152" t="s">
        <v>187</v>
      </c>
      <c r="C152" s="1">
        <v>11.6</v>
      </c>
      <c r="D152" s="2" t="s">
        <v>287</v>
      </c>
      <c r="E152">
        <f>IF(ISBLANK(Marathon!F155),"",100+MAX(0,60-Marathon!F155/60))</f>
        <v>100</v>
      </c>
      <c r="F152">
        <f>IF(ISBLANK(Marathon!G155),"",100+MAX(0,60-Marathon!G155/60))</f>
        <v>100</v>
      </c>
      <c r="G152">
        <f>IF(ISBLANK(Marathon!H155),"",100+MAX(0,60-Marathon!H155/60))</f>
        <v>100</v>
      </c>
      <c r="H152">
        <f>IF(ISBLANK(Marathon!I155),"",100+MAX(0,60-Marathon!I155/60))</f>
        <v>100.31666666666666</v>
      </c>
      <c r="I152" t="str">
        <f>IF(ISBLANK(Marathon!J155),"",100+MAX(0,60-Marathon!J155/60))</f>
        <v/>
      </c>
      <c r="J152">
        <f>IF(ISBLANK(Marathon!K155),"",100+MAX(0,60-Marathon!K155/60))</f>
        <v>100</v>
      </c>
      <c r="K152">
        <f>IF(ISBLANK(Marathon!L155),"",100+MAX(0,60-Marathon!L155/60))</f>
        <v>100</v>
      </c>
      <c r="L152">
        <f>IF(ISBLANK(Marathon!M155),"",100+MAX(0,60-Marathon!M155/60))</f>
        <v>100</v>
      </c>
      <c r="M152">
        <f>IF(ISBLANK(Marathon!N155),"",100+MAX(0,60-Marathon!N155/60))</f>
        <v>100</v>
      </c>
      <c r="N152">
        <f>IF(ISBLANK(Marathon!O155),"",100+MAX(0,60-Marathon!O155/60))</f>
        <v>111.28333333333333</v>
      </c>
      <c r="O152">
        <f t="shared" si="6"/>
        <v>900</v>
      </c>
      <c r="P152">
        <f t="shared" si="7"/>
        <v>0</v>
      </c>
      <c r="Q152">
        <f t="shared" si="8"/>
        <v>911.59999999999991</v>
      </c>
    </row>
    <row r="153" spans="1:17">
      <c r="A153">
        <v>152</v>
      </c>
      <c r="B153" t="s">
        <v>86</v>
      </c>
      <c r="C153" s="1">
        <v>10.966666666666599</v>
      </c>
      <c r="D153" s="2" t="s">
        <v>282</v>
      </c>
      <c r="E153">
        <f>IF(ISBLANK(Marathon!F156),"",100+MAX(0,60-Marathon!F156/60))</f>
        <v>100</v>
      </c>
      <c r="F153">
        <f>IF(ISBLANK(Marathon!G156),"",100+MAX(0,60-Marathon!G156/60))</f>
        <v>100</v>
      </c>
      <c r="G153">
        <f>IF(ISBLANK(Marathon!H156),"",100+MAX(0,60-Marathon!H156/60))</f>
        <v>100</v>
      </c>
      <c r="H153">
        <f>IF(ISBLANK(Marathon!I156),"",100+MAX(0,60-Marathon!I156/60))</f>
        <v>100</v>
      </c>
      <c r="I153">
        <f>IF(ISBLANK(Marathon!J156),"",100+MAX(0,60-Marathon!J156/60))</f>
        <v>101.43333333333334</v>
      </c>
      <c r="J153">
        <f>IF(ISBLANK(Marathon!K156),"",100+MAX(0,60-Marathon!K156/60))</f>
        <v>107.4</v>
      </c>
      <c r="K153">
        <f>IF(ISBLANK(Marathon!L156),"",100+MAX(0,60-Marathon!L156/60))</f>
        <v>100</v>
      </c>
      <c r="L153">
        <f>IF(ISBLANK(Marathon!M156),"",100+MAX(0,60-Marathon!M156/60))</f>
        <v>100</v>
      </c>
      <c r="M153">
        <f>IF(ISBLANK(Marathon!N156),"",100+MAX(0,60-Marathon!N156/60))</f>
        <v>100</v>
      </c>
      <c r="N153">
        <f>IF(ISBLANK(Marathon!O156),"",100+MAX(0,60-Marathon!O156/60))</f>
        <v>102.13333333333333</v>
      </c>
      <c r="O153">
        <f t="shared" si="6"/>
        <v>1000</v>
      </c>
      <c r="P153">
        <f t="shared" si="7"/>
        <v>100</v>
      </c>
      <c r="Q153">
        <f t="shared" si="8"/>
        <v>910.9666666666667</v>
      </c>
    </row>
    <row r="154" spans="1:17">
      <c r="A154">
        <v>153</v>
      </c>
      <c r="B154" t="s">
        <v>188</v>
      </c>
      <c r="C154" s="1">
        <v>7.8</v>
      </c>
      <c r="D154" s="2" t="s">
        <v>288</v>
      </c>
      <c r="E154">
        <f>IF(ISBLANK(Marathon!F157),"",100+MAX(0,60-Marathon!F157/60))</f>
        <v>100</v>
      </c>
      <c r="F154">
        <f>IF(ISBLANK(Marathon!G157),"",100+MAX(0,60-Marathon!G157/60))</f>
        <v>100</v>
      </c>
      <c r="G154">
        <f>IF(ISBLANK(Marathon!H157),"",100+MAX(0,60-Marathon!H157/60))</f>
        <v>100</v>
      </c>
      <c r="H154">
        <f>IF(ISBLANK(Marathon!I157),"",100+MAX(0,60-Marathon!I157/60))</f>
        <v>100</v>
      </c>
      <c r="I154">
        <f>IF(ISBLANK(Marathon!J157),"",100+MAX(0,60-Marathon!J157/60))</f>
        <v>107.8</v>
      </c>
      <c r="J154">
        <f>IF(ISBLANK(Marathon!K157),"",100+MAX(0,60-Marathon!K157/60))</f>
        <v>100</v>
      </c>
      <c r="K154">
        <f>IF(ISBLANK(Marathon!L157),"",100+MAX(0,60-Marathon!L157/60))</f>
        <v>100</v>
      </c>
      <c r="L154">
        <f>IF(ISBLANK(Marathon!M157),"",100+MAX(0,60-Marathon!M157/60))</f>
        <v>100</v>
      </c>
      <c r="M154">
        <f>IF(ISBLANK(Marathon!N157),"",100+MAX(0,60-Marathon!N157/60))</f>
        <v>100</v>
      </c>
      <c r="N154">
        <f>IF(ISBLANK(Marathon!O157),"",100+MAX(0,60-Marathon!O157/60))</f>
        <v>100</v>
      </c>
      <c r="O154">
        <f t="shared" si="6"/>
        <v>1000</v>
      </c>
      <c r="P154">
        <f t="shared" si="7"/>
        <v>100</v>
      </c>
      <c r="Q154">
        <f t="shared" si="8"/>
        <v>907.8</v>
      </c>
    </row>
    <row r="155" spans="1:17">
      <c r="A155">
        <v>154</v>
      </c>
      <c r="B155" t="s">
        <v>189</v>
      </c>
      <c r="C155" s="1">
        <v>7.2333333333333298</v>
      </c>
      <c r="D155" s="2" t="s">
        <v>286</v>
      </c>
      <c r="E155">
        <f>IF(ISBLANK(Marathon!F158),"",100+MAX(0,60-Marathon!F158/60))</f>
        <v>100</v>
      </c>
      <c r="F155">
        <f>IF(ISBLANK(Marathon!G158),"",100+MAX(0,60-Marathon!G158/60))</f>
        <v>100</v>
      </c>
      <c r="G155" t="str">
        <f>IF(ISBLANK(Marathon!H158),"",100+MAX(0,60-Marathon!H158/60))</f>
        <v/>
      </c>
      <c r="H155">
        <f>IF(ISBLANK(Marathon!I158),"",100+MAX(0,60-Marathon!I158/60))</f>
        <v>107.23333333333333</v>
      </c>
      <c r="I155">
        <f>IF(ISBLANK(Marathon!J158),"",100+MAX(0,60-Marathon!J158/60))</f>
        <v>100</v>
      </c>
      <c r="J155">
        <f>IF(ISBLANK(Marathon!K158),"",100+MAX(0,60-Marathon!K158/60))</f>
        <v>100</v>
      </c>
      <c r="K155">
        <f>IF(ISBLANK(Marathon!L158),"",100+MAX(0,60-Marathon!L158/60))</f>
        <v>100</v>
      </c>
      <c r="L155">
        <f>IF(ISBLANK(Marathon!M158),"",100+MAX(0,60-Marathon!M158/60))</f>
        <v>100</v>
      </c>
      <c r="M155">
        <f>IF(ISBLANK(Marathon!N158),"",100+MAX(0,60-Marathon!N158/60))</f>
        <v>100</v>
      </c>
      <c r="N155">
        <f>IF(ISBLANK(Marathon!O158),"",100+MAX(0,60-Marathon!O158/60))</f>
        <v>100</v>
      </c>
      <c r="O155">
        <f t="shared" si="6"/>
        <v>900</v>
      </c>
      <c r="P155">
        <f t="shared" si="7"/>
        <v>0</v>
      </c>
      <c r="Q155">
        <f t="shared" si="8"/>
        <v>907.23333333333335</v>
      </c>
    </row>
    <row r="156" spans="1:17">
      <c r="A156">
        <v>155</v>
      </c>
      <c r="B156" t="s">
        <v>190</v>
      </c>
      <c r="C156" s="1">
        <v>2.5499999999999998</v>
      </c>
      <c r="D156" s="2" t="s">
        <v>288</v>
      </c>
      <c r="E156">
        <f>IF(ISBLANK(Marathon!F159),"",100+MAX(0,60-Marathon!F159/60))</f>
        <v>100</v>
      </c>
      <c r="F156">
        <f>IF(ISBLANK(Marathon!G159),"",100+MAX(0,60-Marathon!G159/60))</f>
        <v>100</v>
      </c>
      <c r="G156">
        <f>IF(ISBLANK(Marathon!H159),"",100+MAX(0,60-Marathon!H159/60))</f>
        <v>100</v>
      </c>
      <c r="H156">
        <f>IF(ISBLANK(Marathon!I159),"",100+MAX(0,60-Marathon!I159/60))</f>
        <v>100</v>
      </c>
      <c r="I156">
        <f>IF(ISBLANK(Marathon!J159),"",100+MAX(0,60-Marathon!J159/60))</f>
        <v>102.55</v>
      </c>
      <c r="J156">
        <f>IF(ISBLANK(Marathon!K159),"",100+MAX(0,60-Marathon!K159/60))</f>
        <v>100</v>
      </c>
      <c r="K156">
        <f>IF(ISBLANK(Marathon!L159),"",100+MAX(0,60-Marathon!L159/60))</f>
        <v>100</v>
      </c>
      <c r="L156">
        <f>IF(ISBLANK(Marathon!M159),"",100+MAX(0,60-Marathon!M159/60))</f>
        <v>100</v>
      </c>
      <c r="M156">
        <f>IF(ISBLANK(Marathon!N159),"",100+MAX(0,60-Marathon!N159/60))</f>
        <v>100</v>
      </c>
      <c r="N156">
        <f>IF(ISBLANK(Marathon!O159),"",100+MAX(0,60-Marathon!O159/60))</f>
        <v>100</v>
      </c>
      <c r="O156">
        <f t="shared" si="6"/>
        <v>1000</v>
      </c>
      <c r="P156">
        <f t="shared" si="7"/>
        <v>100</v>
      </c>
      <c r="Q156">
        <f t="shared" si="8"/>
        <v>902.55</v>
      </c>
    </row>
    <row r="157" spans="1:17">
      <c r="A157">
        <v>156</v>
      </c>
      <c r="B157" t="s">
        <v>59</v>
      </c>
      <c r="C157" s="1">
        <v>0</v>
      </c>
      <c r="D157" s="2" t="s">
        <v>289</v>
      </c>
      <c r="E157">
        <f>IF(ISBLANK(Marathon!F160),"",100+MAX(0,60-Marathon!F160/60))</f>
        <v>100</v>
      </c>
      <c r="F157">
        <f>IF(ISBLANK(Marathon!G160),"",100+MAX(0,60-Marathon!G160/60))</f>
        <v>100</v>
      </c>
      <c r="G157">
        <f>IF(ISBLANK(Marathon!H160),"",100+MAX(0,60-Marathon!H160/60))</f>
        <v>100</v>
      </c>
      <c r="H157">
        <f>IF(ISBLANK(Marathon!I160),"",100+MAX(0,60-Marathon!I160/60))</f>
        <v>100</v>
      </c>
      <c r="I157">
        <f>IF(ISBLANK(Marathon!J160),"",100+MAX(0,60-Marathon!J160/60))</f>
        <v>100</v>
      </c>
      <c r="J157">
        <f>IF(ISBLANK(Marathon!K160),"",100+MAX(0,60-Marathon!K160/60))</f>
        <v>100</v>
      </c>
      <c r="K157">
        <f>IF(ISBLANK(Marathon!L160),"",100+MAX(0,60-Marathon!L160/60))</f>
        <v>100</v>
      </c>
      <c r="L157">
        <f>IF(ISBLANK(Marathon!M160),"",100+MAX(0,60-Marathon!M160/60))</f>
        <v>100</v>
      </c>
      <c r="M157">
        <f>IF(ISBLANK(Marathon!N160),"",100+MAX(0,60-Marathon!N160/60))</f>
        <v>100</v>
      </c>
      <c r="N157">
        <f>IF(ISBLANK(Marathon!O160),"",100+MAX(0,60-Marathon!O160/60))</f>
        <v>100</v>
      </c>
      <c r="O157">
        <f t="shared" si="6"/>
        <v>1000</v>
      </c>
      <c r="P157">
        <f t="shared" si="7"/>
        <v>100</v>
      </c>
      <c r="Q157">
        <f t="shared" si="8"/>
        <v>900</v>
      </c>
    </row>
    <row r="158" spans="1:17">
      <c r="A158">
        <v>157</v>
      </c>
      <c r="B158" t="s">
        <v>191</v>
      </c>
      <c r="C158" s="1">
        <v>0</v>
      </c>
      <c r="D158" s="2" t="s">
        <v>289</v>
      </c>
      <c r="E158">
        <f>IF(ISBLANK(Marathon!F161),"",100+MAX(0,60-Marathon!F161/60))</f>
        <v>100</v>
      </c>
      <c r="F158">
        <f>IF(ISBLANK(Marathon!G161),"",100+MAX(0,60-Marathon!G161/60))</f>
        <v>100</v>
      </c>
      <c r="G158">
        <f>IF(ISBLANK(Marathon!H161),"",100+MAX(0,60-Marathon!H161/60))</f>
        <v>100</v>
      </c>
      <c r="H158">
        <f>IF(ISBLANK(Marathon!I161),"",100+MAX(0,60-Marathon!I161/60))</f>
        <v>100</v>
      </c>
      <c r="I158">
        <f>IF(ISBLANK(Marathon!J161),"",100+MAX(0,60-Marathon!J161/60))</f>
        <v>100</v>
      </c>
      <c r="J158">
        <f>IF(ISBLANK(Marathon!K161),"",100+MAX(0,60-Marathon!K161/60))</f>
        <v>100</v>
      </c>
      <c r="K158">
        <f>IF(ISBLANK(Marathon!L161),"",100+MAX(0,60-Marathon!L161/60))</f>
        <v>100</v>
      </c>
      <c r="L158">
        <f>IF(ISBLANK(Marathon!M161),"",100+MAX(0,60-Marathon!M161/60))</f>
        <v>100</v>
      </c>
      <c r="M158">
        <f>IF(ISBLANK(Marathon!N161),"",100+MAX(0,60-Marathon!N161/60))</f>
        <v>100</v>
      </c>
      <c r="N158">
        <f>IF(ISBLANK(Marathon!O161),"",100+MAX(0,60-Marathon!O161/60))</f>
        <v>100</v>
      </c>
      <c r="O158">
        <f t="shared" si="6"/>
        <v>1000</v>
      </c>
      <c r="P158">
        <f t="shared" si="7"/>
        <v>100</v>
      </c>
      <c r="Q158">
        <f t="shared" si="8"/>
        <v>900</v>
      </c>
    </row>
    <row r="159" spans="1:17">
      <c r="A159">
        <v>158</v>
      </c>
      <c r="B159" t="s">
        <v>192</v>
      </c>
      <c r="C159" s="1">
        <v>0.91666666666666596</v>
      </c>
      <c r="D159" s="2" t="s">
        <v>286</v>
      </c>
      <c r="E159" t="str">
        <f>IF(ISBLANK(Marathon!F162),"",100+MAX(0,60-Marathon!F162/60))</f>
        <v/>
      </c>
      <c r="F159">
        <f>IF(ISBLANK(Marathon!G162),"",100+MAX(0,60-Marathon!G162/60))</f>
        <v>100</v>
      </c>
      <c r="G159">
        <f>IF(ISBLANK(Marathon!H162),"",100+MAX(0,60-Marathon!H162/60))</f>
        <v>100</v>
      </c>
      <c r="H159">
        <f>IF(ISBLANK(Marathon!I162),"",100+MAX(0,60-Marathon!I162/60))</f>
        <v>100</v>
      </c>
      <c r="I159">
        <f>IF(ISBLANK(Marathon!J162),"",100+MAX(0,60-Marathon!J162/60))</f>
        <v>100</v>
      </c>
      <c r="J159">
        <f>IF(ISBLANK(Marathon!K162),"",100+MAX(0,60-Marathon!K162/60))</f>
        <v>100</v>
      </c>
      <c r="K159">
        <f>IF(ISBLANK(Marathon!L162),"",100+MAX(0,60-Marathon!L162/60))</f>
        <v>100.91666666666666</v>
      </c>
      <c r="L159">
        <f>IF(ISBLANK(Marathon!M162),"",100+MAX(0,60-Marathon!M162/60))</f>
        <v>100</v>
      </c>
      <c r="M159">
        <f>IF(ISBLANK(Marathon!N162),"",100+MAX(0,60-Marathon!N162/60))</f>
        <v>100</v>
      </c>
      <c r="N159">
        <f>IF(ISBLANK(Marathon!O162),"",100+MAX(0,60-Marathon!O162/60))</f>
        <v>100</v>
      </c>
      <c r="O159">
        <f t="shared" si="6"/>
        <v>900</v>
      </c>
      <c r="P159">
        <f t="shared" si="7"/>
        <v>0</v>
      </c>
      <c r="Q159">
        <f t="shared" si="8"/>
        <v>900.91666666666663</v>
      </c>
    </row>
    <row r="160" spans="1:17">
      <c r="A160">
        <v>159</v>
      </c>
      <c r="B160" t="s">
        <v>54</v>
      </c>
      <c r="C160" s="1">
        <v>16.350000000000001</v>
      </c>
      <c r="D160" s="2" t="s">
        <v>286</v>
      </c>
      <c r="E160">
        <f>IF(ISBLANK(Marathon!F163),"",100+MAX(0,60-Marathon!F163/60))</f>
        <v>100</v>
      </c>
      <c r="F160">
        <f>IF(ISBLANK(Marathon!G163),"",100+MAX(0,60-Marathon!G163/60))</f>
        <v>100</v>
      </c>
      <c r="G160">
        <f>IF(ISBLANK(Marathon!H163),"",100+MAX(0,60-Marathon!H163/60))</f>
        <v>100</v>
      </c>
      <c r="H160">
        <f>IF(ISBLANK(Marathon!I163),"",100+MAX(0,60-Marathon!I163/60))</f>
        <v>100</v>
      </c>
      <c r="I160">
        <f>IF(ISBLANK(Marathon!J163),"",100+MAX(0,60-Marathon!J163/60))</f>
        <v>100</v>
      </c>
      <c r="J160">
        <f>IF(ISBLANK(Marathon!K163),"",100+MAX(0,60-Marathon!K163/60))</f>
        <v>100</v>
      </c>
      <c r="K160" t="str">
        <f>IF(ISBLANK(Marathon!L163),"",100+MAX(0,60-Marathon!L163/60))</f>
        <v/>
      </c>
      <c r="L160">
        <f>IF(ISBLANK(Marathon!M163),"",100+MAX(0,60-Marathon!M163/60))</f>
        <v>100</v>
      </c>
      <c r="M160">
        <f>IF(ISBLANK(Marathon!N163),"",100+MAX(0,60-Marathon!N163/60))</f>
        <v>100</v>
      </c>
      <c r="N160">
        <f>IF(ISBLANK(Marathon!O163),"",100+MAX(0,60-Marathon!O163/60))</f>
        <v>116.35</v>
      </c>
      <c r="O160">
        <f t="shared" si="6"/>
        <v>900</v>
      </c>
      <c r="P160">
        <f t="shared" si="7"/>
        <v>0</v>
      </c>
      <c r="Q160">
        <f t="shared" si="8"/>
        <v>916.35</v>
      </c>
    </row>
    <row r="161" spans="1:17">
      <c r="A161">
        <v>160</v>
      </c>
      <c r="B161" t="s">
        <v>193</v>
      </c>
      <c r="C161" s="1">
        <v>82.399999999999906</v>
      </c>
      <c r="D161" s="2" t="s">
        <v>281</v>
      </c>
      <c r="E161" t="str">
        <f>IF(ISBLANK(Marathon!F164),"",100+MAX(0,60-Marathon!F164/60))</f>
        <v/>
      </c>
      <c r="F161">
        <f>IF(ISBLANK(Marathon!G164),"",100+MAX(0,60-Marathon!G164/60))</f>
        <v>100</v>
      </c>
      <c r="G161" t="str">
        <f>IF(ISBLANK(Marathon!H164),"",100+MAX(0,60-Marathon!H164/60))</f>
        <v/>
      </c>
      <c r="H161">
        <f>IF(ISBLANK(Marathon!I164),"",100+MAX(0,60-Marathon!I164/60))</f>
        <v>112.93333333333334</v>
      </c>
      <c r="I161">
        <f>IF(ISBLANK(Marathon!J164),"",100+MAX(0,60-Marathon!J164/60))</f>
        <v>119.61666666666667</v>
      </c>
      <c r="J161">
        <f>IF(ISBLANK(Marathon!K164),"",100+MAX(0,60-Marathon!K164/60))</f>
        <v>116.13333333333333</v>
      </c>
      <c r="K161">
        <f>IF(ISBLANK(Marathon!L164),"",100+MAX(0,60-Marathon!L164/60))</f>
        <v>103.23333333333333</v>
      </c>
      <c r="L161">
        <f>IF(ISBLANK(Marathon!M164),"",100+MAX(0,60-Marathon!M164/60))</f>
        <v>100</v>
      </c>
      <c r="M161">
        <f>IF(ISBLANK(Marathon!N164),"",100+MAX(0,60-Marathon!N164/60))</f>
        <v>100.5</v>
      </c>
      <c r="N161">
        <f>IF(ISBLANK(Marathon!O164),"",100+MAX(0,60-Marathon!O164/60))</f>
        <v>129.98333333333335</v>
      </c>
      <c r="O161">
        <f t="shared" si="6"/>
        <v>800</v>
      </c>
      <c r="P161">
        <f t="shared" si="7"/>
        <v>0</v>
      </c>
      <c r="Q161">
        <f t="shared" si="8"/>
        <v>882.4</v>
      </c>
    </row>
    <row r="162" spans="1:17">
      <c r="A162">
        <v>161</v>
      </c>
      <c r="B162" t="s">
        <v>39</v>
      </c>
      <c r="C162" s="1">
        <v>73.683333333333294</v>
      </c>
      <c r="D162" s="2" t="s">
        <v>290</v>
      </c>
      <c r="E162">
        <f>IF(ISBLANK(Marathon!F165),"",100+MAX(0,60-Marathon!F165/60))</f>
        <v>100</v>
      </c>
      <c r="F162">
        <f>IF(ISBLANK(Marathon!G165),"",100+MAX(0,60-Marathon!G165/60))</f>
        <v>129.21666666666667</v>
      </c>
      <c r="G162">
        <f>IF(ISBLANK(Marathon!H165),"",100+MAX(0,60-Marathon!H165/60))</f>
        <v>100</v>
      </c>
      <c r="H162">
        <f>IF(ISBLANK(Marathon!I165),"",100+MAX(0,60-Marathon!I165/60))</f>
        <v>101.05</v>
      </c>
      <c r="I162" t="str">
        <f>IF(ISBLANK(Marathon!J165),"",100+MAX(0,60-Marathon!J165/60))</f>
        <v/>
      </c>
      <c r="J162">
        <f>IF(ISBLANK(Marathon!K165),"",100+MAX(0,60-Marathon!K165/60))</f>
        <v>100</v>
      </c>
      <c r="K162" t="str">
        <f>IF(ISBLANK(Marathon!L165),"",100+MAX(0,60-Marathon!L165/60))</f>
        <v/>
      </c>
      <c r="L162">
        <f>IF(ISBLANK(Marathon!M165),"",100+MAX(0,60-Marathon!M165/60))</f>
        <v>120.4</v>
      </c>
      <c r="M162">
        <f>IF(ISBLANK(Marathon!N165),"",100+MAX(0,60-Marathon!N165/60))</f>
        <v>101.1</v>
      </c>
      <c r="N162">
        <f>IF(ISBLANK(Marathon!O165),"",100+MAX(0,60-Marathon!O165/60))</f>
        <v>121.91666666666666</v>
      </c>
      <c r="O162">
        <f t="shared" si="6"/>
        <v>800</v>
      </c>
      <c r="P162">
        <f t="shared" si="7"/>
        <v>0</v>
      </c>
      <c r="Q162">
        <f t="shared" si="8"/>
        <v>873.68333333333328</v>
      </c>
    </row>
    <row r="163" spans="1:17">
      <c r="A163">
        <v>162</v>
      </c>
      <c r="B163" t="s">
        <v>47</v>
      </c>
      <c r="C163" s="1">
        <v>157.183333333333</v>
      </c>
      <c r="D163" s="2" t="s">
        <v>291</v>
      </c>
      <c r="E163">
        <f>IF(ISBLANK(Marathon!F166),"",100+MAX(0,60-Marathon!F166/60))</f>
        <v>100</v>
      </c>
      <c r="F163">
        <f>IF(ISBLANK(Marathon!G166),"",100+MAX(0,60-Marathon!G166/60))</f>
        <v>129.01666666666665</v>
      </c>
      <c r="G163" t="str">
        <f>IF(ISBLANK(Marathon!H166),"",100+MAX(0,60-Marathon!H166/60))</f>
        <v/>
      </c>
      <c r="H163" t="str">
        <f>IF(ISBLANK(Marathon!I166),"",100+MAX(0,60-Marathon!I166/60))</f>
        <v/>
      </c>
      <c r="I163">
        <f>IF(ISBLANK(Marathon!J166),"",100+MAX(0,60-Marathon!J166/60))</f>
        <v>139.80000000000001</v>
      </c>
      <c r="J163">
        <f>IF(ISBLANK(Marathon!K166),"",100+MAX(0,60-Marathon!K166/60))</f>
        <v>126.15</v>
      </c>
      <c r="K163">
        <f>IF(ISBLANK(Marathon!L166),"",100+MAX(0,60-Marathon!L166/60))</f>
        <v>100</v>
      </c>
      <c r="L163" t="str">
        <f>IF(ISBLANK(Marathon!M166),"",100+MAX(0,60-Marathon!M166/60))</f>
        <v/>
      </c>
      <c r="M163">
        <f>IF(ISBLANK(Marathon!N166),"",100+MAX(0,60-Marathon!N166/60))</f>
        <v>130.93333333333334</v>
      </c>
      <c r="N163">
        <f>IF(ISBLANK(Marathon!O166),"",100+MAX(0,60-Marathon!O166/60))</f>
        <v>131.28333333333333</v>
      </c>
      <c r="O163">
        <f t="shared" si="6"/>
        <v>700</v>
      </c>
      <c r="P163">
        <f t="shared" si="7"/>
        <v>0</v>
      </c>
      <c r="Q163">
        <f t="shared" si="8"/>
        <v>857.18333333333339</v>
      </c>
    </row>
    <row r="164" spans="1:17">
      <c r="A164">
        <v>163</v>
      </c>
      <c r="B164" t="s">
        <v>67</v>
      </c>
      <c r="C164" s="1">
        <v>130.333333333333</v>
      </c>
      <c r="D164" s="2" t="s">
        <v>292</v>
      </c>
      <c r="E164" t="str">
        <f>IF(ISBLANK(Marathon!F167),"",100+MAX(0,60-Marathon!F167/60))</f>
        <v/>
      </c>
      <c r="F164">
        <f>IF(ISBLANK(Marathon!G167),"",100+MAX(0,60-Marathon!G167/60))</f>
        <v>123.88333333333333</v>
      </c>
      <c r="G164">
        <f>IF(ISBLANK(Marathon!H167),"",100+MAX(0,60-Marathon!H167/60))</f>
        <v>100</v>
      </c>
      <c r="H164">
        <f>IF(ISBLANK(Marathon!I167),"",100+MAX(0,60-Marathon!I167/60))</f>
        <v>140.44999999999999</v>
      </c>
      <c r="I164">
        <f>IF(ISBLANK(Marathon!J167),"",100+MAX(0,60-Marathon!J167/60))</f>
        <v>100</v>
      </c>
      <c r="J164" t="str">
        <f>IF(ISBLANK(Marathon!K167),"",100+MAX(0,60-Marathon!K167/60))</f>
        <v/>
      </c>
      <c r="K164" t="str">
        <f>IF(ISBLANK(Marathon!L167),"",100+MAX(0,60-Marathon!L167/60))</f>
        <v/>
      </c>
      <c r="L164">
        <f>IF(ISBLANK(Marathon!M167),"",100+MAX(0,60-Marathon!M167/60))</f>
        <v>125.95</v>
      </c>
      <c r="M164">
        <f>IF(ISBLANK(Marathon!N167),"",100+MAX(0,60-Marathon!N167/60))</f>
        <v>100</v>
      </c>
      <c r="N164">
        <f>IF(ISBLANK(Marathon!O167),"",100+MAX(0,60-Marathon!O167/60))</f>
        <v>140.05000000000001</v>
      </c>
      <c r="O164">
        <f t="shared" si="6"/>
        <v>700</v>
      </c>
      <c r="P164">
        <f t="shared" si="7"/>
        <v>0</v>
      </c>
      <c r="Q164">
        <f t="shared" si="8"/>
        <v>830.33333333333326</v>
      </c>
    </row>
    <row r="165" spans="1:17">
      <c r="A165">
        <v>164</v>
      </c>
      <c r="B165" t="s">
        <v>194</v>
      </c>
      <c r="C165" s="1">
        <v>28.233333333333299</v>
      </c>
      <c r="D165" s="2" t="s">
        <v>293</v>
      </c>
      <c r="E165">
        <f>IF(ISBLANK(Marathon!F168),"",100+MAX(0,60-Marathon!F168/60))</f>
        <v>110.33333333333334</v>
      </c>
      <c r="F165">
        <f>IF(ISBLANK(Marathon!G168),"",100+MAX(0,60-Marathon!G168/60))</f>
        <v>100</v>
      </c>
      <c r="G165">
        <f>IF(ISBLANK(Marathon!H168),"",100+MAX(0,60-Marathon!H168/60))</f>
        <v>100</v>
      </c>
      <c r="H165" t="str">
        <f>IF(ISBLANK(Marathon!I168),"",100+MAX(0,60-Marathon!I168/60))</f>
        <v/>
      </c>
      <c r="I165" t="str">
        <f>IF(ISBLANK(Marathon!J168),"",100+MAX(0,60-Marathon!J168/60))</f>
        <v/>
      </c>
      <c r="J165">
        <f>IF(ISBLANK(Marathon!K168),"",100+MAX(0,60-Marathon!K168/60))</f>
        <v>100</v>
      </c>
      <c r="K165">
        <f>IF(ISBLANK(Marathon!L168),"",100+MAX(0,60-Marathon!L168/60))</f>
        <v>106.91666666666666</v>
      </c>
      <c r="L165">
        <f>IF(ISBLANK(Marathon!M168),"",100+MAX(0,60-Marathon!M168/60))</f>
        <v>110.98333333333333</v>
      </c>
      <c r="M165">
        <f>IF(ISBLANK(Marathon!N168),"",100+MAX(0,60-Marathon!N168/60))</f>
        <v>100</v>
      </c>
      <c r="N165">
        <f>IF(ISBLANK(Marathon!O168),"",100+MAX(0,60-Marathon!O168/60))</f>
        <v>100</v>
      </c>
      <c r="O165">
        <f t="shared" si="6"/>
        <v>800</v>
      </c>
      <c r="P165">
        <f t="shared" si="7"/>
        <v>0</v>
      </c>
      <c r="Q165">
        <f t="shared" si="8"/>
        <v>828.23333333333335</v>
      </c>
    </row>
    <row r="166" spans="1:17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IF(ISBLANK(Marathon!F169),"",100+MAX(0,60-Marathon!F169/60))</f>
        <v>100</v>
      </c>
      <c r="F166">
        <f>IF(ISBLANK(Marathon!G169),"",100+MAX(0,60-Marathon!G169/60))</f>
        <v>100</v>
      </c>
      <c r="G166">
        <f>IF(ISBLANK(Marathon!H169),"",100+MAX(0,60-Marathon!H169/60))</f>
        <v>100</v>
      </c>
      <c r="H166">
        <f>IF(ISBLANK(Marathon!I169),"",100+MAX(0,60-Marathon!I169/60))</f>
        <v>103.45</v>
      </c>
      <c r="I166" t="str">
        <f>IF(ISBLANK(Marathon!J169),"",100+MAX(0,60-Marathon!J169/60))</f>
        <v/>
      </c>
      <c r="J166">
        <f>IF(ISBLANK(Marathon!K169),"",100+MAX(0,60-Marathon!K169/60))</f>
        <v>100</v>
      </c>
      <c r="K166" t="str">
        <f>IF(ISBLANK(Marathon!L169),"",100+MAX(0,60-Marathon!L169/60))</f>
        <v/>
      </c>
      <c r="L166">
        <f>IF(ISBLANK(Marathon!M169),"",100+MAX(0,60-Marathon!M169/60))</f>
        <v>100</v>
      </c>
      <c r="M166">
        <f>IF(ISBLANK(Marathon!N169),"",100+MAX(0,60-Marathon!N169/60))</f>
        <v>100</v>
      </c>
      <c r="N166">
        <f>IF(ISBLANK(Marathon!O169),"",100+MAX(0,60-Marathon!O169/60))</f>
        <v>116.28333333333333</v>
      </c>
      <c r="O166">
        <f t="shared" si="6"/>
        <v>800</v>
      </c>
      <c r="P166">
        <f t="shared" si="7"/>
        <v>0</v>
      </c>
      <c r="Q166">
        <f t="shared" si="8"/>
        <v>819.73333333333335</v>
      </c>
    </row>
    <row r="167" spans="1:17">
      <c r="A167">
        <v>166</v>
      </c>
      <c r="B167" t="s">
        <v>196</v>
      </c>
      <c r="C167" s="1">
        <v>17.383333333333301</v>
      </c>
      <c r="D167" s="2" t="s">
        <v>295</v>
      </c>
      <c r="E167">
        <f>IF(ISBLANK(Marathon!F170),"",100+MAX(0,60-Marathon!F170/60))</f>
        <v>100</v>
      </c>
      <c r="F167">
        <f>IF(ISBLANK(Marathon!G170),"",100+MAX(0,60-Marathon!G170/60))</f>
        <v>117.38333333333333</v>
      </c>
      <c r="G167">
        <f>IF(ISBLANK(Marathon!H170),"",100+MAX(0,60-Marathon!H170/60))</f>
        <v>100</v>
      </c>
      <c r="H167">
        <f>IF(ISBLANK(Marathon!I170),"",100+MAX(0,60-Marathon!I170/60))</f>
        <v>100</v>
      </c>
      <c r="I167" t="str">
        <f>IF(ISBLANK(Marathon!J170),"",100+MAX(0,60-Marathon!J170/60))</f>
        <v/>
      </c>
      <c r="J167">
        <f>IF(ISBLANK(Marathon!K170),"",100+MAX(0,60-Marathon!K170/60))</f>
        <v>100</v>
      </c>
      <c r="K167" t="str">
        <f>IF(ISBLANK(Marathon!L170),"",100+MAX(0,60-Marathon!L170/60))</f>
        <v/>
      </c>
      <c r="L167">
        <f>IF(ISBLANK(Marathon!M170),"",100+MAX(0,60-Marathon!M170/60))</f>
        <v>100</v>
      </c>
      <c r="M167">
        <f>IF(ISBLANK(Marathon!N170),"",100+MAX(0,60-Marathon!N170/60))</f>
        <v>100</v>
      </c>
      <c r="N167">
        <f>IF(ISBLANK(Marathon!O170),"",100+MAX(0,60-Marathon!O170/60))</f>
        <v>100</v>
      </c>
      <c r="O167">
        <f t="shared" si="6"/>
        <v>800</v>
      </c>
      <c r="P167">
        <f t="shared" si="7"/>
        <v>0</v>
      </c>
      <c r="Q167">
        <f t="shared" si="8"/>
        <v>817.38333333333333</v>
      </c>
    </row>
    <row r="168" spans="1:17">
      <c r="A168">
        <v>167</v>
      </c>
      <c r="B168" t="s">
        <v>197</v>
      </c>
      <c r="C168" s="1">
        <v>15.3</v>
      </c>
      <c r="D168" s="2" t="s">
        <v>295</v>
      </c>
      <c r="E168">
        <f>IF(ISBLANK(Marathon!F171),"",100+MAX(0,60-Marathon!F171/60))</f>
        <v>100</v>
      </c>
      <c r="F168">
        <f>IF(ISBLANK(Marathon!G171),"",100+MAX(0,60-Marathon!G171/60))</f>
        <v>100</v>
      </c>
      <c r="G168">
        <f>IF(ISBLANK(Marathon!H171),"",100+MAX(0,60-Marathon!H171/60))</f>
        <v>100</v>
      </c>
      <c r="H168" t="str">
        <f>IF(ISBLANK(Marathon!I171),"",100+MAX(0,60-Marathon!I171/60))</f>
        <v/>
      </c>
      <c r="I168">
        <f>IF(ISBLANK(Marathon!J171),"",100+MAX(0,60-Marathon!J171/60))</f>
        <v>115.3</v>
      </c>
      <c r="J168">
        <f>IF(ISBLANK(Marathon!K171),"",100+MAX(0,60-Marathon!K171/60))</f>
        <v>100</v>
      </c>
      <c r="K168" t="str">
        <f>IF(ISBLANK(Marathon!L171),"",100+MAX(0,60-Marathon!L171/60))</f>
        <v/>
      </c>
      <c r="L168">
        <f>IF(ISBLANK(Marathon!M171),"",100+MAX(0,60-Marathon!M171/60))</f>
        <v>100</v>
      </c>
      <c r="M168">
        <f>IF(ISBLANK(Marathon!N171),"",100+MAX(0,60-Marathon!N171/60))</f>
        <v>100</v>
      </c>
      <c r="N168">
        <f>IF(ISBLANK(Marathon!O171),"",100+MAX(0,60-Marathon!O171/60))</f>
        <v>100</v>
      </c>
      <c r="O168">
        <f t="shared" si="6"/>
        <v>800</v>
      </c>
      <c r="P168">
        <f t="shared" si="7"/>
        <v>0</v>
      </c>
      <c r="Q168">
        <f t="shared" si="8"/>
        <v>815.3</v>
      </c>
    </row>
    <row r="169" spans="1:17">
      <c r="A169">
        <v>168</v>
      </c>
      <c r="B169" t="s">
        <v>198</v>
      </c>
      <c r="C169" s="1">
        <v>109.633333333333</v>
      </c>
      <c r="D169" s="2" t="s">
        <v>292</v>
      </c>
      <c r="E169" t="str">
        <f>IF(ISBLANK(Marathon!F172),"",100+MAX(0,60-Marathon!F172/60))</f>
        <v/>
      </c>
      <c r="F169">
        <f>IF(ISBLANK(Marathon!G172),"",100+MAX(0,60-Marathon!G172/60))</f>
        <v>125.56666666666666</v>
      </c>
      <c r="G169">
        <f>IF(ISBLANK(Marathon!H172),"",100+MAX(0,60-Marathon!H172/60))</f>
        <v>100</v>
      </c>
      <c r="H169">
        <f>IF(ISBLANK(Marathon!I172),"",100+MAX(0,60-Marathon!I172/60))</f>
        <v>100</v>
      </c>
      <c r="I169">
        <f>IF(ISBLANK(Marathon!J172),"",100+MAX(0,60-Marathon!J172/60))</f>
        <v>127.93333333333334</v>
      </c>
      <c r="J169" t="str">
        <f>IF(ISBLANK(Marathon!K172),"",100+MAX(0,60-Marathon!K172/60))</f>
        <v/>
      </c>
      <c r="K169">
        <f>IF(ISBLANK(Marathon!L172),"",100+MAX(0,60-Marathon!L172/60))</f>
        <v>100</v>
      </c>
      <c r="L169" t="str">
        <f>IF(ISBLANK(Marathon!M172),"",100+MAX(0,60-Marathon!M172/60))</f>
        <v/>
      </c>
      <c r="M169">
        <f>IF(ISBLANK(Marathon!N172),"",100+MAX(0,60-Marathon!N172/60))</f>
        <v>130.93333333333334</v>
      </c>
      <c r="N169">
        <f>IF(ISBLANK(Marathon!O172),"",100+MAX(0,60-Marathon!O172/60))</f>
        <v>125.2</v>
      </c>
      <c r="O169">
        <f t="shared" si="6"/>
        <v>700</v>
      </c>
      <c r="P169">
        <f t="shared" si="7"/>
        <v>0</v>
      </c>
      <c r="Q169">
        <f t="shared" si="8"/>
        <v>809.63333333333344</v>
      </c>
    </row>
    <row r="170" spans="1:17">
      <c r="A170">
        <v>169</v>
      </c>
      <c r="B170" t="s">
        <v>199</v>
      </c>
      <c r="C170" s="1">
        <v>109.06666666666599</v>
      </c>
      <c r="D170" s="2" t="s">
        <v>296</v>
      </c>
      <c r="E170" t="str">
        <f>IF(ISBLANK(Marathon!F173),"",100+MAX(0,60-Marathon!F173/60))</f>
        <v/>
      </c>
      <c r="F170">
        <f>IF(ISBLANK(Marathon!G173),"",100+MAX(0,60-Marathon!G173/60))</f>
        <v>117.98333333333333</v>
      </c>
      <c r="G170">
        <f>IF(ISBLANK(Marathon!H173),"",100+MAX(0,60-Marathon!H173/60))</f>
        <v>100</v>
      </c>
      <c r="H170">
        <f>IF(ISBLANK(Marathon!I173),"",100+MAX(0,60-Marathon!I173/60))</f>
        <v>118.85</v>
      </c>
      <c r="I170" t="str">
        <f>IF(ISBLANK(Marathon!J173),"",100+MAX(0,60-Marathon!J173/60))</f>
        <v/>
      </c>
      <c r="J170">
        <f>IF(ISBLANK(Marathon!K173),"",100+MAX(0,60-Marathon!K173/60))</f>
        <v>125.56666666666666</v>
      </c>
      <c r="K170" t="str">
        <f>IF(ISBLANK(Marathon!L173),"",100+MAX(0,60-Marathon!L173/60))</f>
        <v/>
      </c>
      <c r="L170">
        <f>IF(ISBLANK(Marathon!M173),"",100+MAX(0,60-Marathon!M173/60))</f>
        <v>112.65</v>
      </c>
      <c r="M170">
        <f>IF(ISBLANK(Marathon!N173),"",100+MAX(0,60-Marathon!N173/60))</f>
        <v>122.98333333333333</v>
      </c>
      <c r="N170">
        <f>IF(ISBLANK(Marathon!O173),"",100+MAX(0,60-Marathon!O173/60))</f>
        <v>111.03333333333333</v>
      </c>
      <c r="O170">
        <f t="shared" si="6"/>
        <v>700</v>
      </c>
      <c r="P170">
        <f t="shared" si="7"/>
        <v>0</v>
      </c>
      <c r="Q170">
        <f t="shared" si="8"/>
        <v>809.06666666666672</v>
      </c>
    </row>
    <row r="171" spans="1:17">
      <c r="A171">
        <v>170</v>
      </c>
      <c r="B171" t="s">
        <v>200</v>
      </c>
      <c r="C171" s="1">
        <v>4.0833333333333304</v>
      </c>
      <c r="D171" s="2" t="s">
        <v>295</v>
      </c>
      <c r="E171">
        <f>IF(ISBLANK(Marathon!F174),"",100+MAX(0,60-Marathon!F174/60))</f>
        <v>100</v>
      </c>
      <c r="F171">
        <f>IF(ISBLANK(Marathon!G174),"",100+MAX(0,60-Marathon!G174/60))</f>
        <v>104.08333333333334</v>
      </c>
      <c r="G171" t="str">
        <f>IF(ISBLANK(Marathon!H174),"",100+MAX(0,60-Marathon!H174/60))</f>
        <v/>
      </c>
      <c r="H171">
        <f>IF(ISBLANK(Marathon!I174),"",100+MAX(0,60-Marathon!I174/60))</f>
        <v>100</v>
      </c>
      <c r="I171" t="str">
        <f>IF(ISBLANK(Marathon!J174),"",100+MAX(0,60-Marathon!J174/60))</f>
        <v/>
      </c>
      <c r="J171">
        <f>IF(ISBLANK(Marathon!K174),"",100+MAX(0,60-Marathon!K174/60))</f>
        <v>100</v>
      </c>
      <c r="K171">
        <f>IF(ISBLANK(Marathon!L174),"",100+MAX(0,60-Marathon!L174/60))</f>
        <v>100</v>
      </c>
      <c r="L171">
        <f>IF(ISBLANK(Marathon!M174),"",100+MAX(0,60-Marathon!M174/60))</f>
        <v>100</v>
      </c>
      <c r="M171">
        <f>IF(ISBLANK(Marathon!N174),"",100+MAX(0,60-Marathon!N174/60))</f>
        <v>100</v>
      </c>
      <c r="N171">
        <f>IF(ISBLANK(Marathon!O174),"",100+MAX(0,60-Marathon!O174/60))</f>
        <v>100</v>
      </c>
      <c r="O171">
        <f t="shared" si="6"/>
        <v>800</v>
      </c>
      <c r="P171">
        <f t="shared" si="7"/>
        <v>0</v>
      </c>
      <c r="Q171">
        <f t="shared" si="8"/>
        <v>804.08333333333337</v>
      </c>
    </row>
    <row r="172" spans="1:17">
      <c r="A172">
        <v>171</v>
      </c>
      <c r="B172" t="s">
        <v>91</v>
      </c>
      <c r="C172" s="1">
        <v>1.5333333333333301</v>
      </c>
      <c r="D172" s="2" t="s">
        <v>295</v>
      </c>
      <c r="E172" t="str">
        <f>IF(ISBLANK(Marathon!F175),"",100+MAX(0,60-Marathon!F175/60))</f>
        <v/>
      </c>
      <c r="F172">
        <f>IF(ISBLANK(Marathon!G175),"",100+MAX(0,60-Marathon!G175/60))</f>
        <v>100</v>
      </c>
      <c r="G172" t="str">
        <f>IF(ISBLANK(Marathon!H175),"",100+MAX(0,60-Marathon!H175/60))</f>
        <v/>
      </c>
      <c r="H172">
        <f>IF(ISBLANK(Marathon!I175),"",100+MAX(0,60-Marathon!I175/60))</f>
        <v>100</v>
      </c>
      <c r="I172">
        <f>IF(ISBLANK(Marathon!J175),"",100+MAX(0,60-Marathon!J175/60))</f>
        <v>101.53333333333333</v>
      </c>
      <c r="J172">
        <f>IF(ISBLANK(Marathon!K175),"",100+MAX(0,60-Marathon!K175/60))</f>
        <v>100</v>
      </c>
      <c r="K172">
        <f>IF(ISBLANK(Marathon!L175),"",100+MAX(0,60-Marathon!L175/60))</f>
        <v>100</v>
      </c>
      <c r="L172">
        <f>IF(ISBLANK(Marathon!M175),"",100+MAX(0,60-Marathon!M175/60))</f>
        <v>100</v>
      </c>
      <c r="M172">
        <f>IF(ISBLANK(Marathon!N175),"",100+MAX(0,60-Marathon!N175/60))</f>
        <v>100</v>
      </c>
      <c r="N172">
        <f>IF(ISBLANK(Marathon!O175),"",100+MAX(0,60-Marathon!O175/60))</f>
        <v>100</v>
      </c>
      <c r="O172">
        <f t="shared" si="6"/>
        <v>800</v>
      </c>
      <c r="P172">
        <f t="shared" si="7"/>
        <v>0</v>
      </c>
      <c r="Q172">
        <f t="shared" si="8"/>
        <v>801.5333333333333</v>
      </c>
    </row>
    <row r="173" spans="1:17">
      <c r="A173">
        <v>172</v>
      </c>
      <c r="B173" t="s">
        <v>92</v>
      </c>
      <c r="C173" s="1">
        <v>0</v>
      </c>
      <c r="D173" s="2" t="s">
        <v>297</v>
      </c>
      <c r="E173">
        <f>IF(ISBLANK(Marathon!F176),"",100+MAX(0,60-Marathon!F176/60))</f>
        <v>100</v>
      </c>
      <c r="F173">
        <f>IF(ISBLANK(Marathon!G176),"",100+MAX(0,60-Marathon!G176/60))</f>
        <v>100</v>
      </c>
      <c r="G173" t="str">
        <f>IF(ISBLANK(Marathon!H176),"",100+MAX(0,60-Marathon!H176/60))</f>
        <v/>
      </c>
      <c r="H173">
        <f>IF(ISBLANK(Marathon!I176),"",100+MAX(0,60-Marathon!I176/60))</f>
        <v>100</v>
      </c>
      <c r="I173" t="str">
        <f>IF(ISBLANK(Marathon!J176),"",100+MAX(0,60-Marathon!J176/60))</f>
        <v/>
      </c>
      <c r="J173">
        <f>IF(ISBLANK(Marathon!K176),"",100+MAX(0,60-Marathon!K176/60))</f>
        <v>100</v>
      </c>
      <c r="K173">
        <f>IF(ISBLANK(Marathon!L176),"",100+MAX(0,60-Marathon!L176/60))</f>
        <v>100</v>
      </c>
      <c r="L173">
        <f>IF(ISBLANK(Marathon!M176),"",100+MAX(0,60-Marathon!M176/60))</f>
        <v>100</v>
      </c>
      <c r="M173">
        <f>IF(ISBLANK(Marathon!N176),"",100+MAX(0,60-Marathon!N176/60))</f>
        <v>100</v>
      </c>
      <c r="N173">
        <f>IF(ISBLANK(Marathon!O176),"",100+MAX(0,60-Marathon!O176/60))</f>
        <v>100</v>
      </c>
      <c r="O173">
        <f t="shared" si="6"/>
        <v>800</v>
      </c>
      <c r="P173">
        <f t="shared" si="7"/>
        <v>0</v>
      </c>
      <c r="Q173">
        <f t="shared" si="8"/>
        <v>800</v>
      </c>
    </row>
    <row r="174" spans="1:17">
      <c r="A174">
        <v>173</v>
      </c>
      <c r="B174" t="s">
        <v>201</v>
      </c>
      <c r="C174" s="1">
        <v>0</v>
      </c>
      <c r="D174" s="2" t="s">
        <v>297</v>
      </c>
      <c r="E174" t="str">
        <f>IF(ISBLANK(Marathon!F177),"",100+MAX(0,60-Marathon!F177/60))</f>
        <v/>
      </c>
      <c r="F174">
        <f>IF(ISBLANK(Marathon!G177),"",100+MAX(0,60-Marathon!G177/60))</f>
        <v>100</v>
      </c>
      <c r="G174">
        <f>IF(ISBLANK(Marathon!H177),"",100+MAX(0,60-Marathon!H177/60))</f>
        <v>100</v>
      </c>
      <c r="H174">
        <f>IF(ISBLANK(Marathon!I177),"",100+MAX(0,60-Marathon!I177/60))</f>
        <v>100</v>
      </c>
      <c r="I174">
        <f>IF(ISBLANK(Marathon!J177),"",100+MAX(0,60-Marathon!J177/60))</f>
        <v>100</v>
      </c>
      <c r="J174">
        <f>IF(ISBLANK(Marathon!K177),"",100+MAX(0,60-Marathon!K177/60))</f>
        <v>100</v>
      </c>
      <c r="K174" t="str">
        <f>IF(ISBLANK(Marathon!L177),"",100+MAX(0,60-Marathon!L177/60))</f>
        <v/>
      </c>
      <c r="L174">
        <f>IF(ISBLANK(Marathon!M177),"",100+MAX(0,60-Marathon!M177/60))</f>
        <v>100</v>
      </c>
      <c r="M174">
        <f>IF(ISBLANK(Marathon!N177),"",100+MAX(0,60-Marathon!N177/60))</f>
        <v>100</v>
      </c>
      <c r="N174">
        <f>IF(ISBLANK(Marathon!O177),"",100+MAX(0,60-Marathon!O177/60))</f>
        <v>100</v>
      </c>
      <c r="O174">
        <f t="shared" si="6"/>
        <v>800</v>
      </c>
      <c r="P174">
        <f t="shared" si="7"/>
        <v>0</v>
      </c>
      <c r="Q174">
        <f t="shared" si="8"/>
        <v>800</v>
      </c>
    </row>
    <row r="175" spans="1:17">
      <c r="A175">
        <v>174</v>
      </c>
      <c r="B175" t="s">
        <v>44</v>
      </c>
      <c r="C175" s="1">
        <v>182.29999999999899</v>
      </c>
      <c r="D175" s="2" t="s">
        <v>298</v>
      </c>
      <c r="E175" t="str">
        <f>IF(ISBLANK(Marathon!F178),"",100+MAX(0,60-Marathon!F178/60))</f>
        <v/>
      </c>
      <c r="F175">
        <f>IF(ISBLANK(Marathon!G178),"",100+MAX(0,60-Marathon!G178/60))</f>
        <v>144.5</v>
      </c>
      <c r="G175">
        <f>IF(ISBLANK(Marathon!H178),"",100+MAX(0,60-Marathon!H178/60))</f>
        <v>100</v>
      </c>
      <c r="H175" t="str">
        <f>IF(ISBLANK(Marathon!I178),"",100+MAX(0,60-Marathon!I178/60))</f>
        <v/>
      </c>
      <c r="I175" t="str">
        <f>IF(ISBLANK(Marathon!J178),"",100+MAX(0,60-Marathon!J178/60))</f>
        <v/>
      </c>
      <c r="J175">
        <f>IF(ISBLANK(Marathon!K178),"",100+MAX(0,60-Marathon!K178/60))</f>
        <v>129.23333333333335</v>
      </c>
      <c r="K175">
        <f>IF(ISBLANK(Marathon!L178),"",100+MAX(0,60-Marathon!L178/60))</f>
        <v>123.91666666666666</v>
      </c>
      <c r="L175" t="str">
        <f>IF(ISBLANK(Marathon!M178),"",100+MAX(0,60-Marathon!M178/60))</f>
        <v/>
      </c>
      <c r="M175">
        <f>IF(ISBLANK(Marathon!N178),"",100+MAX(0,60-Marathon!N178/60))</f>
        <v>140.46666666666667</v>
      </c>
      <c r="N175">
        <f>IF(ISBLANK(Marathon!O178),"",100+MAX(0,60-Marathon!O178/60))</f>
        <v>144.18333333333334</v>
      </c>
      <c r="O175">
        <f t="shared" si="6"/>
        <v>600</v>
      </c>
      <c r="P175">
        <f t="shared" si="7"/>
        <v>0</v>
      </c>
      <c r="Q175">
        <f t="shared" si="8"/>
        <v>782.3</v>
      </c>
    </row>
    <row r="176" spans="1:17">
      <c r="A176">
        <v>175</v>
      </c>
      <c r="B176" t="s">
        <v>202</v>
      </c>
      <c r="C176" s="1">
        <v>182.36666666666599</v>
      </c>
      <c r="D176" s="2" t="s">
        <v>298</v>
      </c>
      <c r="E176">
        <f>IF(ISBLANK(Marathon!F179),"",100+MAX(0,60-Marathon!F179/60))</f>
        <v>100</v>
      </c>
      <c r="F176">
        <f>IF(ISBLANK(Marathon!G179),"",100+MAX(0,60-Marathon!G179/60))</f>
        <v>137.38333333333333</v>
      </c>
      <c r="G176">
        <f>IF(ISBLANK(Marathon!H179),"",100+MAX(0,60-Marathon!H179/60))</f>
        <v>126.58333333333334</v>
      </c>
      <c r="H176" t="str">
        <f>IF(ISBLANK(Marathon!I179),"",100+MAX(0,60-Marathon!I179/60))</f>
        <v/>
      </c>
      <c r="I176" t="str">
        <f>IF(ISBLANK(Marathon!J179),"",100+MAX(0,60-Marathon!J179/60))</f>
        <v/>
      </c>
      <c r="J176" t="str">
        <f>IF(ISBLANK(Marathon!K179),"",100+MAX(0,60-Marathon!K179/60))</f>
        <v/>
      </c>
      <c r="K176" t="str">
        <f>IF(ISBLANK(Marathon!L179),"",100+MAX(0,60-Marathon!L179/60))</f>
        <v/>
      </c>
      <c r="L176">
        <f>IF(ISBLANK(Marathon!M179),"",100+MAX(0,60-Marathon!M179/60))</f>
        <v>144.48333333333335</v>
      </c>
      <c r="M176">
        <f>IF(ISBLANK(Marathon!N179),"",100+MAX(0,60-Marathon!N179/60))</f>
        <v>129.91666666666666</v>
      </c>
      <c r="N176">
        <f>IF(ISBLANK(Marathon!O179),"",100+MAX(0,60-Marathon!O179/60))</f>
        <v>144</v>
      </c>
      <c r="O176">
        <f t="shared" si="6"/>
        <v>600</v>
      </c>
      <c r="P176">
        <f t="shared" si="7"/>
        <v>0</v>
      </c>
      <c r="Q176">
        <f t="shared" si="8"/>
        <v>782.36666666666667</v>
      </c>
    </row>
    <row r="177" spans="1:17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IF(ISBLANK(Marathon!F180),"",100+MAX(0,60-Marathon!F180/60))</f>
        <v/>
      </c>
      <c r="F177">
        <f>IF(ISBLANK(Marathon!G180),"",100+MAX(0,60-Marathon!G180/60))</f>
        <v>112.46666666666667</v>
      </c>
      <c r="G177" t="str">
        <f>IF(ISBLANK(Marathon!H180),"",100+MAX(0,60-Marathon!H180/60))</f>
        <v/>
      </c>
      <c r="H177">
        <f>IF(ISBLANK(Marathon!I180),"",100+MAX(0,60-Marathon!I180/60))</f>
        <v>125.05</v>
      </c>
      <c r="I177">
        <f>IF(ISBLANK(Marathon!J180),"",100+MAX(0,60-Marathon!J180/60))</f>
        <v>126.98333333333333</v>
      </c>
      <c r="J177">
        <f>IF(ISBLANK(Marathon!K180),"",100+MAX(0,60-Marathon!K180/60))</f>
        <v>100</v>
      </c>
      <c r="K177">
        <f>IF(ISBLANK(Marathon!L180),"",100+MAX(0,60-Marathon!L180/60))</f>
        <v>100</v>
      </c>
      <c r="L177" t="str">
        <f>IF(ISBLANK(Marathon!M180),"",100+MAX(0,60-Marathon!M180/60))</f>
        <v/>
      </c>
      <c r="M177">
        <f>IF(ISBLANK(Marathon!N180),"",100+MAX(0,60-Marathon!N180/60))</f>
        <v>100</v>
      </c>
      <c r="N177">
        <f>IF(ISBLANK(Marathon!O180),"",100+MAX(0,60-Marathon!O180/60))</f>
        <v>114.73333333333333</v>
      </c>
      <c r="O177">
        <f t="shared" si="6"/>
        <v>700</v>
      </c>
      <c r="P177">
        <f t="shared" si="7"/>
        <v>0</v>
      </c>
      <c r="Q177">
        <f t="shared" si="8"/>
        <v>779.23333333333335</v>
      </c>
    </row>
    <row r="178" spans="1:17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IF(ISBLANK(Marathon!F181),"",100+MAX(0,60-Marathon!F181/60))</f>
        <v/>
      </c>
      <c r="F178">
        <f>IF(ISBLANK(Marathon!G181),"",100+MAX(0,60-Marathon!G181/60))</f>
        <v>100</v>
      </c>
      <c r="G178" t="str">
        <f>IF(ISBLANK(Marathon!H181),"",100+MAX(0,60-Marathon!H181/60))</f>
        <v/>
      </c>
      <c r="H178">
        <f>IF(ISBLANK(Marathon!I181),"",100+MAX(0,60-Marathon!I181/60))</f>
        <v>100</v>
      </c>
      <c r="I178" t="str">
        <f>IF(ISBLANK(Marathon!J181),"",100+MAX(0,60-Marathon!J181/60))</f>
        <v/>
      </c>
      <c r="J178">
        <f>IF(ISBLANK(Marathon!K181),"",100+MAX(0,60-Marathon!K181/60))</f>
        <v>100</v>
      </c>
      <c r="K178">
        <f>IF(ISBLANK(Marathon!L181),"",100+MAX(0,60-Marathon!L181/60))</f>
        <v>100</v>
      </c>
      <c r="L178">
        <f>IF(ISBLANK(Marathon!M181),"",100+MAX(0,60-Marathon!M181/60))</f>
        <v>100</v>
      </c>
      <c r="M178">
        <f>IF(ISBLANK(Marathon!N181),"",100+MAX(0,60-Marathon!N181/60))</f>
        <v>111.81666666666666</v>
      </c>
      <c r="N178">
        <f>IF(ISBLANK(Marathon!O181),"",100+MAX(0,60-Marathon!O181/60))</f>
        <v>100</v>
      </c>
      <c r="O178">
        <f t="shared" si="6"/>
        <v>700</v>
      </c>
      <c r="P178">
        <f t="shared" si="7"/>
        <v>0</v>
      </c>
      <c r="Q178">
        <f t="shared" si="8"/>
        <v>711.81666666666661</v>
      </c>
    </row>
    <row r="179" spans="1:17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IF(ISBLANK(Marathon!F182),"",100+MAX(0,60-Marathon!F182/60))</f>
        <v/>
      </c>
      <c r="F179">
        <f>IF(ISBLANK(Marathon!G182),"",100+MAX(0,60-Marathon!G182/60))</f>
        <v>100</v>
      </c>
      <c r="G179">
        <f>IF(ISBLANK(Marathon!H182),"",100+MAX(0,60-Marathon!H182/60))</f>
        <v>100</v>
      </c>
      <c r="H179" t="str">
        <f>IF(ISBLANK(Marathon!I182),"",100+MAX(0,60-Marathon!I182/60))</f>
        <v/>
      </c>
      <c r="I179" t="str">
        <f>IF(ISBLANK(Marathon!J182),"",100+MAX(0,60-Marathon!J182/60))</f>
        <v/>
      </c>
      <c r="J179">
        <f>IF(ISBLANK(Marathon!K182),"",100+MAX(0,60-Marathon!K182/60))</f>
        <v>100</v>
      </c>
      <c r="K179">
        <f>IF(ISBLANK(Marathon!L182),"",100+MAX(0,60-Marathon!L182/60))</f>
        <v>100</v>
      </c>
      <c r="L179">
        <f>IF(ISBLANK(Marathon!M182),"",100+MAX(0,60-Marathon!M182/60))</f>
        <v>100</v>
      </c>
      <c r="M179">
        <f>IF(ISBLANK(Marathon!N182),"",100+MAX(0,60-Marathon!N182/60))</f>
        <v>100</v>
      </c>
      <c r="N179">
        <f>IF(ISBLANK(Marathon!O182),"",100+MAX(0,60-Marathon!O182/60))</f>
        <v>100</v>
      </c>
      <c r="O179">
        <f t="shared" si="6"/>
        <v>700</v>
      </c>
      <c r="P179">
        <f t="shared" si="7"/>
        <v>0</v>
      </c>
      <c r="Q179">
        <f t="shared" si="8"/>
        <v>700</v>
      </c>
    </row>
    <row r="180" spans="1:17">
      <c r="A180">
        <v>179</v>
      </c>
      <c r="B180" t="s">
        <v>204</v>
      </c>
      <c r="C180" s="1">
        <v>99</v>
      </c>
      <c r="D180" s="2" t="s">
        <v>301</v>
      </c>
      <c r="E180">
        <f>IF(ISBLANK(Marathon!F183),"",100+MAX(0,60-Marathon!F183/60))</f>
        <v>100</v>
      </c>
      <c r="F180">
        <f>IF(ISBLANK(Marathon!G183),"",100+MAX(0,60-Marathon!G183/60))</f>
        <v>116.63333333333333</v>
      </c>
      <c r="G180">
        <f>IF(ISBLANK(Marathon!H183),"",100+MAX(0,60-Marathon!H183/60))</f>
        <v>100</v>
      </c>
      <c r="H180" t="str">
        <f>IF(ISBLANK(Marathon!I183),"",100+MAX(0,60-Marathon!I183/60))</f>
        <v/>
      </c>
      <c r="I180" t="str">
        <f>IF(ISBLANK(Marathon!J183),"",100+MAX(0,60-Marathon!J183/60))</f>
        <v/>
      </c>
      <c r="J180" t="str">
        <f>IF(ISBLANK(Marathon!K183),"",100+MAX(0,60-Marathon!K183/60))</f>
        <v/>
      </c>
      <c r="K180" t="str">
        <f>IF(ISBLANK(Marathon!L183),"",100+MAX(0,60-Marathon!L183/60))</f>
        <v/>
      </c>
      <c r="L180">
        <f>IF(ISBLANK(Marathon!M183),"",100+MAX(0,60-Marathon!M183/60))</f>
        <v>139.48333333333335</v>
      </c>
      <c r="M180">
        <f>IF(ISBLANK(Marathon!N183),"",100+MAX(0,60-Marathon!N183/60))</f>
        <v>114.2</v>
      </c>
      <c r="N180">
        <f>IF(ISBLANK(Marathon!O183),"",100+MAX(0,60-Marathon!O183/60))</f>
        <v>128.68333333333334</v>
      </c>
      <c r="O180">
        <f t="shared" si="6"/>
        <v>600</v>
      </c>
      <c r="P180">
        <f t="shared" si="7"/>
        <v>0</v>
      </c>
      <c r="Q180">
        <f t="shared" si="8"/>
        <v>699</v>
      </c>
    </row>
    <row r="181" spans="1:17">
      <c r="A181">
        <v>180</v>
      </c>
      <c r="B181" t="s">
        <v>205</v>
      </c>
      <c r="C181" s="1">
        <v>177.48333333333301</v>
      </c>
      <c r="D181" s="2" t="s">
        <v>302</v>
      </c>
      <c r="E181">
        <f>IF(ISBLANK(Marathon!F184),"",100+MAX(0,60-Marathon!F184/60))</f>
        <v>114.11666666666667</v>
      </c>
      <c r="F181">
        <f>IF(ISBLANK(Marathon!G184),"",100+MAX(0,60-Marathon!G184/60))</f>
        <v>132.51666666666665</v>
      </c>
      <c r="G181" t="str">
        <f>IF(ISBLANK(Marathon!H184),"",100+MAX(0,60-Marathon!H184/60))</f>
        <v/>
      </c>
      <c r="H181" t="str">
        <f>IF(ISBLANK(Marathon!I184),"",100+MAX(0,60-Marathon!I184/60))</f>
        <v/>
      </c>
      <c r="I181" t="str">
        <f>IF(ISBLANK(Marathon!J184),"",100+MAX(0,60-Marathon!J184/60))</f>
        <v/>
      </c>
      <c r="J181" t="str">
        <f>IF(ISBLANK(Marathon!K184),"",100+MAX(0,60-Marathon!K184/60))</f>
        <v/>
      </c>
      <c r="K181" t="str">
        <f>IF(ISBLANK(Marathon!L184),"",100+MAX(0,60-Marathon!L184/60))</f>
        <v/>
      </c>
      <c r="L181">
        <f>IF(ISBLANK(Marathon!M184),"",100+MAX(0,60-Marathon!M184/60))</f>
        <v>144.44999999999999</v>
      </c>
      <c r="M181">
        <f>IF(ISBLANK(Marathon!N184),"",100+MAX(0,60-Marathon!N184/60))</f>
        <v>142.31666666666666</v>
      </c>
      <c r="N181">
        <f>IF(ISBLANK(Marathon!O184),"",100+MAX(0,60-Marathon!O184/60))</f>
        <v>144.08333333333334</v>
      </c>
      <c r="O181">
        <f t="shared" si="6"/>
        <v>500</v>
      </c>
      <c r="P181">
        <f t="shared" si="7"/>
        <v>0</v>
      </c>
      <c r="Q181">
        <f t="shared" si="8"/>
        <v>677.48333333333335</v>
      </c>
    </row>
    <row r="182" spans="1:17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IF(ISBLANK(Marathon!F185),"",100+MAX(0,60-Marathon!F185/60))</f>
        <v/>
      </c>
      <c r="F182">
        <f>IF(ISBLANK(Marathon!G185),"",100+MAX(0,60-Marathon!G185/60))</f>
        <v>106.51666666666667</v>
      </c>
      <c r="G182" t="str">
        <f>IF(ISBLANK(Marathon!H185),"",100+MAX(0,60-Marathon!H185/60))</f>
        <v/>
      </c>
      <c r="H182">
        <f>IF(ISBLANK(Marathon!I185),"",100+MAX(0,60-Marathon!I185/60))</f>
        <v>100</v>
      </c>
      <c r="I182" t="str">
        <f>IF(ISBLANK(Marathon!J185),"",100+MAX(0,60-Marathon!J185/60))</f>
        <v/>
      </c>
      <c r="J182">
        <f>IF(ISBLANK(Marathon!K185),"",100+MAX(0,60-Marathon!K185/60))</f>
        <v>100</v>
      </c>
      <c r="K182">
        <f>IF(ISBLANK(Marathon!L185),"",100+MAX(0,60-Marathon!L185/60))</f>
        <v>100</v>
      </c>
      <c r="L182" t="str">
        <f>IF(ISBLANK(Marathon!M185),"",100+MAX(0,60-Marathon!M185/60))</f>
        <v/>
      </c>
      <c r="M182">
        <f>IF(ISBLANK(Marathon!N185),"",100+MAX(0,60-Marathon!N185/60))</f>
        <v>125.46666666666667</v>
      </c>
      <c r="N182">
        <f>IF(ISBLANK(Marathon!O185),"",100+MAX(0,60-Marathon!O185/60))</f>
        <v>135.41666666666669</v>
      </c>
      <c r="O182">
        <f t="shared" si="6"/>
        <v>600</v>
      </c>
      <c r="P182">
        <f t="shared" si="7"/>
        <v>0</v>
      </c>
      <c r="Q182">
        <f t="shared" si="8"/>
        <v>667.40000000000009</v>
      </c>
    </row>
    <row r="183" spans="1:17">
      <c r="A183">
        <v>182</v>
      </c>
      <c r="B183" t="s">
        <v>207</v>
      </c>
      <c r="C183" s="1">
        <v>66.033333333333303</v>
      </c>
      <c r="D183" s="2" t="s">
        <v>298</v>
      </c>
      <c r="E183">
        <f>IF(ISBLANK(Marathon!F186),"",100+MAX(0,60-Marathon!F186/60))</f>
        <v>100</v>
      </c>
      <c r="F183">
        <f>IF(ISBLANK(Marathon!G186),"",100+MAX(0,60-Marathon!G186/60))</f>
        <v>119.2</v>
      </c>
      <c r="G183" t="str">
        <f>IF(ISBLANK(Marathon!H186),"",100+MAX(0,60-Marathon!H186/60))</f>
        <v/>
      </c>
      <c r="H183">
        <f>IF(ISBLANK(Marathon!I186),"",100+MAX(0,60-Marathon!I186/60))</f>
        <v>110.61666666666667</v>
      </c>
      <c r="I183" t="str">
        <f>IF(ISBLANK(Marathon!J186),"",100+MAX(0,60-Marathon!J186/60))</f>
        <v/>
      </c>
      <c r="J183">
        <f>IF(ISBLANK(Marathon!K186),"",100+MAX(0,60-Marathon!K186/60))</f>
        <v>106.45</v>
      </c>
      <c r="K183" t="str">
        <f>IF(ISBLANK(Marathon!L186),"",100+MAX(0,60-Marathon!L186/60))</f>
        <v/>
      </c>
      <c r="L183" t="str">
        <f>IF(ISBLANK(Marathon!M186),"",100+MAX(0,60-Marathon!M186/60))</f>
        <v/>
      </c>
      <c r="M183">
        <f>IF(ISBLANK(Marathon!N186),"",100+MAX(0,60-Marathon!N186/60))</f>
        <v>107.66666666666666</v>
      </c>
      <c r="N183">
        <f>IF(ISBLANK(Marathon!O186),"",100+MAX(0,60-Marathon!O186/60))</f>
        <v>122.1</v>
      </c>
      <c r="O183">
        <f t="shared" si="6"/>
        <v>600</v>
      </c>
      <c r="P183">
        <f t="shared" si="7"/>
        <v>0</v>
      </c>
      <c r="Q183">
        <f t="shared" si="8"/>
        <v>666.0333333333333</v>
      </c>
    </row>
    <row r="184" spans="1:17">
      <c r="A184">
        <v>183</v>
      </c>
      <c r="B184" t="s">
        <v>208</v>
      </c>
      <c r="C184" s="1">
        <v>52.966666666666598</v>
      </c>
      <c r="D184" s="2" t="s">
        <v>303</v>
      </c>
      <c r="E184" t="str">
        <f>IF(ISBLANK(Marathon!F187),"",100+MAX(0,60-Marathon!F187/60))</f>
        <v/>
      </c>
      <c r="F184">
        <f>IF(ISBLANK(Marathon!G187),"",100+MAX(0,60-Marathon!G187/60))</f>
        <v>100</v>
      </c>
      <c r="G184" t="str">
        <f>IF(ISBLANK(Marathon!H187),"",100+MAX(0,60-Marathon!H187/60))</f>
        <v/>
      </c>
      <c r="H184">
        <f>IF(ISBLANK(Marathon!I187),"",100+MAX(0,60-Marathon!I187/60))</f>
        <v>123.6</v>
      </c>
      <c r="I184">
        <f>IF(ISBLANK(Marathon!J187),"",100+MAX(0,60-Marathon!J187/60))</f>
        <v>120.48333333333333</v>
      </c>
      <c r="J184">
        <f>IF(ISBLANK(Marathon!K187),"",100+MAX(0,60-Marathon!K187/60))</f>
        <v>100</v>
      </c>
      <c r="K184" t="str">
        <f>IF(ISBLANK(Marathon!L187),"",100+MAX(0,60-Marathon!L187/60))</f>
        <v/>
      </c>
      <c r="L184" t="str">
        <f>IF(ISBLANK(Marathon!M187),"",100+MAX(0,60-Marathon!M187/60))</f>
        <v/>
      </c>
      <c r="M184">
        <f>IF(ISBLANK(Marathon!N187),"",100+MAX(0,60-Marathon!N187/60))</f>
        <v>108.88333333333333</v>
      </c>
      <c r="N184">
        <f>IF(ISBLANK(Marathon!O187),"",100+MAX(0,60-Marathon!O187/60))</f>
        <v>100</v>
      </c>
      <c r="O184">
        <f t="shared" si="6"/>
        <v>600</v>
      </c>
      <c r="P184">
        <f t="shared" si="7"/>
        <v>0</v>
      </c>
      <c r="Q184">
        <f t="shared" si="8"/>
        <v>652.9666666666667</v>
      </c>
    </row>
    <row r="185" spans="1:17">
      <c r="A185">
        <v>184</v>
      </c>
      <c r="B185" t="s">
        <v>101</v>
      </c>
      <c r="C185" s="1">
        <v>44.483333333333299</v>
      </c>
      <c r="D185" s="2" t="s">
        <v>304</v>
      </c>
      <c r="E185" t="str">
        <f>IF(ISBLANK(Marathon!F188),"",100+MAX(0,60-Marathon!F188/60))</f>
        <v/>
      </c>
      <c r="F185">
        <f>IF(ISBLANK(Marathon!G188),"",100+MAX(0,60-Marathon!G188/60))</f>
        <v>110.1</v>
      </c>
      <c r="G185" t="str">
        <f>IF(ISBLANK(Marathon!H188),"",100+MAX(0,60-Marathon!H188/60))</f>
        <v/>
      </c>
      <c r="H185">
        <f>IF(ISBLANK(Marathon!I188),"",100+MAX(0,60-Marathon!I188/60))</f>
        <v>100</v>
      </c>
      <c r="I185">
        <f>IF(ISBLANK(Marathon!J188),"",100+MAX(0,60-Marathon!J188/60))</f>
        <v>134.38333333333333</v>
      </c>
      <c r="J185">
        <f>IF(ISBLANK(Marathon!K188),"",100+MAX(0,60-Marathon!K188/60))</f>
        <v>100</v>
      </c>
      <c r="K185" t="str">
        <f>IF(ISBLANK(Marathon!L188),"",100+MAX(0,60-Marathon!L188/60))</f>
        <v/>
      </c>
      <c r="L185" t="str">
        <f>IF(ISBLANK(Marathon!M188),"",100+MAX(0,60-Marathon!M188/60))</f>
        <v/>
      </c>
      <c r="M185">
        <f>IF(ISBLANK(Marathon!N188),"",100+MAX(0,60-Marathon!N188/60))</f>
        <v>100</v>
      </c>
      <c r="N185">
        <f>IF(ISBLANK(Marathon!O188),"",100+MAX(0,60-Marathon!O188/60))</f>
        <v>100</v>
      </c>
      <c r="O185">
        <f t="shared" si="6"/>
        <v>600</v>
      </c>
      <c r="P185">
        <f t="shared" si="7"/>
        <v>0</v>
      </c>
      <c r="Q185">
        <f t="shared" si="8"/>
        <v>644.48333333333335</v>
      </c>
    </row>
    <row r="186" spans="1:17">
      <c r="A186">
        <v>185</v>
      </c>
      <c r="B186" t="s">
        <v>209</v>
      </c>
      <c r="C186" s="1">
        <v>136.25</v>
      </c>
      <c r="D186" s="2" t="s">
        <v>305</v>
      </c>
      <c r="E186">
        <f>IF(ISBLANK(Marathon!F189),"",100+MAX(0,60-Marathon!F189/60))</f>
        <v>100</v>
      </c>
      <c r="F186" t="str">
        <f>IF(ISBLANK(Marathon!G189),"",100+MAX(0,60-Marathon!G189/60))</f>
        <v/>
      </c>
      <c r="G186" t="str">
        <f>IF(ISBLANK(Marathon!H189),"",100+MAX(0,60-Marathon!H189/60))</f>
        <v/>
      </c>
      <c r="H186">
        <f>IF(ISBLANK(Marathon!I189),"",100+MAX(0,60-Marathon!I189/60))</f>
        <v>124.56666666666666</v>
      </c>
      <c r="I186" t="str">
        <f>IF(ISBLANK(Marathon!J189),"",100+MAX(0,60-Marathon!J189/60))</f>
        <v/>
      </c>
      <c r="J186" t="str">
        <f>IF(ISBLANK(Marathon!K189),"",100+MAX(0,60-Marathon!K189/60))</f>
        <v/>
      </c>
      <c r="K186" t="str">
        <f>IF(ISBLANK(Marathon!L189),"",100+MAX(0,60-Marathon!L189/60))</f>
        <v/>
      </c>
      <c r="L186">
        <f>IF(ISBLANK(Marathon!M189),"",100+MAX(0,60-Marathon!M189/60))</f>
        <v>129.6</v>
      </c>
      <c r="M186">
        <f>IF(ISBLANK(Marathon!N189),"",100+MAX(0,60-Marathon!N189/60))</f>
        <v>139.08333333333331</v>
      </c>
      <c r="N186">
        <f>IF(ISBLANK(Marathon!O189),"",100+MAX(0,60-Marathon!O189/60))</f>
        <v>143</v>
      </c>
      <c r="O186">
        <f t="shared" si="6"/>
        <v>500</v>
      </c>
      <c r="P186">
        <f t="shared" si="7"/>
        <v>0</v>
      </c>
      <c r="Q186">
        <f t="shared" si="8"/>
        <v>636.25</v>
      </c>
    </row>
    <row r="187" spans="1:17">
      <c r="A187">
        <v>186</v>
      </c>
      <c r="B187" t="s">
        <v>105</v>
      </c>
      <c r="C187" s="1">
        <v>27.2</v>
      </c>
      <c r="D187" s="2" t="s">
        <v>306</v>
      </c>
      <c r="E187">
        <f>IF(ISBLANK(Marathon!F190),"",100+MAX(0,60-Marathon!F190/60))</f>
        <v>100</v>
      </c>
      <c r="F187">
        <f>IF(ISBLANK(Marathon!G190),"",100+MAX(0,60-Marathon!G190/60))</f>
        <v>100</v>
      </c>
      <c r="G187" t="str">
        <f>IF(ISBLANK(Marathon!H190),"",100+MAX(0,60-Marathon!H190/60))</f>
        <v/>
      </c>
      <c r="H187" t="str">
        <f>IF(ISBLANK(Marathon!I190),"",100+MAX(0,60-Marathon!I190/60))</f>
        <v/>
      </c>
      <c r="I187">
        <f>IF(ISBLANK(Marathon!J190),"",100+MAX(0,60-Marathon!J190/60))</f>
        <v>127.2</v>
      </c>
      <c r="J187" t="str">
        <f>IF(ISBLANK(Marathon!K190),"",100+MAX(0,60-Marathon!K190/60))</f>
        <v/>
      </c>
      <c r="K187" t="str">
        <f>IF(ISBLANK(Marathon!L190),"",100+MAX(0,60-Marathon!L190/60))</f>
        <v/>
      </c>
      <c r="L187">
        <f>IF(ISBLANK(Marathon!M190),"",100+MAX(0,60-Marathon!M190/60))</f>
        <v>100</v>
      </c>
      <c r="M187">
        <f>IF(ISBLANK(Marathon!N190),"",100+MAX(0,60-Marathon!N190/60))</f>
        <v>100</v>
      </c>
      <c r="N187">
        <f>IF(ISBLANK(Marathon!O190),"",100+MAX(0,60-Marathon!O190/60))</f>
        <v>100</v>
      </c>
      <c r="O187">
        <f t="shared" si="6"/>
        <v>600</v>
      </c>
      <c r="P187">
        <f t="shared" si="7"/>
        <v>0</v>
      </c>
      <c r="Q187">
        <f t="shared" si="8"/>
        <v>627.20000000000005</v>
      </c>
    </row>
    <row r="188" spans="1:17">
      <c r="A188">
        <v>187</v>
      </c>
      <c r="B188" t="s">
        <v>210</v>
      </c>
      <c r="C188" s="1">
        <v>26.3333333333333</v>
      </c>
      <c r="D188" s="2" t="s">
        <v>304</v>
      </c>
      <c r="E188">
        <f>IF(ISBLANK(Marathon!F191),"",100+MAX(0,60-Marathon!F191/60))</f>
        <v>100</v>
      </c>
      <c r="F188">
        <f>IF(ISBLANK(Marathon!G191),"",100+MAX(0,60-Marathon!G191/60))</f>
        <v>100</v>
      </c>
      <c r="G188" t="str">
        <f>IF(ISBLANK(Marathon!H191),"",100+MAX(0,60-Marathon!H191/60))</f>
        <v/>
      </c>
      <c r="H188">
        <f>IF(ISBLANK(Marathon!I191),"",100+MAX(0,60-Marathon!I191/60))</f>
        <v>103.5</v>
      </c>
      <c r="I188" t="str">
        <f>IF(ISBLANK(Marathon!J191),"",100+MAX(0,60-Marathon!J191/60))</f>
        <v/>
      </c>
      <c r="J188" t="str">
        <f>IF(ISBLANK(Marathon!K191),"",100+MAX(0,60-Marathon!K191/60))</f>
        <v/>
      </c>
      <c r="K188" t="str">
        <f>IF(ISBLANK(Marathon!L191),"",100+MAX(0,60-Marathon!L191/60))</f>
        <v/>
      </c>
      <c r="L188">
        <f>IF(ISBLANK(Marathon!M191),"",100+MAX(0,60-Marathon!M191/60))</f>
        <v>100</v>
      </c>
      <c r="M188">
        <f>IF(ISBLANK(Marathon!N191),"",100+MAX(0,60-Marathon!N191/60))</f>
        <v>100</v>
      </c>
      <c r="N188">
        <f>IF(ISBLANK(Marathon!O191),"",100+MAX(0,60-Marathon!O191/60))</f>
        <v>122.83333333333334</v>
      </c>
      <c r="O188">
        <f t="shared" si="6"/>
        <v>600</v>
      </c>
      <c r="P188">
        <f t="shared" si="7"/>
        <v>0</v>
      </c>
      <c r="Q188">
        <f t="shared" si="8"/>
        <v>626.33333333333337</v>
      </c>
    </row>
    <row r="189" spans="1:17">
      <c r="A189">
        <v>188</v>
      </c>
      <c r="B189" t="s">
        <v>37</v>
      </c>
      <c r="C189" s="1">
        <v>123.583333333333</v>
      </c>
      <c r="D189" s="2" t="s">
        <v>305</v>
      </c>
      <c r="E189" t="str">
        <f>IF(ISBLANK(Marathon!F192),"",100+MAX(0,60-Marathon!F192/60))</f>
        <v/>
      </c>
      <c r="F189">
        <f>IF(ISBLANK(Marathon!G192),"",100+MAX(0,60-Marathon!G192/60))</f>
        <v>113.7</v>
      </c>
      <c r="G189" t="str">
        <f>IF(ISBLANK(Marathon!H192),"",100+MAX(0,60-Marathon!H192/60))</f>
        <v/>
      </c>
      <c r="H189">
        <f>IF(ISBLANK(Marathon!I192),"",100+MAX(0,60-Marathon!I192/60))</f>
        <v>119.23333333333333</v>
      </c>
      <c r="I189" t="str">
        <f>IF(ISBLANK(Marathon!J192),"",100+MAX(0,60-Marathon!J192/60))</f>
        <v/>
      </c>
      <c r="J189">
        <f>IF(ISBLANK(Marathon!K192),"",100+MAX(0,60-Marathon!K192/60))</f>
        <v>138.68333333333334</v>
      </c>
      <c r="K189" t="str">
        <f>IF(ISBLANK(Marathon!L192),"",100+MAX(0,60-Marathon!L192/60))</f>
        <v/>
      </c>
      <c r="L189" t="str">
        <f>IF(ISBLANK(Marathon!M192),"",100+MAX(0,60-Marathon!M192/60))</f>
        <v/>
      </c>
      <c r="M189">
        <f>IF(ISBLANK(Marathon!N192),"",100+MAX(0,60-Marathon!N192/60))</f>
        <v>100</v>
      </c>
      <c r="N189">
        <f>IF(ISBLANK(Marathon!O192),"",100+MAX(0,60-Marathon!O192/60))</f>
        <v>151.96666666666667</v>
      </c>
      <c r="O189">
        <f t="shared" si="6"/>
        <v>500</v>
      </c>
      <c r="P189">
        <f t="shared" si="7"/>
        <v>0</v>
      </c>
      <c r="Q189">
        <f t="shared" si="8"/>
        <v>623.58333333333337</v>
      </c>
    </row>
    <row r="190" spans="1:17">
      <c r="A190">
        <v>189</v>
      </c>
      <c r="B190" t="s">
        <v>87</v>
      </c>
      <c r="C190" s="1">
        <v>0</v>
      </c>
      <c r="D190" s="2" t="s">
        <v>307</v>
      </c>
      <c r="E190">
        <f>IF(ISBLANK(Marathon!F193),"",100+MAX(0,60-Marathon!F193/60))</f>
        <v>100</v>
      </c>
      <c r="F190">
        <f>IF(ISBLANK(Marathon!G193),"",100+MAX(0,60-Marathon!G193/60))</f>
        <v>100</v>
      </c>
      <c r="G190">
        <f>IF(ISBLANK(Marathon!H193),"",100+MAX(0,60-Marathon!H193/60))</f>
        <v>100</v>
      </c>
      <c r="H190" t="str">
        <f>IF(ISBLANK(Marathon!I193),"",100+MAX(0,60-Marathon!I193/60))</f>
        <v/>
      </c>
      <c r="I190">
        <f>IF(ISBLANK(Marathon!J193),"",100+MAX(0,60-Marathon!J193/60))</f>
        <v>100</v>
      </c>
      <c r="J190" t="str">
        <f>IF(ISBLANK(Marathon!K193),"",100+MAX(0,60-Marathon!K193/60))</f>
        <v/>
      </c>
      <c r="K190" t="str">
        <f>IF(ISBLANK(Marathon!L193),"",100+MAX(0,60-Marathon!L193/60))</f>
        <v/>
      </c>
      <c r="L190">
        <f>IF(ISBLANK(Marathon!M193),"",100+MAX(0,60-Marathon!M193/60))</f>
        <v>100</v>
      </c>
      <c r="M190">
        <f>IF(ISBLANK(Marathon!N193),"",100+MAX(0,60-Marathon!N193/60))</f>
        <v>100</v>
      </c>
      <c r="N190" t="str">
        <f>IF(ISBLANK(Marathon!O193),"",100+MAX(0,60-Marathon!O193/60))</f>
        <v/>
      </c>
      <c r="O190">
        <f t="shared" si="6"/>
        <v>600</v>
      </c>
      <c r="P190">
        <f t="shared" si="7"/>
        <v>0</v>
      </c>
      <c r="Q190">
        <f t="shared" si="8"/>
        <v>600</v>
      </c>
    </row>
    <row r="191" spans="1:17">
      <c r="A191">
        <v>190</v>
      </c>
      <c r="B191" t="s">
        <v>211</v>
      </c>
      <c r="C191" s="1">
        <v>90.266666666666595</v>
      </c>
      <c r="D191" s="2" t="s">
        <v>305</v>
      </c>
      <c r="E191" t="str">
        <f>IF(ISBLANK(Marathon!F194),"",100+MAX(0,60-Marathon!F194/60))</f>
        <v/>
      </c>
      <c r="F191">
        <f>IF(ISBLANK(Marathon!G194),"",100+MAX(0,60-Marathon!G194/60))</f>
        <v>120.68333333333334</v>
      </c>
      <c r="G191">
        <f>IF(ISBLANK(Marathon!H194),"",100+MAX(0,60-Marathon!H194/60))</f>
        <v>100</v>
      </c>
      <c r="H191" t="str">
        <f>IF(ISBLANK(Marathon!I194),"",100+MAX(0,60-Marathon!I194/60))</f>
        <v/>
      </c>
      <c r="I191" t="str">
        <f>IF(ISBLANK(Marathon!J194),"",100+MAX(0,60-Marathon!J194/60))</f>
        <v/>
      </c>
      <c r="J191">
        <f>IF(ISBLANK(Marathon!K194),"",100+MAX(0,60-Marathon!K194/60))</f>
        <v>126.33333333333334</v>
      </c>
      <c r="K191" t="str">
        <f>IF(ISBLANK(Marathon!L194),"",100+MAX(0,60-Marathon!L194/60))</f>
        <v/>
      </c>
      <c r="L191" t="str">
        <f>IF(ISBLANK(Marathon!M194),"",100+MAX(0,60-Marathon!M194/60))</f>
        <v/>
      </c>
      <c r="M191">
        <f>IF(ISBLANK(Marathon!N194),"",100+MAX(0,60-Marathon!N194/60))</f>
        <v>116.65</v>
      </c>
      <c r="N191">
        <f>IF(ISBLANK(Marathon!O194),"",100+MAX(0,60-Marathon!O194/60))</f>
        <v>126.6</v>
      </c>
      <c r="O191">
        <f t="shared" si="6"/>
        <v>500</v>
      </c>
      <c r="P191">
        <f t="shared" si="7"/>
        <v>0</v>
      </c>
      <c r="Q191">
        <f t="shared" si="8"/>
        <v>590.26666666666665</v>
      </c>
    </row>
    <row r="192" spans="1:17">
      <c r="A192">
        <v>191</v>
      </c>
      <c r="B192" t="s">
        <v>212</v>
      </c>
      <c r="C192" s="1">
        <v>71.783333333333303</v>
      </c>
      <c r="D192" s="2" t="s">
        <v>308</v>
      </c>
      <c r="E192" t="str">
        <f>IF(ISBLANK(Marathon!F195),"",100+MAX(0,60-Marathon!F195/60))</f>
        <v/>
      </c>
      <c r="F192">
        <f>IF(ISBLANK(Marathon!G195),"",100+MAX(0,60-Marathon!G195/60))</f>
        <v>105.28333333333333</v>
      </c>
      <c r="G192" t="str">
        <f>IF(ISBLANK(Marathon!H195),"",100+MAX(0,60-Marathon!H195/60))</f>
        <v/>
      </c>
      <c r="H192" t="str">
        <f>IF(ISBLANK(Marathon!I195),"",100+MAX(0,60-Marathon!I195/60))</f>
        <v/>
      </c>
      <c r="I192" t="str">
        <f>IF(ISBLANK(Marathon!J195),"",100+MAX(0,60-Marathon!J195/60))</f>
        <v/>
      </c>
      <c r="J192">
        <f>IF(ISBLANK(Marathon!K195),"",100+MAX(0,60-Marathon!K195/60))</f>
        <v>100</v>
      </c>
      <c r="K192">
        <f>IF(ISBLANK(Marathon!L195),"",100+MAX(0,60-Marathon!L195/60))</f>
        <v>100</v>
      </c>
      <c r="L192" t="str">
        <f>IF(ISBLANK(Marathon!M195),"",100+MAX(0,60-Marathon!M195/60))</f>
        <v/>
      </c>
      <c r="M192">
        <f>IF(ISBLANK(Marathon!N195),"",100+MAX(0,60-Marathon!N195/60))</f>
        <v>135.98333333333335</v>
      </c>
      <c r="N192">
        <f>IF(ISBLANK(Marathon!O195),"",100+MAX(0,60-Marathon!O195/60))</f>
        <v>130.51666666666665</v>
      </c>
      <c r="O192">
        <f t="shared" si="6"/>
        <v>500</v>
      </c>
      <c r="P192">
        <f t="shared" si="7"/>
        <v>0</v>
      </c>
      <c r="Q192">
        <f t="shared" si="8"/>
        <v>571.7833333333333</v>
      </c>
    </row>
    <row r="193" spans="1:17">
      <c r="A193">
        <v>192</v>
      </c>
      <c r="B193" t="s">
        <v>103</v>
      </c>
      <c r="C193" s="1">
        <v>60.566666666666599</v>
      </c>
      <c r="D193" s="2" t="s">
        <v>305</v>
      </c>
      <c r="E193" t="str">
        <f>IF(ISBLANK(Marathon!F196),"",100+MAX(0,60-Marathon!F196/60))</f>
        <v/>
      </c>
      <c r="F193" t="str">
        <f>IF(ISBLANK(Marathon!G196),"",100+MAX(0,60-Marathon!G196/60))</f>
        <v/>
      </c>
      <c r="G193" t="str">
        <f>IF(ISBLANK(Marathon!H196),"",100+MAX(0,60-Marathon!H196/60))</f>
        <v/>
      </c>
      <c r="H193" t="str">
        <f>IF(ISBLANK(Marathon!I196),"",100+MAX(0,60-Marathon!I196/60))</f>
        <v/>
      </c>
      <c r="I193">
        <f>IF(ISBLANK(Marathon!J196),"",100+MAX(0,60-Marathon!J196/60))</f>
        <v>138.30000000000001</v>
      </c>
      <c r="J193">
        <f>IF(ISBLANK(Marathon!K196),"",100+MAX(0,60-Marathon!K196/60))</f>
        <v>107.83333333333334</v>
      </c>
      <c r="K193" t="str">
        <f>IF(ISBLANK(Marathon!L196),"",100+MAX(0,60-Marathon!L196/60))</f>
        <v/>
      </c>
      <c r="L193">
        <f>IF(ISBLANK(Marathon!M196),"",100+MAX(0,60-Marathon!M196/60))</f>
        <v>113.4</v>
      </c>
      <c r="M193">
        <f>IF(ISBLANK(Marathon!N196),"",100+MAX(0,60-Marathon!N196/60))</f>
        <v>101.03333333333333</v>
      </c>
      <c r="N193">
        <f>IF(ISBLANK(Marathon!O196),"",100+MAX(0,60-Marathon!O196/60))</f>
        <v>100</v>
      </c>
      <c r="O193">
        <f t="shared" si="6"/>
        <v>500</v>
      </c>
      <c r="P193">
        <f t="shared" si="7"/>
        <v>0</v>
      </c>
      <c r="Q193">
        <f t="shared" si="8"/>
        <v>560.56666666666672</v>
      </c>
    </row>
    <row r="194" spans="1:17">
      <c r="A194">
        <v>193</v>
      </c>
      <c r="B194" t="s">
        <v>213</v>
      </c>
      <c r="C194" s="1">
        <v>57.1666666666666</v>
      </c>
      <c r="D194" s="2" t="s">
        <v>309</v>
      </c>
      <c r="E194">
        <f>IF(ISBLANK(Marathon!F197),"",100+MAX(0,60-Marathon!F197/60))</f>
        <v>100</v>
      </c>
      <c r="F194">
        <f>IF(ISBLANK(Marathon!G197),"",100+MAX(0,60-Marathon!G197/60))</f>
        <v>100</v>
      </c>
      <c r="G194" t="str">
        <f>IF(ISBLANK(Marathon!H197),"",100+MAX(0,60-Marathon!H197/60))</f>
        <v/>
      </c>
      <c r="H194" t="str">
        <f>IF(ISBLANK(Marathon!I197),"",100+MAX(0,60-Marathon!I197/60))</f>
        <v/>
      </c>
      <c r="I194">
        <f>IF(ISBLANK(Marathon!J197),"",100+MAX(0,60-Marathon!J197/60))</f>
        <v>134.23333333333335</v>
      </c>
      <c r="J194" t="str">
        <f>IF(ISBLANK(Marathon!K197),"",100+MAX(0,60-Marathon!K197/60))</f>
        <v/>
      </c>
      <c r="K194" t="str">
        <f>IF(ISBLANK(Marathon!L197),"",100+MAX(0,60-Marathon!L197/60))</f>
        <v/>
      </c>
      <c r="L194" t="str">
        <f>IF(ISBLANK(Marathon!M197),"",100+MAX(0,60-Marathon!M197/60))</f>
        <v/>
      </c>
      <c r="M194">
        <f>IF(ISBLANK(Marathon!N197),"",100+MAX(0,60-Marathon!N197/60))</f>
        <v>122.93333333333334</v>
      </c>
      <c r="N194">
        <f>IF(ISBLANK(Marathon!O197),"",100+MAX(0,60-Marathon!O197/60))</f>
        <v>100</v>
      </c>
      <c r="O194">
        <f t="shared" si="6"/>
        <v>500</v>
      </c>
      <c r="P194">
        <f t="shared" si="7"/>
        <v>0</v>
      </c>
      <c r="Q194">
        <f t="shared" si="8"/>
        <v>557.16666666666674</v>
      </c>
    </row>
    <row r="195" spans="1:17">
      <c r="A195">
        <v>194</v>
      </c>
      <c r="B195" t="s">
        <v>214</v>
      </c>
      <c r="C195" s="1">
        <v>54.033333333333303</v>
      </c>
      <c r="D195" s="2" t="s">
        <v>309</v>
      </c>
      <c r="E195" t="str">
        <f>IF(ISBLANK(Marathon!F198),"",100+MAX(0,60-Marathon!F198/60))</f>
        <v/>
      </c>
      <c r="F195" t="str">
        <f>IF(ISBLANK(Marathon!G198),"",100+MAX(0,60-Marathon!G198/60))</f>
        <v/>
      </c>
      <c r="G195" t="str">
        <f>IF(ISBLANK(Marathon!H198),"",100+MAX(0,60-Marathon!H198/60))</f>
        <v/>
      </c>
      <c r="H195" t="str">
        <f>IF(ISBLANK(Marathon!I198),"",100+MAX(0,60-Marathon!I198/60))</f>
        <v/>
      </c>
      <c r="I195">
        <f>IF(ISBLANK(Marathon!J198),"",100+MAX(0,60-Marathon!J198/60))</f>
        <v>137.21666666666667</v>
      </c>
      <c r="J195" t="str">
        <f>IF(ISBLANK(Marathon!K198),"",100+MAX(0,60-Marathon!K198/60))</f>
        <v/>
      </c>
      <c r="K195">
        <f>IF(ISBLANK(Marathon!L198),"",100+MAX(0,60-Marathon!L198/60))</f>
        <v>100</v>
      </c>
      <c r="L195">
        <f>IF(ISBLANK(Marathon!M198),"",100+MAX(0,60-Marathon!M198/60))</f>
        <v>116.81666666666666</v>
      </c>
      <c r="M195">
        <f>IF(ISBLANK(Marathon!N198),"",100+MAX(0,60-Marathon!N198/60))</f>
        <v>100</v>
      </c>
      <c r="N195">
        <f>IF(ISBLANK(Marathon!O198),"",100+MAX(0,60-Marathon!O198/60))</f>
        <v>100</v>
      </c>
      <c r="O195">
        <f t="shared" ref="O195:O258" si="9">100*COUNTIF(E195:N195,"&gt;0")</f>
        <v>500</v>
      </c>
      <c r="P195">
        <f t="shared" ref="P195:P258" si="10">IF(O195=1000,MIN(E195:N195),0)</f>
        <v>0</v>
      </c>
      <c r="Q195">
        <f t="shared" ref="Q195:Q258" si="11">SUM(E195:N195)-P195</f>
        <v>554.0333333333333</v>
      </c>
    </row>
    <row r="196" spans="1:17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IF(ISBLANK(Marathon!F199),"",100+MAX(0,60-Marathon!F199/60))</f>
        <v/>
      </c>
      <c r="F196">
        <f>IF(ISBLANK(Marathon!G199),"",100+MAX(0,60-Marathon!G199/60))</f>
        <v>115.5</v>
      </c>
      <c r="G196" t="str">
        <f>IF(ISBLANK(Marathon!H199),"",100+MAX(0,60-Marathon!H199/60))</f>
        <v/>
      </c>
      <c r="H196" t="str">
        <f>IF(ISBLANK(Marathon!I199),"",100+MAX(0,60-Marathon!I199/60))</f>
        <v/>
      </c>
      <c r="I196">
        <f>IF(ISBLANK(Marathon!J199),"",100+MAX(0,60-Marathon!J199/60))</f>
        <v>100</v>
      </c>
      <c r="J196">
        <f>IF(ISBLANK(Marathon!K199),"",100+MAX(0,60-Marathon!K199/60))</f>
        <v>100</v>
      </c>
      <c r="K196" t="str">
        <f>IF(ISBLANK(Marathon!L199),"",100+MAX(0,60-Marathon!L199/60))</f>
        <v/>
      </c>
      <c r="L196" t="str">
        <f>IF(ISBLANK(Marathon!M199),"",100+MAX(0,60-Marathon!M199/60))</f>
        <v/>
      </c>
      <c r="M196">
        <f>IF(ISBLANK(Marathon!N199),"",100+MAX(0,60-Marathon!N199/60))</f>
        <v>100</v>
      </c>
      <c r="N196">
        <f>IF(ISBLANK(Marathon!O199),"",100+MAX(0,60-Marathon!O199/60))</f>
        <v>100</v>
      </c>
      <c r="O196">
        <f t="shared" si="9"/>
        <v>500</v>
      </c>
      <c r="P196">
        <f t="shared" si="10"/>
        <v>0</v>
      </c>
      <c r="Q196">
        <f t="shared" si="11"/>
        <v>515.5</v>
      </c>
    </row>
    <row r="197" spans="1:17">
      <c r="A197">
        <v>196</v>
      </c>
      <c r="B197" t="s">
        <v>56</v>
      </c>
      <c r="C197" s="1">
        <v>9.6</v>
      </c>
      <c r="D197" s="2" t="s">
        <v>310</v>
      </c>
      <c r="E197">
        <f>IF(ISBLANK(Marathon!F200),"",100+MAX(0,60-Marathon!F200/60))</f>
        <v>100</v>
      </c>
      <c r="F197">
        <f>IF(ISBLANK(Marathon!G200),"",100+MAX(0,60-Marathon!G200/60))</f>
        <v>100</v>
      </c>
      <c r="G197" t="str">
        <f>IF(ISBLANK(Marathon!H200),"",100+MAX(0,60-Marathon!H200/60))</f>
        <v/>
      </c>
      <c r="H197" t="str">
        <f>IF(ISBLANK(Marathon!I200),"",100+MAX(0,60-Marathon!I200/60))</f>
        <v/>
      </c>
      <c r="I197" t="str">
        <f>IF(ISBLANK(Marathon!J200),"",100+MAX(0,60-Marathon!J200/60))</f>
        <v/>
      </c>
      <c r="J197">
        <f>IF(ISBLANK(Marathon!K200),"",100+MAX(0,60-Marathon!K200/60))</f>
        <v>100</v>
      </c>
      <c r="K197" t="str">
        <f>IF(ISBLANK(Marathon!L200),"",100+MAX(0,60-Marathon!L200/60))</f>
        <v/>
      </c>
      <c r="L197" t="str">
        <f>IF(ISBLANK(Marathon!M200),"",100+MAX(0,60-Marathon!M200/60))</f>
        <v/>
      </c>
      <c r="M197">
        <f>IF(ISBLANK(Marathon!N200),"",100+MAX(0,60-Marathon!N200/60))</f>
        <v>100</v>
      </c>
      <c r="N197">
        <f>IF(ISBLANK(Marathon!O200),"",100+MAX(0,60-Marathon!O200/60))</f>
        <v>109.6</v>
      </c>
      <c r="O197">
        <f t="shared" si="9"/>
        <v>500</v>
      </c>
      <c r="P197">
        <f t="shared" si="10"/>
        <v>0</v>
      </c>
      <c r="Q197">
        <f t="shared" si="11"/>
        <v>509.6</v>
      </c>
    </row>
    <row r="198" spans="1:17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IF(ISBLANK(Marathon!F201),"",100+MAX(0,60-Marathon!F201/60))</f>
        <v/>
      </c>
      <c r="F198">
        <f>IF(ISBLANK(Marathon!G201),"",100+MAX(0,60-Marathon!G201/60))</f>
        <v>100</v>
      </c>
      <c r="G198" t="str">
        <f>IF(ISBLANK(Marathon!H201),"",100+MAX(0,60-Marathon!H201/60))</f>
        <v/>
      </c>
      <c r="H198">
        <f>IF(ISBLANK(Marathon!I201),"",100+MAX(0,60-Marathon!I201/60))</f>
        <v>100</v>
      </c>
      <c r="I198" t="str">
        <f>IF(ISBLANK(Marathon!J201),"",100+MAX(0,60-Marathon!J201/60))</f>
        <v/>
      </c>
      <c r="J198">
        <f>IF(ISBLANK(Marathon!K201),"",100+MAX(0,60-Marathon!K201/60))</f>
        <v>100</v>
      </c>
      <c r="K198" t="str">
        <f>IF(ISBLANK(Marathon!L201),"",100+MAX(0,60-Marathon!L201/60))</f>
        <v/>
      </c>
      <c r="L198" t="str">
        <f>IF(ISBLANK(Marathon!M201),"",100+MAX(0,60-Marathon!M201/60))</f>
        <v/>
      </c>
      <c r="M198">
        <f>IF(ISBLANK(Marathon!N201),"",100+MAX(0,60-Marathon!N201/60))</f>
        <v>100</v>
      </c>
      <c r="N198">
        <f>IF(ISBLANK(Marathon!O201),"",100+MAX(0,60-Marathon!O201/60))</f>
        <v>100</v>
      </c>
      <c r="O198">
        <f t="shared" si="9"/>
        <v>500</v>
      </c>
      <c r="P198">
        <f t="shared" si="10"/>
        <v>0</v>
      </c>
      <c r="Q198">
        <f t="shared" si="11"/>
        <v>500</v>
      </c>
    </row>
    <row r="199" spans="1:17">
      <c r="A199">
        <v>198</v>
      </c>
      <c r="B199" t="s">
        <v>216</v>
      </c>
      <c r="C199" s="1">
        <v>48.2</v>
      </c>
      <c r="D199" s="2" t="s">
        <v>312</v>
      </c>
      <c r="E199" t="str">
        <f>IF(ISBLANK(Marathon!F202),"",100+MAX(0,60-Marathon!F202/60))</f>
        <v/>
      </c>
      <c r="F199">
        <f>IF(ISBLANK(Marathon!G202),"",100+MAX(0,60-Marathon!G202/60))</f>
        <v>100</v>
      </c>
      <c r="G199" t="str">
        <f>IF(ISBLANK(Marathon!H202),"",100+MAX(0,60-Marathon!H202/60))</f>
        <v/>
      </c>
      <c r="H199" t="str">
        <f>IF(ISBLANK(Marathon!I202),"",100+MAX(0,60-Marathon!I202/60))</f>
        <v/>
      </c>
      <c r="I199" t="str">
        <f>IF(ISBLANK(Marathon!J202),"",100+MAX(0,60-Marathon!J202/60))</f>
        <v/>
      </c>
      <c r="J199" t="str">
        <f>IF(ISBLANK(Marathon!K202),"",100+MAX(0,60-Marathon!K202/60))</f>
        <v/>
      </c>
      <c r="K199">
        <f>IF(ISBLANK(Marathon!L202),"",100+MAX(0,60-Marathon!L202/60))</f>
        <v>100</v>
      </c>
      <c r="L199" t="str">
        <f>IF(ISBLANK(Marathon!M202),"",100+MAX(0,60-Marathon!M202/60))</f>
        <v/>
      </c>
      <c r="M199">
        <f>IF(ISBLANK(Marathon!N202),"",100+MAX(0,60-Marathon!N202/60))</f>
        <v>119.5</v>
      </c>
      <c r="N199">
        <f>IF(ISBLANK(Marathon!O202),"",100+MAX(0,60-Marathon!O202/60))</f>
        <v>128.69999999999999</v>
      </c>
      <c r="O199">
        <f t="shared" si="9"/>
        <v>400</v>
      </c>
      <c r="P199">
        <f t="shared" si="10"/>
        <v>0</v>
      </c>
      <c r="Q199">
        <f t="shared" si="11"/>
        <v>448.2</v>
      </c>
    </row>
    <row r="200" spans="1:17">
      <c r="A200">
        <v>199</v>
      </c>
      <c r="B200" t="s">
        <v>217</v>
      </c>
      <c r="C200" s="1">
        <v>35.633333333333297</v>
      </c>
      <c r="D200" s="2" t="s">
        <v>312</v>
      </c>
      <c r="E200">
        <f>IF(ISBLANK(Marathon!F203),"",100+MAX(0,60-Marathon!F203/60))</f>
        <v>100</v>
      </c>
      <c r="F200" t="str">
        <f>IF(ISBLANK(Marathon!G203),"",100+MAX(0,60-Marathon!G203/60))</f>
        <v/>
      </c>
      <c r="G200">
        <f>IF(ISBLANK(Marathon!H203),"",100+MAX(0,60-Marathon!H203/60))</f>
        <v>100</v>
      </c>
      <c r="H200" t="str">
        <f>IF(ISBLANK(Marathon!I203),"",100+MAX(0,60-Marathon!I203/60))</f>
        <v/>
      </c>
      <c r="I200" t="str">
        <f>IF(ISBLANK(Marathon!J203),"",100+MAX(0,60-Marathon!J203/60))</f>
        <v/>
      </c>
      <c r="J200" t="str">
        <f>IF(ISBLANK(Marathon!K203),"",100+MAX(0,60-Marathon!K203/60))</f>
        <v/>
      </c>
      <c r="K200" t="str">
        <f>IF(ISBLANK(Marathon!L203),"",100+MAX(0,60-Marathon!L203/60))</f>
        <v/>
      </c>
      <c r="L200" t="str">
        <f>IF(ISBLANK(Marathon!M203),"",100+MAX(0,60-Marathon!M203/60))</f>
        <v/>
      </c>
      <c r="M200">
        <f>IF(ISBLANK(Marathon!N203),"",100+MAX(0,60-Marathon!N203/60))</f>
        <v>115.05</v>
      </c>
      <c r="N200">
        <f>IF(ISBLANK(Marathon!O203),"",100+MAX(0,60-Marathon!O203/60))</f>
        <v>120.58333333333334</v>
      </c>
      <c r="O200">
        <f t="shared" si="9"/>
        <v>400</v>
      </c>
      <c r="P200">
        <f t="shared" si="10"/>
        <v>0</v>
      </c>
      <c r="Q200">
        <f t="shared" si="11"/>
        <v>435.63333333333333</v>
      </c>
    </row>
    <row r="201" spans="1:17">
      <c r="A201">
        <v>200</v>
      </c>
      <c r="B201" t="s">
        <v>218</v>
      </c>
      <c r="C201" s="1">
        <v>34.383333333333297</v>
      </c>
      <c r="D201" s="2" t="s">
        <v>312</v>
      </c>
      <c r="E201" t="str">
        <f>IF(ISBLANK(Marathon!F204),"",100+MAX(0,60-Marathon!F204/60))</f>
        <v/>
      </c>
      <c r="F201">
        <f>IF(ISBLANK(Marathon!G204),"",100+MAX(0,60-Marathon!G204/60))</f>
        <v>100</v>
      </c>
      <c r="G201" t="str">
        <f>IF(ISBLANK(Marathon!H204),"",100+MAX(0,60-Marathon!H204/60))</f>
        <v/>
      </c>
      <c r="H201" t="str">
        <f>IF(ISBLANK(Marathon!I204),"",100+MAX(0,60-Marathon!I204/60))</f>
        <v/>
      </c>
      <c r="I201">
        <f>IF(ISBLANK(Marathon!J204),"",100+MAX(0,60-Marathon!J204/60))</f>
        <v>110.16666666666666</v>
      </c>
      <c r="J201" t="str">
        <f>IF(ISBLANK(Marathon!K204),"",100+MAX(0,60-Marathon!K204/60))</f>
        <v/>
      </c>
      <c r="K201" t="str">
        <f>IF(ISBLANK(Marathon!L204),"",100+MAX(0,60-Marathon!L204/60))</f>
        <v/>
      </c>
      <c r="L201" t="str">
        <f>IF(ISBLANK(Marathon!M204),"",100+MAX(0,60-Marathon!M204/60))</f>
        <v/>
      </c>
      <c r="M201">
        <f>IF(ISBLANK(Marathon!N204),"",100+MAX(0,60-Marathon!N204/60))</f>
        <v>100</v>
      </c>
      <c r="N201">
        <f>IF(ISBLANK(Marathon!O204),"",100+MAX(0,60-Marathon!O204/60))</f>
        <v>124.21666666666667</v>
      </c>
      <c r="O201">
        <f t="shared" si="9"/>
        <v>400</v>
      </c>
      <c r="P201">
        <f t="shared" si="10"/>
        <v>0</v>
      </c>
      <c r="Q201">
        <f t="shared" si="11"/>
        <v>434.38333333333333</v>
      </c>
    </row>
    <row r="202" spans="1:17">
      <c r="A202">
        <v>201</v>
      </c>
      <c r="B202" t="s">
        <v>219</v>
      </c>
      <c r="C202" s="1">
        <v>32.700000000000003</v>
      </c>
      <c r="D202" s="2" t="s">
        <v>313</v>
      </c>
      <c r="E202" t="str">
        <f>IF(ISBLANK(Marathon!F205),"",100+MAX(0,60-Marathon!F205/60))</f>
        <v/>
      </c>
      <c r="F202" t="str">
        <f>IF(ISBLANK(Marathon!G205),"",100+MAX(0,60-Marathon!G205/60))</f>
        <v/>
      </c>
      <c r="G202" t="str">
        <f>IF(ISBLANK(Marathon!H205),"",100+MAX(0,60-Marathon!H205/60))</f>
        <v/>
      </c>
      <c r="H202" t="str">
        <f>IF(ISBLANK(Marathon!I205),"",100+MAX(0,60-Marathon!I205/60))</f>
        <v/>
      </c>
      <c r="I202" t="str">
        <f>IF(ISBLANK(Marathon!J205),"",100+MAX(0,60-Marathon!J205/60))</f>
        <v/>
      </c>
      <c r="J202" t="str">
        <f>IF(ISBLANK(Marathon!K205),"",100+MAX(0,60-Marathon!K205/60))</f>
        <v/>
      </c>
      <c r="K202">
        <f>IF(ISBLANK(Marathon!L205),"",100+MAX(0,60-Marathon!L205/60))</f>
        <v>100</v>
      </c>
      <c r="L202">
        <f>IF(ISBLANK(Marathon!M205),"",100+MAX(0,60-Marathon!M205/60))</f>
        <v>100</v>
      </c>
      <c r="M202">
        <f>IF(ISBLANK(Marathon!N205),"",100+MAX(0,60-Marathon!N205/60))</f>
        <v>100</v>
      </c>
      <c r="N202">
        <f>IF(ISBLANK(Marathon!O205),"",100+MAX(0,60-Marathon!O205/60))</f>
        <v>132.69999999999999</v>
      </c>
      <c r="O202">
        <f t="shared" si="9"/>
        <v>400</v>
      </c>
      <c r="P202">
        <f t="shared" si="10"/>
        <v>0</v>
      </c>
      <c r="Q202">
        <f t="shared" si="11"/>
        <v>432.7</v>
      </c>
    </row>
    <row r="203" spans="1:17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IF(ISBLANK(Marathon!F206),"",100+MAX(0,60-Marathon!F206/60))</f>
        <v/>
      </c>
      <c r="F203">
        <f>IF(ISBLANK(Marathon!G206),"",100+MAX(0,60-Marathon!G206/60))</f>
        <v>100</v>
      </c>
      <c r="G203" t="str">
        <f>IF(ISBLANK(Marathon!H206),"",100+MAX(0,60-Marathon!H206/60))</f>
        <v/>
      </c>
      <c r="H203">
        <f>IF(ISBLANK(Marathon!I206),"",100+MAX(0,60-Marathon!I206/60))</f>
        <v>114.11666666666667</v>
      </c>
      <c r="I203" t="str">
        <f>IF(ISBLANK(Marathon!J206),"",100+MAX(0,60-Marathon!J206/60))</f>
        <v/>
      </c>
      <c r="J203">
        <f>IF(ISBLANK(Marathon!K206),"",100+MAX(0,60-Marathon!K206/60))</f>
        <v>100</v>
      </c>
      <c r="K203" t="str">
        <f>IF(ISBLANK(Marathon!L206),"",100+MAX(0,60-Marathon!L206/60))</f>
        <v/>
      </c>
      <c r="L203" t="str">
        <f>IF(ISBLANK(Marathon!M206),"",100+MAX(0,60-Marathon!M206/60))</f>
        <v/>
      </c>
      <c r="M203" t="str">
        <f>IF(ISBLANK(Marathon!N206),"",100+MAX(0,60-Marathon!N206/60))</f>
        <v/>
      </c>
      <c r="N203">
        <f>IF(ISBLANK(Marathon!O206),"",100+MAX(0,60-Marathon!O206/60))</f>
        <v>103.15</v>
      </c>
      <c r="O203">
        <f t="shared" si="9"/>
        <v>400</v>
      </c>
      <c r="P203">
        <f t="shared" si="10"/>
        <v>0</v>
      </c>
      <c r="Q203">
        <f t="shared" si="11"/>
        <v>417.26666666666665</v>
      </c>
    </row>
    <row r="204" spans="1:17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IF(ISBLANK(Marathon!F207),"",100+MAX(0,60-Marathon!F207/60))</f>
        <v/>
      </c>
      <c r="F204">
        <f>IF(ISBLANK(Marathon!G207),"",100+MAX(0,60-Marathon!G207/60))</f>
        <v>100</v>
      </c>
      <c r="G204" t="str">
        <f>IF(ISBLANK(Marathon!H207),"",100+MAX(0,60-Marathon!H207/60))</f>
        <v/>
      </c>
      <c r="H204" t="str">
        <f>IF(ISBLANK(Marathon!I207),"",100+MAX(0,60-Marathon!I207/60))</f>
        <v/>
      </c>
      <c r="I204" t="str">
        <f>IF(ISBLANK(Marathon!J207),"",100+MAX(0,60-Marathon!J207/60))</f>
        <v/>
      </c>
      <c r="J204" t="str">
        <f>IF(ISBLANK(Marathon!K207),"",100+MAX(0,60-Marathon!K207/60))</f>
        <v/>
      </c>
      <c r="K204">
        <f>IF(ISBLANK(Marathon!L207),"",100+MAX(0,60-Marathon!L207/60))</f>
        <v>100</v>
      </c>
      <c r="L204">
        <f>IF(ISBLANK(Marathon!M207),"",100+MAX(0,60-Marathon!M207/60))</f>
        <v>100</v>
      </c>
      <c r="M204">
        <f>IF(ISBLANK(Marathon!N207),"",100+MAX(0,60-Marathon!N207/60))</f>
        <v>100</v>
      </c>
      <c r="N204" t="str">
        <f>IF(ISBLANK(Marathon!O207),"",100+MAX(0,60-Marathon!O207/60))</f>
        <v/>
      </c>
      <c r="O204">
        <f t="shared" si="9"/>
        <v>400</v>
      </c>
      <c r="P204">
        <f t="shared" si="10"/>
        <v>0</v>
      </c>
      <c r="Q204">
        <f t="shared" si="11"/>
        <v>400</v>
      </c>
    </row>
    <row r="205" spans="1:17">
      <c r="A205">
        <v>204</v>
      </c>
      <c r="B205" t="s">
        <v>222</v>
      </c>
      <c r="C205" s="1">
        <v>94.6666666666666</v>
      </c>
      <c r="D205" s="2" t="s">
        <v>315</v>
      </c>
      <c r="E205" t="str">
        <f>IF(ISBLANK(Marathon!F208),"",100+MAX(0,60-Marathon!F208/60))</f>
        <v/>
      </c>
      <c r="F205">
        <f>IF(ISBLANK(Marathon!G208),"",100+MAX(0,60-Marathon!G208/60))</f>
        <v>121.35</v>
      </c>
      <c r="G205" t="str">
        <f>IF(ISBLANK(Marathon!H208),"",100+MAX(0,60-Marathon!H208/60))</f>
        <v/>
      </c>
      <c r="H205" t="str">
        <f>IF(ISBLANK(Marathon!I208),"",100+MAX(0,60-Marathon!I208/60))</f>
        <v/>
      </c>
      <c r="I205" t="str">
        <f>IF(ISBLANK(Marathon!J208),"",100+MAX(0,60-Marathon!J208/60))</f>
        <v/>
      </c>
      <c r="J205" t="str">
        <f>IF(ISBLANK(Marathon!K208),"",100+MAX(0,60-Marathon!K208/60))</f>
        <v/>
      </c>
      <c r="K205" t="str">
        <f>IF(ISBLANK(Marathon!L208),"",100+MAX(0,60-Marathon!L208/60))</f>
        <v/>
      </c>
      <c r="L205" t="str">
        <f>IF(ISBLANK(Marathon!M208),"",100+MAX(0,60-Marathon!M208/60))</f>
        <v/>
      </c>
      <c r="M205">
        <f>IF(ISBLANK(Marathon!N208),"",100+MAX(0,60-Marathon!N208/60))</f>
        <v>135.06666666666666</v>
      </c>
      <c r="N205">
        <f>IF(ISBLANK(Marathon!O208),"",100+MAX(0,60-Marathon!O208/60))</f>
        <v>138.25</v>
      </c>
      <c r="O205">
        <f t="shared" si="9"/>
        <v>300</v>
      </c>
      <c r="P205">
        <f t="shared" si="10"/>
        <v>0</v>
      </c>
      <c r="Q205">
        <f t="shared" si="11"/>
        <v>394.66666666666663</v>
      </c>
    </row>
    <row r="206" spans="1:17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IF(ISBLANK(Marathon!F209),"",100+MAX(0,60-Marathon!F209/60))</f>
        <v/>
      </c>
      <c r="F206">
        <f>IF(ISBLANK(Marathon!G209),"",100+MAX(0,60-Marathon!G209/60))</f>
        <v>132.98333333333335</v>
      </c>
      <c r="G206" t="str">
        <f>IF(ISBLANK(Marathon!H209),"",100+MAX(0,60-Marathon!H209/60))</f>
        <v/>
      </c>
      <c r="H206" t="str">
        <f>IF(ISBLANK(Marathon!I209),"",100+MAX(0,60-Marathon!I209/60))</f>
        <v/>
      </c>
      <c r="I206">
        <f>IF(ISBLANK(Marathon!J209),"",100+MAX(0,60-Marathon!J209/60))</f>
        <v>124.46666666666667</v>
      </c>
      <c r="J206" t="str">
        <f>IF(ISBLANK(Marathon!K209),"",100+MAX(0,60-Marathon!K209/60))</f>
        <v/>
      </c>
      <c r="K206" t="str">
        <f>IF(ISBLANK(Marathon!L209),"",100+MAX(0,60-Marathon!L209/60))</f>
        <v/>
      </c>
      <c r="L206" t="str">
        <f>IF(ISBLANK(Marathon!M209),"",100+MAX(0,60-Marathon!M209/60))</f>
        <v/>
      </c>
      <c r="M206" t="str">
        <f>IF(ISBLANK(Marathon!N209),"",100+MAX(0,60-Marathon!N209/60))</f>
        <v/>
      </c>
      <c r="N206">
        <f>IF(ISBLANK(Marathon!O209),"",100+MAX(0,60-Marathon!O209/60))</f>
        <v>136.48333333333335</v>
      </c>
      <c r="O206">
        <f t="shared" si="9"/>
        <v>300</v>
      </c>
      <c r="P206">
        <f t="shared" si="10"/>
        <v>0</v>
      </c>
      <c r="Q206">
        <f t="shared" si="11"/>
        <v>393.93333333333339</v>
      </c>
    </row>
    <row r="207" spans="1:17">
      <c r="A207">
        <v>206</v>
      </c>
      <c r="B207" t="s">
        <v>223</v>
      </c>
      <c r="C207" s="1">
        <v>93.1666666666666</v>
      </c>
      <c r="D207" s="2" t="s">
        <v>315</v>
      </c>
      <c r="E207" t="str">
        <f>IF(ISBLANK(Marathon!F210),"",100+MAX(0,60-Marathon!F210/60))</f>
        <v/>
      </c>
      <c r="F207">
        <f>IF(ISBLANK(Marathon!G210),"",100+MAX(0,60-Marathon!G210/60))</f>
        <v>134.91666666666669</v>
      </c>
      <c r="G207" t="str">
        <f>IF(ISBLANK(Marathon!H210),"",100+MAX(0,60-Marathon!H210/60))</f>
        <v/>
      </c>
      <c r="H207" t="str">
        <f>IF(ISBLANK(Marathon!I210),"",100+MAX(0,60-Marathon!I210/60))</f>
        <v/>
      </c>
      <c r="I207" t="str">
        <f>IF(ISBLANK(Marathon!J210),"",100+MAX(0,60-Marathon!J210/60))</f>
        <v/>
      </c>
      <c r="J207" t="str">
        <f>IF(ISBLANK(Marathon!K210),"",100+MAX(0,60-Marathon!K210/60))</f>
        <v/>
      </c>
      <c r="K207" t="str">
        <f>IF(ISBLANK(Marathon!L210),"",100+MAX(0,60-Marathon!L210/60))</f>
        <v/>
      </c>
      <c r="L207" t="str">
        <f>IF(ISBLANK(Marathon!M210),"",100+MAX(0,60-Marathon!M210/60))</f>
        <v/>
      </c>
      <c r="M207">
        <f>IF(ISBLANK(Marathon!N210),"",100+MAX(0,60-Marathon!N210/60))</f>
        <v>131.4</v>
      </c>
      <c r="N207">
        <f>IF(ISBLANK(Marathon!O210),"",100+MAX(0,60-Marathon!O210/60))</f>
        <v>126.85</v>
      </c>
      <c r="O207">
        <f t="shared" si="9"/>
        <v>300</v>
      </c>
      <c r="P207">
        <f t="shared" si="10"/>
        <v>0</v>
      </c>
      <c r="Q207">
        <f t="shared" si="11"/>
        <v>393.16666666666674</v>
      </c>
    </row>
    <row r="208" spans="1:17">
      <c r="A208">
        <v>207</v>
      </c>
      <c r="B208" t="s">
        <v>224</v>
      </c>
      <c r="C208" s="1">
        <v>83.466666666666598</v>
      </c>
      <c r="D208" s="2" t="s">
        <v>315</v>
      </c>
      <c r="E208" t="str">
        <f>IF(ISBLANK(Marathon!F211),"",100+MAX(0,60-Marathon!F211/60))</f>
        <v/>
      </c>
      <c r="F208">
        <f>IF(ISBLANK(Marathon!G211),"",100+MAX(0,60-Marathon!G211/60))</f>
        <v>139.98333333333335</v>
      </c>
      <c r="G208" t="str">
        <f>IF(ISBLANK(Marathon!H211),"",100+MAX(0,60-Marathon!H211/60))</f>
        <v/>
      </c>
      <c r="H208" t="str">
        <f>IF(ISBLANK(Marathon!I211),"",100+MAX(0,60-Marathon!I211/60))</f>
        <v/>
      </c>
      <c r="I208" t="str">
        <f>IF(ISBLANK(Marathon!J211),"",100+MAX(0,60-Marathon!J211/60))</f>
        <v/>
      </c>
      <c r="J208" t="str">
        <f>IF(ISBLANK(Marathon!K211),"",100+MAX(0,60-Marathon!K211/60))</f>
        <v/>
      </c>
      <c r="K208" t="str">
        <f>IF(ISBLANK(Marathon!L211),"",100+MAX(0,60-Marathon!L211/60))</f>
        <v/>
      </c>
      <c r="L208" t="str">
        <f>IF(ISBLANK(Marathon!M211),"",100+MAX(0,60-Marathon!M211/60))</f>
        <v/>
      </c>
      <c r="M208">
        <f>IF(ISBLANK(Marathon!N211),"",100+MAX(0,60-Marathon!N211/60))</f>
        <v>104.85</v>
      </c>
      <c r="N208">
        <f>IF(ISBLANK(Marathon!O211),"",100+MAX(0,60-Marathon!O211/60))</f>
        <v>138.63333333333333</v>
      </c>
      <c r="O208">
        <f t="shared" si="9"/>
        <v>300</v>
      </c>
      <c r="P208">
        <f t="shared" si="10"/>
        <v>0</v>
      </c>
      <c r="Q208">
        <f t="shared" si="11"/>
        <v>383.4666666666667</v>
      </c>
    </row>
    <row r="209" spans="1:17">
      <c r="A209">
        <v>208</v>
      </c>
      <c r="B209" t="s">
        <v>80</v>
      </c>
      <c r="C209" s="1">
        <v>76.433333333333294</v>
      </c>
      <c r="D209" s="2" t="s">
        <v>315</v>
      </c>
      <c r="E209" t="str">
        <f>IF(ISBLANK(Marathon!F212),"",100+MAX(0,60-Marathon!F212/60))</f>
        <v/>
      </c>
      <c r="F209">
        <f>IF(ISBLANK(Marathon!G212),"",100+MAX(0,60-Marathon!G212/60))</f>
        <v>126.8</v>
      </c>
      <c r="G209" t="str">
        <f>IF(ISBLANK(Marathon!H212),"",100+MAX(0,60-Marathon!H212/60))</f>
        <v/>
      </c>
      <c r="H209">
        <f>IF(ISBLANK(Marathon!I212),"",100+MAX(0,60-Marathon!I212/60))</f>
        <v>123.56666666666666</v>
      </c>
      <c r="I209" t="str">
        <f>IF(ISBLANK(Marathon!J212),"",100+MAX(0,60-Marathon!J212/60))</f>
        <v/>
      </c>
      <c r="J209">
        <f>IF(ISBLANK(Marathon!K212),"",100+MAX(0,60-Marathon!K212/60))</f>
        <v>126.06666666666666</v>
      </c>
      <c r="K209" t="str">
        <f>IF(ISBLANK(Marathon!L212),"",100+MAX(0,60-Marathon!L212/60))</f>
        <v/>
      </c>
      <c r="L209" t="str">
        <f>IF(ISBLANK(Marathon!M212),"",100+MAX(0,60-Marathon!M212/60))</f>
        <v/>
      </c>
      <c r="M209" t="str">
        <f>IF(ISBLANK(Marathon!N212),"",100+MAX(0,60-Marathon!N212/60))</f>
        <v/>
      </c>
      <c r="N209" t="str">
        <f>IF(ISBLANK(Marathon!O212),"",100+MAX(0,60-Marathon!O212/60))</f>
        <v/>
      </c>
      <c r="O209">
        <f t="shared" si="9"/>
        <v>300</v>
      </c>
      <c r="P209">
        <f t="shared" si="10"/>
        <v>0</v>
      </c>
      <c r="Q209">
        <f t="shared" si="11"/>
        <v>376.43333333333334</v>
      </c>
    </row>
    <row r="210" spans="1:17">
      <c r="A210">
        <v>209</v>
      </c>
      <c r="B210" t="s">
        <v>225</v>
      </c>
      <c r="C210" s="1">
        <v>55.216666666666598</v>
      </c>
      <c r="D210" s="2" t="s">
        <v>315</v>
      </c>
      <c r="E210">
        <f>IF(ISBLANK(Marathon!F213),"",100+MAX(0,60-Marathon!F213/60))</f>
        <v>118.73333333333333</v>
      </c>
      <c r="F210">
        <f>IF(ISBLANK(Marathon!G213),"",100+MAX(0,60-Marathon!G213/60))</f>
        <v>130.69999999999999</v>
      </c>
      <c r="G210" t="str">
        <f>IF(ISBLANK(Marathon!H213),"",100+MAX(0,60-Marathon!H213/60))</f>
        <v/>
      </c>
      <c r="H210" t="str">
        <f>IF(ISBLANK(Marathon!I213),"",100+MAX(0,60-Marathon!I213/60))</f>
        <v/>
      </c>
      <c r="I210" t="str">
        <f>IF(ISBLANK(Marathon!J213),"",100+MAX(0,60-Marathon!J213/60))</f>
        <v/>
      </c>
      <c r="J210" t="str">
        <f>IF(ISBLANK(Marathon!K213),"",100+MAX(0,60-Marathon!K213/60))</f>
        <v/>
      </c>
      <c r="K210" t="str">
        <f>IF(ISBLANK(Marathon!L213),"",100+MAX(0,60-Marathon!L213/60))</f>
        <v/>
      </c>
      <c r="L210" t="str">
        <f>IF(ISBLANK(Marathon!M213),"",100+MAX(0,60-Marathon!M213/60))</f>
        <v/>
      </c>
      <c r="M210" t="str">
        <f>IF(ISBLANK(Marathon!N213),"",100+MAX(0,60-Marathon!N213/60))</f>
        <v/>
      </c>
      <c r="N210">
        <f>IF(ISBLANK(Marathon!O213),"",100+MAX(0,60-Marathon!O213/60))</f>
        <v>105.78333333333333</v>
      </c>
      <c r="O210">
        <f t="shared" si="9"/>
        <v>300</v>
      </c>
      <c r="P210">
        <f t="shared" si="10"/>
        <v>0</v>
      </c>
      <c r="Q210">
        <f t="shared" si="11"/>
        <v>355.2166666666667</v>
      </c>
    </row>
    <row r="211" spans="1:17">
      <c r="A211">
        <v>210</v>
      </c>
      <c r="B211" t="s">
        <v>83</v>
      </c>
      <c r="C211" s="1">
        <v>51.85</v>
      </c>
      <c r="D211" s="2" t="s">
        <v>316</v>
      </c>
      <c r="E211" t="str">
        <f>IF(ISBLANK(Marathon!F214),"",100+MAX(0,60-Marathon!F214/60))</f>
        <v/>
      </c>
      <c r="F211" t="str">
        <f>IF(ISBLANK(Marathon!G214),"",100+MAX(0,60-Marathon!G214/60))</f>
        <v/>
      </c>
      <c r="G211" t="str">
        <f>IF(ISBLANK(Marathon!H214),"",100+MAX(0,60-Marathon!H214/60))</f>
        <v/>
      </c>
      <c r="H211" t="str">
        <f>IF(ISBLANK(Marathon!I214),"",100+MAX(0,60-Marathon!I214/60))</f>
        <v/>
      </c>
      <c r="I211" t="str">
        <f>IF(ISBLANK(Marathon!J214),"",100+MAX(0,60-Marathon!J214/60))</f>
        <v/>
      </c>
      <c r="J211" t="str">
        <f>IF(ISBLANK(Marathon!K214),"",100+MAX(0,60-Marathon!K214/60))</f>
        <v/>
      </c>
      <c r="K211">
        <f>IF(ISBLANK(Marathon!L214),"",100+MAX(0,60-Marathon!L214/60))</f>
        <v>113.61666666666667</v>
      </c>
      <c r="L211" t="str">
        <f>IF(ISBLANK(Marathon!M214),"",100+MAX(0,60-Marathon!M214/60))</f>
        <v/>
      </c>
      <c r="M211">
        <f>IF(ISBLANK(Marathon!N214),"",100+MAX(0,60-Marathon!N214/60))</f>
        <v>100</v>
      </c>
      <c r="N211">
        <f>IF(ISBLANK(Marathon!O214),"",100+MAX(0,60-Marathon!O214/60))</f>
        <v>138.23333333333335</v>
      </c>
      <c r="O211">
        <f t="shared" si="9"/>
        <v>300</v>
      </c>
      <c r="P211">
        <f t="shared" si="10"/>
        <v>0</v>
      </c>
      <c r="Q211">
        <f t="shared" si="11"/>
        <v>351.85</v>
      </c>
    </row>
    <row r="212" spans="1:17">
      <c r="A212">
        <v>211</v>
      </c>
      <c r="B212" t="s">
        <v>226</v>
      </c>
      <c r="C212" s="1">
        <v>25.233333333333299</v>
      </c>
      <c r="D212" s="2" t="s">
        <v>316</v>
      </c>
      <c r="E212" t="str">
        <f>IF(ISBLANK(Marathon!F215),"",100+MAX(0,60-Marathon!F215/60))</f>
        <v/>
      </c>
      <c r="F212">
        <f>IF(ISBLANK(Marathon!G215),"",100+MAX(0,60-Marathon!G215/60))</f>
        <v>108.26666666666667</v>
      </c>
      <c r="G212" t="str">
        <f>IF(ISBLANK(Marathon!H215),"",100+MAX(0,60-Marathon!H215/60))</f>
        <v/>
      </c>
      <c r="H212" t="str">
        <f>IF(ISBLANK(Marathon!I215),"",100+MAX(0,60-Marathon!I215/60))</f>
        <v/>
      </c>
      <c r="I212" t="str">
        <f>IF(ISBLANK(Marathon!J215),"",100+MAX(0,60-Marathon!J215/60))</f>
        <v/>
      </c>
      <c r="J212" t="str">
        <f>IF(ISBLANK(Marathon!K215),"",100+MAX(0,60-Marathon!K215/60))</f>
        <v/>
      </c>
      <c r="K212" t="str">
        <f>IF(ISBLANK(Marathon!L215),"",100+MAX(0,60-Marathon!L215/60))</f>
        <v/>
      </c>
      <c r="L212" t="str">
        <f>IF(ISBLANK(Marathon!M215),"",100+MAX(0,60-Marathon!M215/60))</f>
        <v/>
      </c>
      <c r="M212">
        <f>IF(ISBLANK(Marathon!N215),"",100+MAX(0,60-Marathon!N215/60))</f>
        <v>100</v>
      </c>
      <c r="N212">
        <f>IF(ISBLANK(Marathon!O215),"",100+MAX(0,60-Marathon!O215/60))</f>
        <v>116.96666666666667</v>
      </c>
      <c r="O212">
        <f t="shared" si="9"/>
        <v>300</v>
      </c>
      <c r="P212">
        <f t="shared" si="10"/>
        <v>0</v>
      </c>
      <c r="Q212">
        <f t="shared" si="11"/>
        <v>325.23333333333335</v>
      </c>
    </row>
    <row r="213" spans="1:17">
      <c r="A213">
        <v>212</v>
      </c>
      <c r="B213" t="s">
        <v>227</v>
      </c>
      <c r="C213" s="1">
        <v>2.7833333333333301</v>
      </c>
      <c r="D213" s="2" t="s">
        <v>317</v>
      </c>
      <c r="E213" t="str">
        <f>IF(ISBLANK(Marathon!F216),"",100+MAX(0,60-Marathon!F216/60))</f>
        <v/>
      </c>
      <c r="F213">
        <f>IF(ISBLANK(Marathon!G216),"",100+MAX(0,60-Marathon!G216/60))</f>
        <v>100</v>
      </c>
      <c r="G213" t="str">
        <f>IF(ISBLANK(Marathon!H216),"",100+MAX(0,60-Marathon!H216/60))</f>
        <v/>
      </c>
      <c r="H213" t="str">
        <f>IF(ISBLANK(Marathon!I216),"",100+MAX(0,60-Marathon!I216/60))</f>
        <v/>
      </c>
      <c r="I213" t="str">
        <f>IF(ISBLANK(Marathon!J216),"",100+MAX(0,60-Marathon!J216/60))</f>
        <v/>
      </c>
      <c r="J213">
        <f>IF(ISBLANK(Marathon!K216),"",100+MAX(0,60-Marathon!K216/60))</f>
        <v>102.78333333333333</v>
      </c>
      <c r="K213" t="str">
        <f>IF(ISBLANK(Marathon!L216),"",100+MAX(0,60-Marathon!L216/60))</f>
        <v/>
      </c>
      <c r="L213" t="str">
        <f>IF(ISBLANK(Marathon!M216),"",100+MAX(0,60-Marathon!M216/60))</f>
        <v/>
      </c>
      <c r="M213" t="str">
        <f>IF(ISBLANK(Marathon!N216),"",100+MAX(0,60-Marathon!N216/60))</f>
        <v/>
      </c>
      <c r="N213">
        <f>IF(ISBLANK(Marathon!O216),"",100+MAX(0,60-Marathon!O216/60))</f>
        <v>100</v>
      </c>
      <c r="O213">
        <f t="shared" si="9"/>
        <v>300</v>
      </c>
      <c r="P213">
        <f t="shared" si="10"/>
        <v>0</v>
      </c>
      <c r="Q213">
        <f t="shared" si="11"/>
        <v>302.7833333333333</v>
      </c>
    </row>
    <row r="214" spans="1:17">
      <c r="A214">
        <v>213</v>
      </c>
      <c r="B214" t="s">
        <v>228</v>
      </c>
      <c r="C214" s="1">
        <v>0</v>
      </c>
      <c r="D214" s="2" t="s">
        <v>318</v>
      </c>
      <c r="E214">
        <f>IF(ISBLANK(Marathon!F217),"",100+MAX(0,60-Marathon!F217/60))</f>
        <v>100</v>
      </c>
      <c r="F214" t="str">
        <f>IF(ISBLANK(Marathon!G217),"",100+MAX(0,60-Marathon!G217/60))</f>
        <v/>
      </c>
      <c r="G214">
        <f>IF(ISBLANK(Marathon!H217),"",100+MAX(0,60-Marathon!H217/60))</f>
        <v>100</v>
      </c>
      <c r="H214" t="str">
        <f>IF(ISBLANK(Marathon!I217),"",100+MAX(0,60-Marathon!I217/60))</f>
        <v/>
      </c>
      <c r="I214" t="str">
        <f>IF(ISBLANK(Marathon!J217),"",100+MAX(0,60-Marathon!J217/60))</f>
        <v/>
      </c>
      <c r="J214" t="str">
        <f>IF(ISBLANK(Marathon!K217),"",100+MAX(0,60-Marathon!K217/60))</f>
        <v/>
      </c>
      <c r="K214" t="str">
        <f>IF(ISBLANK(Marathon!L217),"",100+MAX(0,60-Marathon!L217/60))</f>
        <v/>
      </c>
      <c r="L214">
        <f>IF(ISBLANK(Marathon!M217),"",100+MAX(0,60-Marathon!M217/60))</f>
        <v>100</v>
      </c>
      <c r="M214" t="str">
        <f>IF(ISBLANK(Marathon!N217),"",100+MAX(0,60-Marathon!N217/60))</f>
        <v/>
      </c>
      <c r="N214" t="str">
        <f>IF(ISBLANK(Marathon!O217),"",100+MAX(0,60-Marathon!O217/60))</f>
        <v/>
      </c>
      <c r="O214">
        <f t="shared" si="9"/>
        <v>300</v>
      </c>
      <c r="P214">
        <f t="shared" si="10"/>
        <v>0</v>
      </c>
      <c r="Q214">
        <f t="shared" si="11"/>
        <v>300</v>
      </c>
    </row>
    <row r="215" spans="1:17">
      <c r="A215">
        <v>214</v>
      </c>
      <c r="B215" t="s">
        <v>96</v>
      </c>
      <c r="C215" s="1">
        <v>0</v>
      </c>
      <c r="D215" s="2" t="s">
        <v>318</v>
      </c>
      <c r="E215">
        <f>IF(ISBLANK(Marathon!F218),"",100+MAX(0,60-Marathon!F218/60))</f>
        <v>100</v>
      </c>
      <c r="F215">
        <f>IF(ISBLANK(Marathon!G218),"",100+MAX(0,60-Marathon!G218/60))</f>
        <v>100</v>
      </c>
      <c r="G215" t="str">
        <f>IF(ISBLANK(Marathon!H218),"",100+MAX(0,60-Marathon!H218/60))</f>
        <v/>
      </c>
      <c r="H215" t="str">
        <f>IF(ISBLANK(Marathon!I218),"",100+MAX(0,60-Marathon!I218/60))</f>
        <v/>
      </c>
      <c r="I215">
        <f>IF(ISBLANK(Marathon!J218),"",100+MAX(0,60-Marathon!J218/60))</f>
        <v>100</v>
      </c>
      <c r="J215" t="str">
        <f>IF(ISBLANK(Marathon!K218),"",100+MAX(0,60-Marathon!K218/60))</f>
        <v/>
      </c>
      <c r="K215" t="str">
        <f>IF(ISBLANK(Marathon!L218),"",100+MAX(0,60-Marathon!L218/60))</f>
        <v/>
      </c>
      <c r="L215" t="str">
        <f>IF(ISBLANK(Marathon!M218),"",100+MAX(0,60-Marathon!M218/60))</f>
        <v/>
      </c>
      <c r="M215" t="str">
        <f>IF(ISBLANK(Marathon!N218),"",100+MAX(0,60-Marathon!N218/60))</f>
        <v/>
      </c>
      <c r="N215" t="str">
        <f>IF(ISBLANK(Marathon!O218),"",100+MAX(0,60-Marathon!O218/60))</f>
        <v/>
      </c>
      <c r="O215">
        <f t="shared" si="9"/>
        <v>300</v>
      </c>
      <c r="P215">
        <f t="shared" si="10"/>
        <v>0</v>
      </c>
      <c r="Q215">
        <f t="shared" si="11"/>
        <v>300</v>
      </c>
    </row>
    <row r="216" spans="1:17">
      <c r="A216">
        <v>215</v>
      </c>
      <c r="B216" t="s">
        <v>229</v>
      </c>
      <c r="C216" s="1">
        <v>0</v>
      </c>
      <c r="D216" s="2" t="s">
        <v>318</v>
      </c>
      <c r="E216" t="str">
        <f>IF(ISBLANK(Marathon!F219),"",100+MAX(0,60-Marathon!F219/60))</f>
        <v/>
      </c>
      <c r="F216" t="str">
        <f>IF(ISBLANK(Marathon!G219),"",100+MAX(0,60-Marathon!G219/60))</f>
        <v/>
      </c>
      <c r="G216">
        <f>IF(ISBLANK(Marathon!H219),"",100+MAX(0,60-Marathon!H219/60))</f>
        <v>100</v>
      </c>
      <c r="H216" t="str">
        <f>IF(ISBLANK(Marathon!I219),"",100+MAX(0,60-Marathon!I219/60))</f>
        <v/>
      </c>
      <c r="I216" t="str">
        <f>IF(ISBLANK(Marathon!J219),"",100+MAX(0,60-Marathon!J219/60))</f>
        <v/>
      </c>
      <c r="J216" t="str">
        <f>IF(ISBLANK(Marathon!K219),"",100+MAX(0,60-Marathon!K219/60))</f>
        <v/>
      </c>
      <c r="K216" t="str">
        <f>IF(ISBLANK(Marathon!L219),"",100+MAX(0,60-Marathon!L219/60))</f>
        <v/>
      </c>
      <c r="L216">
        <f>IF(ISBLANK(Marathon!M219),"",100+MAX(0,60-Marathon!M219/60))</f>
        <v>100</v>
      </c>
      <c r="M216" t="str">
        <f>IF(ISBLANK(Marathon!N219),"",100+MAX(0,60-Marathon!N219/60))</f>
        <v/>
      </c>
      <c r="N216">
        <f>IF(ISBLANK(Marathon!O219),"",100+MAX(0,60-Marathon!O219/60))</f>
        <v>100</v>
      </c>
      <c r="O216">
        <f t="shared" si="9"/>
        <v>300</v>
      </c>
      <c r="P216">
        <f t="shared" si="10"/>
        <v>0</v>
      </c>
      <c r="Q216">
        <f t="shared" si="11"/>
        <v>300</v>
      </c>
    </row>
    <row r="217" spans="1:17">
      <c r="A217">
        <v>216</v>
      </c>
      <c r="B217" t="s">
        <v>230</v>
      </c>
      <c r="C217" s="1">
        <v>0</v>
      </c>
      <c r="D217" s="2" t="s">
        <v>318</v>
      </c>
      <c r="E217">
        <f>IF(ISBLANK(Marathon!F220),"",100+MAX(0,60-Marathon!F220/60))</f>
        <v>100</v>
      </c>
      <c r="F217" t="str">
        <f>IF(ISBLANK(Marathon!G220),"",100+MAX(0,60-Marathon!G220/60))</f>
        <v/>
      </c>
      <c r="G217" t="str">
        <f>IF(ISBLANK(Marathon!H220),"",100+MAX(0,60-Marathon!H220/60))</f>
        <v/>
      </c>
      <c r="H217" t="str">
        <f>IF(ISBLANK(Marathon!I220),"",100+MAX(0,60-Marathon!I220/60))</f>
        <v/>
      </c>
      <c r="I217" t="str">
        <f>IF(ISBLANK(Marathon!J220),"",100+MAX(0,60-Marathon!J220/60))</f>
        <v/>
      </c>
      <c r="J217" t="str">
        <f>IF(ISBLANK(Marathon!K220),"",100+MAX(0,60-Marathon!K220/60))</f>
        <v/>
      </c>
      <c r="K217" t="str">
        <f>IF(ISBLANK(Marathon!L220),"",100+MAX(0,60-Marathon!L220/60))</f>
        <v/>
      </c>
      <c r="L217" t="str">
        <f>IF(ISBLANK(Marathon!M220),"",100+MAX(0,60-Marathon!M220/60))</f>
        <v/>
      </c>
      <c r="M217">
        <f>IF(ISBLANK(Marathon!N220),"",100+MAX(0,60-Marathon!N220/60))</f>
        <v>100</v>
      </c>
      <c r="N217">
        <f>IF(ISBLANK(Marathon!O220),"",100+MAX(0,60-Marathon!O220/60))</f>
        <v>100</v>
      </c>
      <c r="O217">
        <f t="shared" si="9"/>
        <v>300</v>
      </c>
      <c r="P217">
        <f t="shared" si="10"/>
        <v>0</v>
      </c>
      <c r="Q217">
        <f t="shared" si="11"/>
        <v>300</v>
      </c>
    </row>
    <row r="218" spans="1:17">
      <c r="A218">
        <v>217</v>
      </c>
      <c r="B218" t="s">
        <v>97</v>
      </c>
      <c r="C218" s="1">
        <v>0</v>
      </c>
      <c r="D218" s="2" t="s">
        <v>318</v>
      </c>
      <c r="E218">
        <f>IF(ISBLANK(Marathon!F221),"",100+MAX(0,60-Marathon!F221/60))</f>
        <v>100</v>
      </c>
      <c r="F218">
        <f>IF(ISBLANK(Marathon!G221),"",100+MAX(0,60-Marathon!G221/60))</f>
        <v>100</v>
      </c>
      <c r="G218" t="str">
        <f>IF(ISBLANK(Marathon!H221),"",100+MAX(0,60-Marathon!H221/60))</f>
        <v/>
      </c>
      <c r="H218" t="str">
        <f>IF(ISBLANK(Marathon!I221),"",100+MAX(0,60-Marathon!I221/60))</f>
        <v/>
      </c>
      <c r="I218" t="str">
        <f>IF(ISBLANK(Marathon!J221),"",100+MAX(0,60-Marathon!J221/60))</f>
        <v/>
      </c>
      <c r="J218" t="str">
        <f>IF(ISBLANK(Marathon!K221),"",100+MAX(0,60-Marathon!K221/60))</f>
        <v/>
      </c>
      <c r="K218" t="str">
        <f>IF(ISBLANK(Marathon!L221),"",100+MAX(0,60-Marathon!L221/60))</f>
        <v/>
      </c>
      <c r="L218">
        <f>IF(ISBLANK(Marathon!M221),"",100+MAX(0,60-Marathon!M221/60))</f>
        <v>100</v>
      </c>
      <c r="M218" t="str">
        <f>IF(ISBLANK(Marathon!N221),"",100+MAX(0,60-Marathon!N221/60))</f>
        <v/>
      </c>
      <c r="N218" t="str">
        <f>IF(ISBLANK(Marathon!O221),"",100+MAX(0,60-Marathon!O221/60))</f>
        <v/>
      </c>
      <c r="O218">
        <f t="shared" si="9"/>
        <v>300</v>
      </c>
      <c r="P218">
        <f t="shared" si="10"/>
        <v>0</v>
      </c>
      <c r="Q218">
        <f t="shared" si="11"/>
        <v>300</v>
      </c>
    </row>
    <row r="219" spans="1:17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IF(ISBLANK(Marathon!F222),"",100+MAX(0,60-Marathon!F222/60))</f>
        <v/>
      </c>
      <c r="F219">
        <f>IF(ISBLANK(Marathon!G222),"",100+MAX(0,60-Marathon!G222/60))</f>
        <v>100</v>
      </c>
      <c r="G219" t="str">
        <f>IF(ISBLANK(Marathon!H222),"",100+MAX(0,60-Marathon!H222/60))</f>
        <v/>
      </c>
      <c r="H219">
        <f>IF(ISBLANK(Marathon!I222),"",100+MAX(0,60-Marathon!I222/60))</f>
        <v>100</v>
      </c>
      <c r="I219" t="str">
        <f>IF(ISBLANK(Marathon!J222),"",100+MAX(0,60-Marathon!J222/60))</f>
        <v/>
      </c>
      <c r="J219" t="str">
        <f>IF(ISBLANK(Marathon!K222),"",100+MAX(0,60-Marathon!K222/60))</f>
        <v/>
      </c>
      <c r="K219" t="str">
        <f>IF(ISBLANK(Marathon!L222),"",100+MAX(0,60-Marathon!L222/60))</f>
        <v/>
      </c>
      <c r="L219" t="str">
        <f>IF(ISBLANK(Marathon!M222),"",100+MAX(0,60-Marathon!M222/60))</f>
        <v/>
      </c>
      <c r="M219">
        <f>IF(ISBLANK(Marathon!N222),"",100+MAX(0,60-Marathon!N222/60))</f>
        <v>100</v>
      </c>
      <c r="N219" t="str">
        <f>IF(ISBLANK(Marathon!O222),"",100+MAX(0,60-Marathon!O222/60))</f>
        <v/>
      </c>
      <c r="O219">
        <f t="shared" si="9"/>
        <v>300</v>
      </c>
      <c r="P219">
        <f t="shared" si="10"/>
        <v>0</v>
      </c>
      <c r="Q219">
        <f t="shared" si="11"/>
        <v>300</v>
      </c>
    </row>
    <row r="220" spans="1:17">
      <c r="A220">
        <v>219</v>
      </c>
      <c r="B220" t="s">
        <v>232</v>
      </c>
      <c r="C220" s="1">
        <v>76</v>
      </c>
      <c r="D220" s="2" t="s">
        <v>319</v>
      </c>
      <c r="E220" t="str">
        <f>IF(ISBLANK(Marathon!F223),"",100+MAX(0,60-Marathon!F223/60))</f>
        <v/>
      </c>
      <c r="F220">
        <f>IF(ISBLANK(Marathon!G223),"",100+MAX(0,60-Marathon!G223/60))</f>
        <v>140.91666666666669</v>
      </c>
      <c r="G220" t="str">
        <f>IF(ISBLANK(Marathon!H223),"",100+MAX(0,60-Marathon!H223/60))</f>
        <v/>
      </c>
      <c r="H220" t="str">
        <f>IF(ISBLANK(Marathon!I223),"",100+MAX(0,60-Marathon!I223/60))</f>
        <v/>
      </c>
      <c r="I220" t="str">
        <f>IF(ISBLANK(Marathon!J223),"",100+MAX(0,60-Marathon!J223/60))</f>
        <v/>
      </c>
      <c r="J220" t="str">
        <f>IF(ISBLANK(Marathon!K223),"",100+MAX(0,60-Marathon!K223/60))</f>
        <v/>
      </c>
      <c r="K220" t="str">
        <f>IF(ISBLANK(Marathon!L223),"",100+MAX(0,60-Marathon!L223/60))</f>
        <v/>
      </c>
      <c r="L220" t="str">
        <f>IF(ISBLANK(Marathon!M223),"",100+MAX(0,60-Marathon!M223/60))</f>
        <v/>
      </c>
      <c r="M220" t="str">
        <f>IF(ISBLANK(Marathon!N223),"",100+MAX(0,60-Marathon!N223/60))</f>
        <v/>
      </c>
      <c r="N220">
        <f>IF(ISBLANK(Marathon!O223),"",100+MAX(0,60-Marathon!O223/60))</f>
        <v>135.08333333333331</v>
      </c>
      <c r="O220">
        <f t="shared" si="9"/>
        <v>200</v>
      </c>
      <c r="P220">
        <f t="shared" si="10"/>
        <v>0</v>
      </c>
      <c r="Q220">
        <f t="shared" si="11"/>
        <v>276</v>
      </c>
    </row>
    <row r="221" spans="1:17">
      <c r="A221">
        <v>220</v>
      </c>
      <c r="B221" t="s">
        <v>233</v>
      </c>
      <c r="C221" s="1">
        <v>0</v>
      </c>
      <c r="D221" s="2" t="s">
        <v>318</v>
      </c>
      <c r="E221" t="str">
        <f>IF(ISBLANK(Marathon!F224),"",100+MAX(0,60-Marathon!F224/60))</f>
        <v/>
      </c>
      <c r="F221" t="str">
        <f>IF(ISBLANK(Marathon!G224),"",100+MAX(0,60-Marathon!G224/60))</f>
        <v/>
      </c>
      <c r="G221" t="str">
        <f>IF(ISBLANK(Marathon!H224),"",100+MAX(0,60-Marathon!H224/60))</f>
        <v/>
      </c>
      <c r="H221" t="str">
        <f>IF(ISBLANK(Marathon!I224),"",100+MAX(0,60-Marathon!I224/60))</f>
        <v/>
      </c>
      <c r="I221" t="str">
        <f>IF(ISBLANK(Marathon!J224),"",100+MAX(0,60-Marathon!J224/60))</f>
        <v/>
      </c>
      <c r="J221" t="str">
        <f>IF(ISBLANK(Marathon!K224),"",100+MAX(0,60-Marathon!K224/60))</f>
        <v/>
      </c>
      <c r="K221">
        <f>IF(ISBLANK(Marathon!L224),"",100+MAX(0,60-Marathon!L224/60))</f>
        <v>100</v>
      </c>
      <c r="L221" t="str">
        <f>IF(ISBLANK(Marathon!M224),"",100+MAX(0,60-Marathon!M224/60))</f>
        <v/>
      </c>
      <c r="M221">
        <f>IF(ISBLANK(Marathon!N224),"",100+MAX(0,60-Marathon!N224/60))</f>
        <v>100</v>
      </c>
      <c r="N221">
        <f>IF(ISBLANK(Marathon!O224),"",100+MAX(0,60-Marathon!O224/60))</f>
        <v>100</v>
      </c>
      <c r="O221">
        <f t="shared" si="9"/>
        <v>300</v>
      </c>
      <c r="P221">
        <f t="shared" si="10"/>
        <v>0</v>
      </c>
      <c r="Q221">
        <f t="shared" si="11"/>
        <v>300</v>
      </c>
    </row>
    <row r="222" spans="1:17">
      <c r="A222">
        <v>221</v>
      </c>
      <c r="B222" t="s">
        <v>63</v>
      </c>
      <c r="C222" s="1">
        <v>63.783333333333303</v>
      </c>
      <c r="D222" s="2" t="s">
        <v>319</v>
      </c>
      <c r="E222" t="str">
        <f>IF(ISBLANK(Marathon!F225),"",100+MAX(0,60-Marathon!F225/60))</f>
        <v/>
      </c>
      <c r="F222">
        <f>IF(ISBLANK(Marathon!G225),"",100+MAX(0,60-Marathon!G225/60))</f>
        <v>130.01666666666665</v>
      </c>
      <c r="G222" t="str">
        <f>IF(ISBLANK(Marathon!H225),"",100+MAX(0,60-Marathon!H225/60))</f>
        <v/>
      </c>
      <c r="H222" t="str">
        <f>IF(ISBLANK(Marathon!I225),"",100+MAX(0,60-Marathon!I225/60))</f>
        <v/>
      </c>
      <c r="I222" t="str">
        <f>IF(ISBLANK(Marathon!J225),"",100+MAX(0,60-Marathon!J225/60))</f>
        <v/>
      </c>
      <c r="J222" t="str">
        <f>IF(ISBLANK(Marathon!K225),"",100+MAX(0,60-Marathon!K225/60))</f>
        <v/>
      </c>
      <c r="K222" t="str">
        <f>IF(ISBLANK(Marathon!L225),"",100+MAX(0,60-Marathon!L225/60))</f>
        <v/>
      </c>
      <c r="L222" t="str">
        <f>IF(ISBLANK(Marathon!M225),"",100+MAX(0,60-Marathon!M225/60))</f>
        <v/>
      </c>
      <c r="M222" t="str">
        <f>IF(ISBLANK(Marathon!N225),"",100+MAX(0,60-Marathon!N225/60))</f>
        <v/>
      </c>
      <c r="N222">
        <f>IF(ISBLANK(Marathon!O225),"",100+MAX(0,60-Marathon!O225/60))</f>
        <v>133.76666666666665</v>
      </c>
      <c r="O222">
        <f t="shared" si="9"/>
        <v>200</v>
      </c>
      <c r="P222">
        <f t="shared" si="10"/>
        <v>0</v>
      </c>
      <c r="Q222">
        <f t="shared" si="11"/>
        <v>263.7833333333333</v>
      </c>
    </row>
    <row r="223" spans="1:17">
      <c r="A223">
        <v>222</v>
      </c>
      <c r="B223" t="s">
        <v>234</v>
      </c>
      <c r="C223" s="1">
        <v>58.566666666666599</v>
      </c>
      <c r="D223" s="2" t="s">
        <v>319</v>
      </c>
      <c r="E223" t="str">
        <f>IF(ISBLANK(Marathon!F226),"",100+MAX(0,60-Marathon!F226/60))</f>
        <v/>
      </c>
      <c r="F223">
        <f>IF(ISBLANK(Marathon!G226),"",100+MAX(0,60-Marathon!G226/60))</f>
        <v>125.13333333333333</v>
      </c>
      <c r="G223" t="str">
        <f>IF(ISBLANK(Marathon!H226),"",100+MAX(0,60-Marathon!H226/60))</f>
        <v/>
      </c>
      <c r="H223" t="str">
        <f>IF(ISBLANK(Marathon!I226),"",100+MAX(0,60-Marathon!I226/60))</f>
        <v/>
      </c>
      <c r="I223" t="str">
        <f>IF(ISBLANK(Marathon!J226),"",100+MAX(0,60-Marathon!J226/60))</f>
        <v/>
      </c>
      <c r="J223" t="str">
        <f>IF(ISBLANK(Marathon!K226),"",100+MAX(0,60-Marathon!K226/60))</f>
        <v/>
      </c>
      <c r="K223" t="str">
        <f>IF(ISBLANK(Marathon!L226),"",100+MAX(0,60-Marathon!L226/60))</f>
        <v/>
      </c>
      <c r="L223" t="str">
        <f>IF(ISBLANK(Marathon!M226),"",100+MAX(0,60-Marathon!M226/60))</f>
        <v/>
      </c>
      <c r="M223" t="str">
        <f>IF(ISBLANK(Marathon!N226),"",100+MAX(0,60-Marathon!N226/60))</f>
        <v/>
      </c>
      <c r="N223">
        <f>IF(ISBLANK(Marathon!O226),"",100+MAX(0,60-Marathon!O226/60))</f>
        <v>133.43333333333334</v>
      </c>
      <c r="O223">
        <f t="shared" si="9"/>
        <v>200</v>
      </c>
      <c r="P223">
        <f t="shared" si="10"/>
        <v>0</v>
      </c>
      <c r="Q223">
        <f t="shared" si="11"/>
        <v>258.56666666666666</v>
      </c>
    </row>
    <row r="224" spans="1:17">
      <c r="A224">
        <v>223</v>
      </c>
      <c r="B224" t="s">
        <v>66</v>
      </c>
      <c r="C224" s="1">
        <v>44.75</v>
      </c>
      <c r="D224" s="2" t="s">
        <v>319</v>
      </c>
      <c r="E224" t="str">
        <f>IF(ISBLANK(Marathon!F227),"",100+MAX(0,60-Marathon!F227/60))</f>
        <v/>
      </c>
      <c r="F224">
        <f>IF(ISBLANK(Marathon!G227),"",100+MAX(0,60-Marathon!G227/60))</f>
        <v>113.46666666666667</v>
      </c>
      <c r="G224" t="str">
        <f>IF(ISBLANK(Marathon!H227),"",100+MAX(0,60-Marathon!H227/60))</f>
        <v/>
      </c>
      <c r="H224" t="str">
        <f>IF(ISBLANK(Marathon!I227),"",100+MAX(0,60-Marathon!I227/60))</f>
        <v/>
      </c>
      <c r="I224" t="str">
        <f>IF(ISBLANK(Marathon!J227),"",100+MAX(0,60-Marathon!J227/60))</f>
        <v/>
      </c>
      <c r="J224" t="str">
        <f>IF(ISBLANK(Marathon!K227),"",100+MAX(0,60-Marathon!K227/60))</f>
        <v/>
      </c>
      <c r="K224" t="str">
        <f>IF(ISBLANK(Marathon!L227),"",100+MAX(0,60-Marathon!L227/60))</f>
        <v/>
      </c>
      <c r="L224" t="str">
        <f>IF(ISBLANK(Marathon!M227),"",100+MAX(0,60-Marathon!M227/60))</f>
        <v/>
      </c>
      <c r="M224" t="str">
        <f>IF(ISBLANK(Marathon!N227),"",100+MAX(0,60-Marathon!N227/60))</f>
        <v/>
      </c>
      <c r="N224">
        <f>IF(ISBLANK(Marathon!O227),"",100+MAX(0,60-Marathon!O227/60))</f>
        <v>131.28333333333333</v>
      </c>
      <c r="O224">
        <f t="shared" si="9"/>
        <v>200</v>
      </c>
      <c r="P224">
        <f t="shared" si="10"/>
        <v>0</v>
      </c>
      <c r="Q224">
        <f t="shared" si="11"/>
        <v>244.75</v>
      </c>
    </row>
    <row r="225" spans="1:17">
      <c r="A225">
        <v>224</v>
      </c>
      <c r="B225" t="s">
        <v>235</v>
      </c>
      <c r="C225" s="1">
        <v>31.783333333333299</v>
      </c>
      <c r="D225" s="2" t="s">
        <v>320</v>
      </c>
      <c r="E225">
        <f>IF(ISBLANK(Marathon!F228),"",100+MAX(0,60-Marathon!F228/60))</f>
        <v>100</v>
      </c>
      <c r="F225" t="str">
        <f>IF(ISBLANK(Marathon!G228),"",100+MAX(0,60-Marathon!G228/60))</f>
        <v/>
      </c>
      <c r="G225" t="str">
        <f>IF(ISBLANK(Marathon!H228),"",100+MAX(0,60-Marathon!H228/60))</f>
        <v/>
      </c>
      <c r="H225" t="str">
        <f>IF(ISBLANK(Marathon!I228),"",100+MAX(0,60-Marathon!I228/60))</f>
        <v/>
      </c>
      <c r="I225" t="str">
        <f>IF(ISBLANK(Marathon!J228),"",100+MAX(0,60-Marathon!J228/60))</f>
        <v/>
      </c>
      <c r="J225" t="str">
        <f>IF(ISBLANK(Marathon!K228),"",100+MAX(0,60-Marathon!K228/60))</f>
        <v/>
      </c>
      <c r="K225" t="str">
        <f>IF(ISBLANK(Marathon!L228),"",100+MAX(0,60-Marathon!L228/60))</f>
        <v/>
      </c>
      <c r="L225" t="str">
        <f>IF(ISBLANK(Marathon!M228),"",100+MAX(0,60-Marathon!M228/60))</f>
        <v/>
      </c>
      <c r="M225" t="str">
        <f>IF(ISBLANK(Marathon!N228),"",100+MAX(0,60-Marathon!N228/60))</f>
        <v/>
      </c>
      <c r="N225">
        <f>IF(ISBLANK(Marathon!O228),"",100+MAX(0,60-Marathon!O228/60))</f>
        <v>131.78333333333333</v>
      </c>
      <c r="O225">
        <f t="shared" si="9"/>
        <v>200</v>
      </c>
      <c r="P225">
        <f t="shared" si="10"/>
        <v>0</v>
      </c>
      <c r="Q225">
        <f t="shared" si="11"/>
        <v>231.78333333333333</v>
      </c>
    </row>
    <row r="226" spans="1:17">
      <c r="A226">
        <v>225</v>
      </c>
      <c r="B226" t="s">
        <v>70</v>
      </c>
      <c r="C226" s="1">
        <v>24.5</v>
      </c>
      <c r="D226" s="2" t="s">
        <v>319</v>
      </c>
      <c r="E226" t="str">
        <f>IF(ISBLANK(Marathon!F229),"",100+MAX(0,60-Marathon!F229/60))</f>
        <v/>
      </c>
      <c r="F226" t="str">
        <f>IF(ISBLANK(Marathon!G229),"",100+MAX(0,60-Marathon!G229/60))</f>
        <v/>
      </c>
      <c r="G226" t="str">
        <f>IF(ISBLANK(Marathon!H229),"",100+MAX(0,60-Marathon!H229/60))</f>
        <v/>
      </c>
      <c r="H226" t="str">
        <f>IF(ISBLANK(Marathon!I229),"",100+MAX(0,60-Marathon!I229/60))</f>
        <v/>
      </c>
      <c r="I226" t="str">
        <f>IF(ISBLANK(Marathon!J229),"",100+MAX(0,60-Marathon!J229/60))</f>
        <v/>
      </c>
      <c r="J226" t="str">
        <f>IF(ISBLANK(Marathon!K229),"",100+MAX(0,60-Marathon!K229/60))</f>
        <v/>
      </c>
      <c r="K226" t="str">
        <f>IF(ISBLANK(Marathon!L229),"",100+MAX(0,60-Marathon!L229/60))</f>
        <v/>
      </c>
      <c r="L226" t="str">
        <f>IF(ISBLANK(Marathon!M229),"",100+MAX(0,60-Marathon!M229/60))</f>
        <v/>
      </c>
      <c r="M226">
        <f>IF(ISBLANK(Marathon!N229),"",100+MAX(0,60-Marathon!N229/60))</f>
        <v>103.85</v>
      </c>
      <c r="N226">
        <f>IF(ISBLANK(Marathon!O229),"",100+MAX(0,60-Marathon!O229/60))</f>
        <v>120.65</v>
      </c>
      <c r="O226">
        <f t="shared" si="9"/>
        <v>200</v>
      </c>
      <c r="P226">
        <f t="shared" si="10"/>
        <v>0</v>
      </c>
      <c r="Q226">
        <f t="shared" si="11"/>
        <v>224.5</v>
      </c>
    </row>
    <row r="227" spans="1:17">
      <c r="A227">
        <v>226</v>
      </c>
      <c r="B227" t="s">
        <v>236</v>
      </c>
      <c r="C227" s="1">
        <v>24.066666666666599</v>
      </c>
      <c r="D227" s="2" t="s">
        <v>320</v>
      </c>
      <c r="E227">
        <f>IF(ISBLANK(Marathon!F230),"",100+MAX(0,60-Marathon!F230/60))</f>
        <v>100</v>
      </c>
      <c r="F227" t="str">
        <f>IF(ISBLANK(Marathon!G230),"",100+MAX(0,60-Marathon!G230/60))</f>
        <v/>
      </c>
      <c r="G227" t="str">
        <f>IF(ISBLANK(Marathon!H230),"",100+MAX(0,60-Marathon!H230/60))</f>
        <v/>
      </c>
      <c r="H227" t="str">
        <f>IF(ISBLANK(Marathon!I230),"",100+MAX(0,60-Marathon!I230/60))</f>
        <v/>
      </c>
      <c r="I227" t="str">
        <f>IF(ISBLANK(Marathon!J230),"",100+MAX(0,60-Marathon!J230/60))</f>
        <v/>
      </c>
      <c r="J227" t="str">
        <f>IF(ISBLANK(Marathon!K230),"",100+MAX(0,60-Marathon!K230/60))</f>
        <v/>
      </c>
      <c r="K227" t="str">
        <f>IF(ISBLANK(Marathon!L230),"",100+MAX(0,60-Marathon!L230/60))</f>
        <v/>
      </c>
      <c r="L227" t="str">
        <f>IF(ISBLANK(Marathon!M230),"",100+MAX(0,60-Marathon!M230/60))</f>
        <v/>
      </c>
      <c r="M227">
        <f>IF(ISBLANK(Marathon!N230),"",100+MAX(0,60-Marathon!N230/60))</f>
        <v>124.06666666666666</v>
      </c>
      <c r="N227" t="str">
        <f>IF(ISBLANK(Marathon!O230),"",100+MAX(0,60-Marathon!O230/60))</f>
        <v/>
      </c>
      <c r="O227">
        <f t="shared" si="9"/>
        <v>200</v>
      </c>
      <c r="P227">
        <f t="shared" si="10"/>
        <v>0</v>
      </c>
      <c r="Q227">
        <f t="shared" si="11"/>
        <v>224.06666666666666</v>
      </c>
    </row>
    <row r="228" spans="1:17">
      <c r="A228">
        <v>227</v>
      </c>
      <c r="B228" t="s">
        <v>237</v>
      </c>
      <c r="C228" s="1">
        <v>21.4166666666666</v>
      </c>
      <c r="D228" s="2" t="s">
        <v>320</v>
      </c>
      <c r="E228" t="str">
        <f>IF(ISBLANK(Marathon!F231),"",100+MAX(0,60-Marathon!F231/60))</f>
        <v/>
      </c>
      <c r="F228" t="str">
        <f>IF(ISBLANK(Marathon!G231),"",100+MAX(0,60-Marathon!G231/60))</f>
        <v/>
      </c>
      <c r="G228" t="str">
        <f>IF(ISBLANK(Marathon!H231),"",100+MAX(0,60-Marathon!H231/60))</f>
        <v/>
      </c>
      <c r="H228" t="str">
        <f>IF(ISBLANK(Marathon!I231),"",100+MAX(0,60-Marathon!I231/60))</f>
        <v/>
      </c>
      <c r="I228">
        <f>IF(ISBLANK(Marathon!J231),"",100+MAX(0,60-Marathon!J231/60))</f>
        <v>121.41666666666666</v>
      </c>
      <c r="J228">
        <f>IF(ISBLANK(Marathon!K231),"",100+MAX(0,60-Marathon!K231/60))</f>
        <v>100</v>
      </c>
      <c r="K228" t="str">
        <f>IF(ISBLANK(Marathon!L231),"",100+MAX(0,60-Marathon!L231/60))</f>
        <v/>
      </c>
      <c r="L228" t="str">
        <f>IF(ISBLANK(Marathon!M231),"",100+MAX(0,60-Marathon!M231/60))</f>
        <v/>
      </c>
      <c r="M228" t="str">
        <f>IF(ISBLANK(Marathon!N231),"",100+MAX(0,60-Marathon!N231/60))</f>
        <v/>
      </c>
      <c r="N228" t="str">
        <f>IF(ISBLANK(Marathon!O231),"",100+MAX(0,60-Marathon!O231/60))</f>
        <v/>
      </c>
      <c r="O228">
        <f t="shared" si="9"/>
        <v>200</v>
      </c>
      <c r="P228">
        <f t="shared" si="10"/>
        <v>0</v>
      </c>
      <c r="Q228">
        <f t="shared" si="11"/>
        <v>221.41666666666666</v>
      </c>
    </row>
    <row r="229" spans="1:17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IF(ISBLANK(Marathon!F232),"",100+MAX(0,60-Marathon!F232/60))</f>
        <v/>
      </c>
      <c r="F229">
        <f>IF(ISBLANK(Marathon!G232),"",100+MAX(0,60-Marathon!G232/60))</f>
        <v>100</v>
      </c>
      <c r="G229" t="str">
        <f>IF(ISBLANK(Marathon!H232),"",100+MAX(0,60-Marathon!H232/60))</f>
        <v/>
      </c>
      <c r="H229" t="str">
        <f>IF(ISBLANK(Marathon!I232),"",100+MAX(0,60-Marathon!I232/60))</f>
        <v/>
      </c>
      <c r="I229" t="str">
        <f>IF(ISBLANK(Marathon!J232),"",100+MAX(0,60-Marathon!J232/60))</f>
        <v/>
      </c>
      <c r="J229" t="str">
        <f>IF(ISBLANK(Marathon!K232),"",100+MAX(0,60-Marathon!K232/60))</f>
        <v/>
      </c>
      <c r="K229" t="str">
        <f>IF(ISBLANK(Marathon!L232),"",100+MAX(0,60-Marathon!L232/60))</f>
        <v/>
      </c>
      <c r="L229" t="str">
        <f>IF(ISBLANK(Marathon!M232),"",100+MAX(0,60-Marathon!M232/60))</f>
        <v/>
      </c>
      <c r="M229">
        <f>IF(ISBLANK(Marathon!N232),"",100+MAX(0,60-Marathon!N232/60))</f>
        <v>100</v>
      </c>
      <c r="N229" t="str">
        <f>IF(ISBLANK(Marathon!O232),"",100+MAX(0,60-Marathon!O232/60))</f>
        <v/>
      </c>
      <c r="O229">
        <f t="shared" si="9"/>
        <v>200</v>
      </c>
      <c r="P229">
        <f t="shared" si="10"/>
        <v>0</v>
      </c>
      <c r="Q229">
        <f t="shared" si="11"/>
        <v>200</v>
      </c>
    </row>
    <row r="230" spans="1:17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IF(ISBLANK(Marathon!F233),"",100+MAX(0,60-Marathon!F233/60))</f>
        <v/>
      </c>
      <c r="F230">
        <f>IF(ISBLANK(Marathon!G233),"",100+MAX(0,60-Marathon!G233/60))</f>
        <v>100</v>
      </c>
      <c r="G230" t="str">
        <f>IF(ISBLANK(Marathon!H233),"",100+MAX(0,60-Marathon!H233/60))</f>
        <v/>
      </c>
      <c r="H230" t="str">
        <f>IF(ISBLANK(Marathon!I233),"",100+MAX(0,60-Marathon!I233/60))</f>
        <v/>
      </c>
      <c r="I230" t="str">
        <f>IF(ISBLANK(Marathon!J233),"",100+MAX(0,60-Marathon!J233/60))</f>
        <v/>
      </c>
      <c r="J230" t="str">
        <f>IF(ISBLANK(Marathon!K233),"",100+MAX(0,60-Marathon!K233/60))</f>
        <v/>
      </c>
      <c r="K230" t="str">
        <f>IF(ISBLANK(Marathon!L233),"",100+MAX(0,60-Marathon!L233/60))</f>
        <v/>
      </c>
      <c r="L230">
        <f>IF(ISBLANK(Marathon!M233),"",100+MAX(0,60-Marathon!M233/60))</f>
        <v>100</v>
      </c>
      <c r="M230" t="str">
        <f>IF(ISBLANK(Marathon!N233),"",100+MAX(0,60-Marathon!N233/60))</f>
        <v/>
      </c>
      <c r="N230" t="str">
        <f>IF(ISBLANK(Marathon!O233),"",100+MAX(0,60-Marathon!O233/60))</f>
        <v/>
      </c>
      <c r="O230">
        <f t="shared" si="9"/>
        <v>200</v>
      </c>
      <c r="P230">
        <f t="shared" si="10"/>
        <v>0</v>
      </c>
      <c r="Q230">
        <f t="shared" si="11"/>
        <v>200</v>
      </c>
    </row>
    <row r="231" spans="1:17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IF(ISBLANK(Marathon!F234),"",100+MAX(0,60-Marathon!F234/60))</f>
        <v/>
      </c>
      <c r="F231">
        <f>IF(ISBLANK(Marathon!G234),"",100+MAX(0,60-Marathon!G234/60))</f>
        <v>100</v>
      </c>
      <c r="G231" t="str">
        <f>IF(ISBLANK(Marathon!H234),"",100+MAX(0,60-Marathon!H234/60))</f>
        <v/>
      </c>
      <c r="H231" t="str">
        <f>IF(ISBLANK(Marathon!I234),"",100+MAX(0,60-Marathon!I234/60))</f>
        <v/>
      </c>
      <c r="I231" t="str">
        <f>IF(ISBLANK(Marathon!J234),"",100+MAX(0,60-Marathon!J234/60))</f>
        <v/>
      </c>
      <c r="J231" t="str">
        <f>IF(ISBLANK(Marathon!K234),"",100+MAX(0,60-Marathon!K234/60))</f>
        <v/>
      </c>
      <c r="K231" t="str">
        <f>IF(ISBLANK(Marathon!L234),"",100+MAX(0,60-Marathon!L234/60))</f>
        <v/>
      </c>
      <c r="L231" t="str">
        <f>IF(ISBLANK(Marathon!M234),"",100+MAX(0,60-Marathon!M234/60))</f>
        <v/>
      </c>
      <c r="M231" t="str">
        <f>IF(ISBLANK(Marathon!N234),"",100+MAX(0,60-Marathon!N234/60))</f>
        <v/>
      </c>
      <c r="N231">
        <f>IF(ISBLANK(Marathon!O234),"",100+MAX(0,60-Marathon!O234/60))</f>
        <v>100</v>
      </c>
      <c r="O231">
        <f t="shared" si="9"/>
        <v>200</v>
      </c>
      <c r="P231">
        <f t="shared" si="10"/>
        <v>0</v>
      </c>
      <c r="Q231">
        <f t="shared" si="11"/>
        <v>200</v>
      </c>
    </row>
    <row r="232" spans="1:17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IF(ISBLANK(Marathon!F235),"",100+MAX(0,60-Marathon!F235/60))</f>
        <v/>
      </c>
      <c r="F232" t="str">
        <f>IF(ISBLANK(Marathon!G235),"",100+MAX(0,60-Marathon!G235/60))</f>
        <v/>
      </c>
      <c r="G232" t="str">
        <f>IF(ISBLANK(Marathon!H235),"",100+MAX(0,60-Marathon!H235/60))</f>
        <v/>
      </c>
      <c r="H232" t="str">
        <f>IF(ISBLANK(Marathon!I235),"",100+MAX(0,60-Marathon!I235/60))</f>
        <v/>
      </c>
      <c r="I232">
        <f>IF(ISBLANK(Marathon!J235),"",100+MAX(0,60-Marathon!J235/60))</f>
        <v>100</v>
      </c>
      <c r="J232" t="str">
        <f>IF(ISBLANK(Marathon!K235),"",100+MAX(0,60-Marathon!K235/60))</f>
        <v/>
      </c>
      <c r="K232" t="str">
        <f>IF(ISBLANK(Marathon!L235),"",100+MAX(0,60-Marathon!L235/60))</f>
        <v/>
      </c>
      <c r="L232" t="str">
        <f>IF(ISBLANK(Marathon!M235),"",100+MAX(0,60-Marathon!M235/60))</f>
        <v/>
      </c>
      <c r="M232">
        <f>IF(ISBLANK(Marathon!N235),"",100+MAX(0,60-Marathon!N235/60))</f>
        <v>100</v>
      </c>
      <c r="N232" t="str">
        <f>IF(ISBLANK(Marathon!O235),"",100+MAX(0,60-Marathon!O235/60))</f>
        <v/>
      </c>
      <c r="O232">
        <f t="shared" si="9"/>
        <v>200</v>
      </c>
      <c r="P232">
        <f t="shared" si="10"/>
        <v>0</v>
      </c>
      <c r="Q232">
        <f t="shared" si="11"/>
        <v>200</v>
      </c>
    </row>
    <row r="233" spans="1:17">
      <c r="A233">
        <v>232</v>
      </c>
      <c r="B233" t="s">
        <v>93</v>
      </c>
      <c r="C233" s="1">
        <v>0</v>
      </c>
      <c r="D233" s="2" t="s">
        <v>321</v>
      </c>
      <c r="E233">
        <f>IF(ISBLANK(Marathon!F236),"",100+MAX(0,60-Marathon!F236/60))</f>
        <v>100</v>
      </c>
      <c r="F233" t="str">
        <f>IF(ISBLANK(Marathon!G236),"",100+MAX(0,60-Marathon!G236/60))</f>
        <v/>
      </c>
      <c r="G233" t="str">
        <f>IF(ISBLANK(Marathon!H236),"",100+MAX(0,60-Marathon!H236/60))</f>
        <v/>
      </c>
      <c r="H233" t="str">
        <f>IF(ISBLANK(Marathon!I236),"",100+MAX(0,60-Marathon!I236/60))</f>
        <v/>
      </c>
      <c r="I233" t="str">
        <f>IF(ISBLANK(Marathon!J236),"",100+MAX(0,60-Marathon!J236/60))</f>
        <v/>
      </c>
      <c r="J233" t="str">
        <f>IF(ISBLANK(Marathon!K236),"",100+MAX(0,60-Marathon!K236/60))</f>
        <v/>
      </c>
      <c r="K233" t="str">
        <f>IF(ISBLANK(Marathon!L236),"",100+MAX(0,60-Marathon!L236/60))</f>
        <v/>
      </c>
      <c r="L233" t="str">
        <f>IF(ISBLANK(Marathon!M236),"",100+MAX(0,60-Marathon!M236/60))</f>
        <v/>
      </c>
      <c r="M233" t="str">
        <f>IF(ISBLANK(Marathon!N236),"",100+MAX(0,60-Marathon!N236/60))</f>
        <v/>
      </c>
      <c r="N233">
        <f>IF(ISBLANK(Marathon!O236),"",100+MAX(0,60-Marathon!O236/60))</f>
        <v>100</v>
      </c>
      <c r="O233">
        <f t="shared" si="9"/>
        <v>200</v>
      </c>
      <c r="P233">
        <f t="shared" si="10"/>
        <v>0</v>
      </c>
      <c r="Q233">
        <f t="shared" si="11"/>
        <v>200</v>
      </c>
    </row>
    <row r="234" spans="1:17">
      <c r="A234">
        <v>233</v>
      </c>
      <c r="B234" t="s">
        <v>240</v>
      </c>
      <c r="C234" s="1">
        <v>0</v>
      </c>
      <c r="D234" s="2" t="s">
        <v>321</v>
      </c>
      <c r="E234">
        <f>IF(ISBLANK(Marathon!F237),"",100+MAX(0,60-Marathon!F237/60))</f>
        <v>100</v>
      </c>
      <c r="F234" t="str">
        <f>IF(ISBLANK(Marathon!G237),"",100+MAX(0,60-Marathon!G237/60))</f>
        <v/>
      </c>
      <c r="G234">
        <f>IF(ISBLANK(Marathon!H237),"",100+MAX(0,60-Marathon!H237/60))</f>
        <v>100</v>
      </c>
      <c r="H234" t="str">
        <f>IF(ISBLANK(Marathon!I237),"",100+MAX(0,60-Marathon!I237/60))</f>
        <v/>
      </c>
      <c r="I234" t="str">
        <f>IF(ISBLANK(Marathon!J237),"",100+MAX(0,60-Marathon!J237/60))</f>
        <v/>
      </c>
      <c r="J234" t="str">
        <f>IF(ISBLANK(Marathon!K237),"",100+MAX(0,60-Marathon!K237/60))</f>
        <v/>
      </c>
      <c r="K234" t="str">
        <f>IF(ISBLANK(Marathon!L237),"",100+MAX(0,60-Marathon!L237/60))</f>
        <v/>
      </c>
      <c r="L234" t="str">
        <f>IF(ISBLANK(Marathon!M237),"",100+MAX(0,60-Marathon!M237/60))</f>
        <v/>
      </c>
      <c r="M234" t="str">
        <f>IF(ISBLANK(Marathon!N237),"",100+MAX(0,60-Marathon!N237/60))</f>
        <v/>
      </c>
      <c r="N234" t="str">
        <f>IF(ISBLANK(Marathon!O237),"",100+MAX(0,60-Marathon!O237/60))</f>
        <v/>
      </c>
      <c r="O234">
        <f t="shared" si="9"/>
        <v>200</v>
      </c>
      <c r="P234">
        <f t="shared" si="10"/>
        <v>0</v>
      </c>
      <c r="Q234">
        <f t="shared" si="11"/>
        <v>200</v>
      </c>
    </row>
    <row r="235" spans="1:17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IF(ISBLANK(Marathon!F238),"",100+MAX(0,60-Marathon!F238/60))</f>
        <v/>
      </c>
      <c r="F235" t="str">
        <f>IF(ISBLANK(Marathon!G238),"",100+MAX(0,60-Marathon!G238/60))</f>
        <v/>
      </c>
      <c r="G235" t="str">
        <f>IF(ISBLANK(Marathon!H238),"",100+MAX(0,60-Marathon!H238/60))</f>
        <v/>
      </c>
      <c r="H235" t="str">
        <f>IF(ISBLANK(Marathon!I238),"",100+MAX(0,60-Marathon!I238/60))</f>
        <v/>
      </c>
      <c r="I235" t="str">
        <f>IF(ISBLANK(Marathon!J238),"",100+MAX(0,60-Marathon!J238/60))</f>
        <v/>
      </c>
      <c r="J235" t="str">
        <f>IF(ISBLANK(Marathon!K238),"",100+MAX(0,60-Marathon!K238/60))</f>
        <v/>
      </c>
      <c r="K235" t="str">
        <f>IF(ISBLANK(Marathon!L238),"",100+MAX(0,60-Marathon!L238/60))</f>
        <v/>
      </c>
      <c r="L235" t="str">
        <f>IF(ISBLANK(Marathon!M238),"",100+MAX(0,60-Marathon!M238/60))</f>
        <v/>
      </c>
      <c r="M235">
        <f>IF(ISBLANK(Marathon!N238),"",100+MAX(0,60-Marathon!N238/60))</f>
        <v>100</v>
      </c>
      <c r="N235">
        <f>IF(ISBLANK(Marathon!O238),"",100+MAX(0,60-Marathon!O238/60))</f>
        <v>100.21666666666667</v>
      </c>
      <c r="O235">
        <f t="shared" si="9"/>
        <v>200</v>
      </c>
      <c r="P235">
        <f t="shared" si="10"/>
        <v>0</v>
      </c>
      <c r="Q235">
        <f t="shared" si="11"/>
        <v>200.21666666666667</v>
      </c>
    </row>
    <row r="236" spans="1:17">
      <c r="A236">
        <v>235</v>
      </c>
      <c r="B236" t="s">
        <v>242</v>
      </c>
      <c r="C236" s="1">
        <v>0</v>
      </c>
      <c r="D236" s="2" t="s">
        <v>321</v>
      </c>
      <c r="E236">
        <f>IF(ISBLANK(Marathon!F239),"",100+MAX(0,60-Marathon!F239/60))</f>
        <v>100</v>
      </c>
      <c r="F236" t="str">
        <f>IF(ISBLANK(Marathon!G239),"",100+MAX(0,60-Marathon!G239/60))</f>
        <v/>
      </c>
      <c r="G236">
        <f>IF(ISBLANK(Marathon!H239),"",100+MAX(0,60-Marathon!H239/60))</f>
        <v>100</v>
      </c>
      <c r="H236" t="str">
        <f>IF(ISBLANK(Marathon!I239),"",100+MAX(0,60-Marathon!I239/60))</f>
        <v/>
      </c>
      <c r="I236" t="str">
        <f>IF(ISBLANK(Marathon!J239),"",100+MAX(0,60-Marathon!J239/60))</f>
        <v/>
      </c>
      <c r="J236" t="str">
        <f>IF(ISBLANK(Marathon!K239),"",100+MAX(0,60-Marathon!K239/60))</f>
        <v/>
      </c>
      <c r="K236" t="str">
        <f>IF(ISBLANK(Marathon!L239),"",100+MAX(0,60-Marathon!L239/60))</f>
        <v/>
      </c>
      <c r="L236" t="str">
        <f>IF(ISBLANK(Marathon!M239),"",100+MAX(0,60-Marathon!M239/60))</f>
        <v/>
      </c>
      <c r="M236" t="str">
        <f>IF(ISBLANK(Marathon!N239),"",100+MAX(0,60-Marathon!N239/60))</f>
        <v/>
      </c>
      <c r="N236" t="str">
        <f>IF(ISBLANK(Marathon!O239),"",100+MAX(0,60-Marathon!O239/60))</f>
        <v/>
      </c>
      <c r="O236">
        <f t="shared" si="9"/>
        <v>200</v>
      </c>
      <c r="P236">
        <f t="shared" si="10"/>
        <v>0</v>
      </c>
      <c r="Q236">
        <f t="shared" si="11"/>
        <v>200</v>
      </c>
    </row>
    <row r="237" spans="1:17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IF(ISBLANK(Marathon!F240),"",100+MAX(0,60-Marathon!F240/60))</f>
        <v/>
      </c>
      <c r="F237" t="str">
        <f>IF(ISBLANK(Marathon!G240),"",100+MAX(0,60-Marathon!G240/60))</f>
        <v/>
      </c>
      <c r="G237" t="str">
        <f>IF(ISBLANK(Marathon!H240),"",100+MAX(0,60-Marathon!H240/60))</f>
        <v/>
      </c>
      <c r="H237" t="str">
        <f>IF(ISBLANK(Marathon!I240),"",100+MAX(0,60-Marathon!I240/60))</f>
        <v/>
      </c>
      <c r="I237" t="str">
        <f>IF(ISBLANK(Marathon!J240),"",100+MAX(0,60-Marathon!J240/60))</f>
        <v/>
      </c>
      <c r="J237" t="str">
        <f>IF(ISBLANK(Marathon!K240),"",100+MAX(0,60-Marathon!K240/60))</f>
        <v/>
      </c>
      <c r="K237" t="str">
        <f>IF(ISBLANK(Marathon!L240),"",100+MAX(0,60-Marathon!L240/60))</f>
        <v/>
      </c>
      <c r="L237" t="str">
        <f>IF(ISBLANK(Marathon!M240),"",100+MAX(0,60-Marathon!M240/60))</f>
        <v/>
      </c>
      <c r="M237">
        <f>IF(ISBLANK(Marathon!N240),"",100+MAX(0,60-Marathon!N240/60))</f>
        <v>100</v>
      </c>
      <c r="N237">
        <f>IF(ISBLANK(Marathon!O240),"",100+MAX(0,60-Marathon!O240/60))</f>
        <v>100</v>
      </c>
      <c r="O237">
        <f t="shared" si="9"/>
        <v>200</v>
      </c>
      <c r="P237">
        <f t="shared" si="10"/>
        <v>0</v>
      </c>
      <c r="Q237">
        <f t="shared" si="11"/>
        <v>200</v>
      </c>
    </row>
    <row r="238" spans="1:17">
      <c r="A238">
        <v>237</v>
      </c>
      <c r="B238" t="s">
        <v>244</v>
      </c>
      <c r="C238" s="1">
        <v>0</v>
      </c>
      <c r="D238" s="2" t="s">
        <v>321</v>
      </c>
      <c r="E238">
        <f>IF(ISBLANK(Marathon!F241),"",100+MAX(0,60-Marathon!F241/60))</f>
        <v>100</v>
      </c>
      <c r="F238" t="str">
        <f>IF(ISBLANK(Marathon!G241),"",100+MAX(0,60-Marathon!G241/60))</f>
        <v/>
      </c>
      <c r="G238" t="str">
        <f>IF(ISBLANK(Marathon!H241),"",100+MAX(0,60-Marathon!H241/60))</f>
        <v/>
      </c>
      <c r="H238" t="str">
        <f>IF(ISBLANK(Marathon!I241),"",100+MAX(0,60-Marathon!I241/60))</f>
        <v/>
      </c>
      <c r="I238" t="str">
        <f>IF(ISBLANK(Marathon!J241),"",100+MAX(0,60-Marathon!J241/60))</f>
        <v/>
      </c>
      <c r="J238" t="str">
        <f>IF(ISBLANK(Marathon!K241),"",100+MAX(0,60-Marathon!K241/60))</f>
        <v/>
      </c>
      <c r="K238" t="str">
        <f>IF(ISBLANK(Marathon!L241),"",100+MAX(0,60-Marathon!L241/60))</f>
        <v/>
      </c>
      <c r="L238" t="str">
        <f>IF(ISBLANK(Marathon!M241),"",100+MAX(0,60-Marathon!M241/60))</f>
        <v/>
      </c>
      <c r="M238">
        <f>IF(ISBLANK(Marathon!N241),"",100+MAX(0,60-Marathon!N241/60))</f>
        <v>100</v>
      </c>
      <c r="N238" t="str">
        <f>IF(ISBLANK(Marathon!O241),"",100+MAX(0,60-Marathon!O241/60))</f>
        <v/>
      </c>
      <c r="O238">
        <f t="shared" si="9"/>
        <v>200</v>
      </c>
      <c r="P238">
        <f t="shared" si="10"/>
        <v>0</v>
      </c>
      <c r="Q238">
        <f t="shared" si="11"/>
        <v>200</v>
      </c>
    </row>
    <row r="239" spans="1:17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IF(ISBLANK(Marathon!F242),"",100+MAX(0,60-Marathon!F242/60))</f>
        <v/>
      </c>
      <c r="F239">
        <f>IF(ISBLANK(Marathon!G242),"",100+MAX(0,60-Marathon!G242/60))</f>
        <v>100</v>
      </c>
      <c r="G239" t="str">
        <f>IF(ISBLANK(Marathon!H242),"",100+MAX(0,60-Marathon!H242/60))</f>
        <v/>
      </c>
      <c r="H239" t="str">
        <f>IF(ISBLANK(Marathon!I242),"",100+MAX(0,60-Marathon!I242/60))</f>
        <v/>
      </c>
      <c r="I239" t="str">
        <f>IF(ISBLANK(Marathon!J242),"",100+MAX(0,60-Marathon!J242/60))</f>
        <v/>
      </c>
      <c r="J239" t="str">
        <f>IF(ISBLANK(Marathon!K242),"",100+MAX(0,60-Marathon!K242/60))</f>
        <v/>
      </c>
      <c r="K239" t="str">
        <f>IF(ISBLANK(Marathon!L242),"",100+MAX(0,60-Marathon!L242/60))</f>
        <v/>
      </c>
      <c r="L239" t="str">
        <f>IF(ISBLANK(Marathon!M242),"",100+MAX(0,60-Marathon!M242/60))</f>
        <v/>
      </c>
      <c r="M239" t="str">
        <f>IF(ISBLANK(Marathon!N242),"",100+MAX(0,60-Marathon!N242/60))</f>
        <v/>
      </c>
      <c r="N239">
        <f>IF(ISBLANK(Marathon!O242),"",100+MAX(0,60-Marathon!O242/60))</f>
        <v>100</v>
      </c>
      <c r="O239">
        <f t="shared" si="9"/>
        <v>200</v>
      </c>
      <c r="P239">
        <f t="shared" si="10"/>
        <v>0</v>
      </c>
      <c r="Q239">
        <f t="shared" si="11"/>
        <v>200</v>
      </c>
    </row>
    <row r="240" spans="1:17">
      <c r="A240">
        <v>239</v>
      </c>
      <c r="B240" t="s">
        <v>245</v>
      </c>
      <c r="C240" s="1">
        <v>0</v>
      </c>
      <c r="D240" s="2" t="s">
        <v>321</v>
      </c>
      <c r="E240">
        <f>IF(ISBLANK(Marathon!F243),"",100+MAX(0,60-Marathon!F243/60))</f>
        <v>100</v>
      </c>
      <c r="F240" t="str">
        <f>IF(ISBLANK(Marathon!G243),"",100+MAX(0,60-Marathon!G243/60))</f>
        <v/>
      </c>
      <c r="G240">
        <f>IF(ISBLANK(Marathon!H243),"",100+MAX(0,60-Marathon!H243/60))</f>
        <v>100</v>
      </c>
      <c r="H240" t="str">
        <f>IF(ISBLANK(Marathon!I243),"",100+MAX(0,60-Marathon!I243/60))</f>
        <v/>
      </c>
      <c r="I240" t="str">
        <f>IF(ISBLANK(Marathon!J243),"",100+MAX(0,60-Marathon!J243/60))</f>
        <v/>
      </c>
      <c r="J240" t="str">
        <f>IF(ISBLANK(Marathon!K243),"",100+MAX(0,60-Marathon!K243/60))</f>
        <v/>
      </c>
      <c r="K240" t="str">
        <f>IF(ISBLANK(Marathon!L243),"",100+MAX(0,60-Marathon!L243/60))</f>
        <v/>
      </c>
      <c r="L240" t="str">
        <f>IF(ISBLANK(Marathon!M243),"",100+MAX(0,60-Marathon!M243/60))</f>
        <v/>
      </c>
      <c r="M240" t="str">
        <f>IF(ISBLANK(Marathon!N243),"",100+MAX(0,60-Marathon!N243/60))</f>
        <v/>
      </c>
      <c r="N240" t="str">
        <f>IF(ISBLANK(Marathon!O243),"",100+MAX(0,60-Marathon!O243/60))</f>
        <v/>
      </c>
      <c r="O240">
        <f t="shared" si="9"/>
        <v>200</v>
      </c>
      <c r="P240">
        <f t="shared" si="10"/>
        <v>0</v>
      </c>
      <c r="Q240">
        <f t="shared" si="11"/>
        <v>200</v>
      </c>
    </row>
    <row r="241" spans="1:17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IF(ISBLANK(Marathon!F244),"",100+MAX(0,60-Marathon!F244/60))</f>
        <v/>
      </c>
      <c r="F241" t="str">
        <f>IF(ISBLANK(Marathon!G244),"",100+MAX(0,60-Marathon!G244/60))</f>
        <v/>
      </c>
      <c r="G241" t="str">
        <f>IF(ISBLANK(Marathon!H244),"",100+MAX(0,60-Marathon!H244/60))</f>
        <v/>
      </c>
      <c r="H241" t="str">
        <f>IF(ISBLANK(Marathon!I244),"",100+MAX(0,60-Marathon!I244/60))</f>
        <v/>
      </c>
      <c r="I241" t="str">
        <f>IF(ISBLANK(Marathon!J244),"",100+MAX(0,60-Marathon!J244/60))</f>
        <v/>
      </c>
      <c r="J241" t="str">
        <f>IF(ISBLANK(Marathon!K244),"",100+MAX(0,60-Marathon!K244/60))</f>
        <v/>
      </c>
      <c r="K241">
        <f>IF(ISBLANK(Marathon!L244),"",100+MAX(0,60-Marathon!L244/60))</f>
        <v>100</v>
      </c>
      <c r="L241" t="str">
        <f>IF(ISBLANK(Marathon!M244),"",100+MAX(0,60-Marathon!M244/60))</f>
        <v/>
      </c>
      <c r="M241" t="str">
        <f>IF(ISBLANK(Marathon!N244),"",100+MAX(0,60-Marathon!N244/60))</f>
        <v/>
      </c>
      <c r="N241">
        <f>IF(ISBLANK(Marathon!O244),"",100+MAX(0,60-Marathon!O244/60))</f>
        <v>100</v>
      </c>
      <c r="O241">
        <f t="shared" si="9"/>
        <v>200</v>
      </c>
      <c r="P241">
        <f t="shared" si="10"/>
        <v>0</v>
      </c>
      <c r="Q241">
        <f t="shared" si="11"/>
        <v>200</v>
      </c>
    </row>
    <row r="242" spans="1:17">
      <c r="A242">
        <v>241</v>
      </c>
      <c r="B242" t="s">
        <v>98</v>
      </c>
      <c r="C242" s="1">
        <v>0</v>
      </c>
      <c r="D242" s="2" t="s">
        <v>321</v>
      </c>
      <c r="E242">
        <f>IF(ISBLANK(Marathon!F245),"",100+MAX(0,60-Marathon!F245/60))</f>
        <v>100</v>
      </c>
      <c r="F242" t="str">
        <f>IF(ISBLANK(Marathon!G245),"",100+MAX(0,60-Marathon!G245/60))</f>
        <v/>
      </c>
      <c r="G242">
        <f>IF(ISBLANK(Marathon!H245),"",100+MAX(0,60-Marathon!H245/60))</f>
        <v>100</v>
      </c>
      <c r="H242" t="str">
        <f>IF(ISBLANK(Marathon!I245),"",100+MAX(0,60-Marathon!I245/60))</f>
        <v/>
      </c>
      <c r="I242" t="str">
        <f>IF(ISBLANK(Marathon!J245),"",100+MAX(0,60-Marathon!J245/60))</f>
        <v/>
      </c>
      <c r="J242" t="str">
        <f>IF(ISBLANK(Marathon!K245),"",100+MAX(0,60-Marathon!K245/60))</f>
        <v/>
      </c>
      <c r="K242" t="str">
        <f>IF(ISBLANK(Marathon!L245),"",100+MAX(0,60-Marathon!L245/60))</f>
        <v/>
      </c>
      <c r="L242" t="str">
        <f>IF(ISBLANK(Marathon!M245),"",100+MAX(0,60-Marathon!M245/60))</f>
        <v/>
      </c>
      <c r="M242" t="str">
        <f>IF(ISBLANK(Marathon!N245),"",100+MAX(0,60-Marathon!N245/60))</f>
        <v/>
      </c>
      <c r="N242" t="str">
        <f>IF(ISBLANK(Marathon!O245),"",100+MAX(0,60-Marathon!O245/60))</f>
        <v/>
      </c>
      <c r="O242">
        <f t="shared" si="9"/>
        <v>200</v>
      </c>
      <c r="P242">
        <f t="shared" si="10"/>
        <v>0</v>
      </c>
      <c r="Q242">
        <f t="shared" si="11"/>
        <v>200</v>
      </c>
    </row>
    <row r="243" spans="1:17">
      <c r="A243">
        <v>242</v>
      </c>
      <c r="B243" t="s">
        <v>247</v>
      </c>
      <c r="C243" s="1">
        <v>13.0166666666666</v>
      </c>
      <c r="D243" s="2" t="s">
        <v>322</v>
      </c>
      <c r="E243" t="str">
        <f>IF(ISBLANK(Marathon!F246),"",100+MAX(0,60-Marathon!F246/60))</f>
        <v/>
      </c>
      <c r="F243" t="str">
        <f>IF(ISBLANK(Marathon!G246),"",100+MAX(0,60-Marathon!G246/60))</f>
        <v/>
      </c>
      <c r="G243" t="str">
        <f>IF(ISBLANK(Marathon!H246),"",100+MAX(0,60-Marathon!H246/60))</f>
        <v/>
      </c>
      <c r="H243" t="str">
        <f>IF(ISBLANK(Marathon!I246),"",100+MAX(0,60-Marathon!I246/60))</f>
        <v/>
      </c>
      <c r="I243" t="str">
        <f>IF(ISBLANK(Marathon!J246),"",100+MAX(0,60-Marathon!J246/60))</f>
        <v/>
      </c>
      <c r="J243" t="str">
        <f>IF(ISBLANK(Marathon!K246),"",100+MAX(0,60-Marathon!K246/60))</f>
        <v/>
      </c>
      <c r="K243" t="str">
        <f>IF(ISBLANK(Marathon!L246),"",100+MAX(0,60-Marathon!L246/60))</f>
        <v/>
      </c>
      <c r="L243" t="str">
        <f>IF(ISBLANK(Marathon!M246),"",100+MAX(0,60-Marathon!M246/60))</f>
        <v/>
      </c>
      <c r="M243" t="str">
        <f>IF(ISBLANK(Marathon!N246),"",100+MAX(0,60-Marathon!N246/60))</f>
        <v/>
      </c>
      <c r="N243">
        <f>IF(ISBLANK(Marathon!O246),"",100+MAX(0,60-Marathon!O246/60))</f>
        <v>113.01666666666667</v>
      </c>
      <c r="O243">
        <f t="shared" si="9"/>
        <v>100</v>
      </c>
      <c r="P243">
        <f t="shared" si="10"/>
        <v>0</v>
      </c>
      <c r="Q243">
        <f t="shared" si="11"/>
        <v>113.01666666666667</v>
      </c>
    </row>
    <row r="244" spans="1:17">
      <c r="A244">
        <v>243</v>
      </c>
      <c r="B244" t="s">
        <v>248</v>
      </c>
      <c r="C244" s="1">
        <v>11.316666666666601</v>
      </c>
      <c r="D244" s="2" t="s">
        <v>322</v>
      </c>
      <c r="E244" t="str">
        <f>IF(ISBLANK(Marathon!F247),"",100+MAX(0,60-Marathon!F247/60))</f>
        <v/>
      </c>
      <c r="F244" t="str">
        <f>IF(ISBLANK(Marathon!G247),"",100+MAX(0,60-Marathon!G247/60))</f>
        <v/>
      </c>
      <c r="G244" t="str">
        <f>IF(ISBLANK(Marathon!H247),"",100+MAX(0,60-Marathon!H247/60))</f>
        <v/>
      </c>
      <c r="H244" t="str">
        <f>IF(ISBLANK(Marathon!I247),"",100+MAX(0,60-Marathon!I247/60))</f>
        <v/>
      </c>
      <c r="I244">
        <f>IF(ISBLANK(Marathon!J247),"",100+MAX(0,60-Marathon!J247/60))</f>
        <v>111.31666666666666</v>
      </c>
      <c r="J244" t="str">
        <f>IF(ISBLANK(Marathon!K247),"",100+MAX(0,60-Marathon!K247/60))</f>
        <v/>
      </c>
      <c r="K244" t="str">
        <f>IF(ISBLANK(Marathon!L247),"",100+MAX(0,60-Marathon!L247/60))</f>
        <v/>
      </c>
      <c r="L244" t="str">
        <f>IF(ISBLANK(Marathon!M247),"",100+MAX(0,60-Marathon!M247/60))</f>
        <v/>
      </c>
      <c r="M244" t="str">
        <f>IF(ISBLANK(Marathon!N247),"",100+MAX(0,60-Marathon!N247/60))</f>
        <v/>
      </c>
      <c r="N244" t="str">
        <f>IF(ISBLANK(Marathon!O247),"",100+MAX(0,60-Marathon!O247/60))</f>
        <v/>
      </c>
      <c r="O244">
        <f t="shared" si="9"/>
        <v>100</v>
      </c>
      <c r="P244">
        <f t="shared" si="10"/>
        <v>0</v>
      </c>
      <c r="Q244">
        <f t="shared" si="11"/>
        <v>111.31666666666666</v>
      </c>
    </row>
    <row r="245" spans="1:17">
      <c r="A245">
        <v>244</v>
      </c>
      <c r="B245" t="s">
        <v>249</v>
      </c>
      <c r="C245" s="1">
        <v>0</v>
      </c>
      <c r="D245" s="2" t="s">
        <v>323</v>
      </c>
      <c r="E245" t="str">
        <f>IF(ISBLANK(Marathon!F248),"",100+MAX(0,60-Marathon!F248/60))</f>
        <v/>
      </c>
      <c r="F245" t="str">
        <f>IF(ISBLANK(Marathon!G248),"",100+MAX(0,60-Marathon!G248/60))</f>
        <v/>
      </c>
      <c r="G245">
        <f>IF(ISBLANK(Marathon!H248),"",100+MAX(0,60-Marathon!H248/60))</f>
        <v>100</v>
      </c>
      <c r="H245" t="str">
        <f>IF(ISBLANK(Marathon!I248),"",100+MAX(0,60-Marathon!I248/60))</f>
        <v/>
      </c>
      <c r="I245" t="str">
        <f>IF(ISBLANK(Marathon!J248),"",100+MAX(0,60-Marathon!J248/60))</f>
        <v/>
      </c>
      <c r="J245" t="str">
        <f>IF(ISBLANK(Marathon!K248),"",100+MAX(0,60-Marathon!K248/60))</f>
        <v/>
      </c>
      <c r="K245" t="str">
        <f>IF(ISBLANK(Marathon!L248),"",100+MAX(0,60-Marathon!L248/60))</f>
        <v/>
      </c>
      <c r="L245" t="str">
        <f>IF(ISBLANK(Marathon!M248),"",100+MAX(0,60-Marathon!M248/60))</f>
        <v/>
      </c>
      <c r="M245" t="str">
        <f>IF(ISBLANK(Marathon!N248),"",100+MAX(0,60-Marathon!N248/60))</f>
        <v/>
      </c>
      <c r="N245" t="str">
        <f>IF(ISBLANK(Marathon!O248),"",100+MAX(0,60-Marathon!O248/60))</f>
        <v/>
      </c>
      <c r="O245">
        <f t="shared" si="9"/>
        <v>100</v>
      </c>
      <c r="P245">
        <f t="shared" si="10"/>
        <v>0</v>
      </c>
      <c r="Q245">
        <f t="shared" si="11"/>
        <v>100</v>
      </c>
    </row>
    <row r="246" spans="1:17">
      <c r="A246">
        <v>245</v>
      </c>
      <c r="B246" t="s">
        <v>107</v>
      </c>
      <c r="C246" s="1">
        <v>0</v>
      </c>
      <c r="D246" s="2" t="s">
        <v>323</v>
      </c>
      <c r="E246">
        <f>IF(ISBLANK(Marathon!F249),"",100+MAX(0,60-Marathon!F249/60))</f>
        <v>100</v>
      </c>
      <c r="F246" t="str">
        <f>IF(ISBLANK(Marathon!G249),"",100+MAX(0,60-Marathon!G249/60))</f>
        <v/>
      </c>
      <c r="G246" t="str">
        <f>IF(ISBLANK(Marathon!H249),"",100+MAX(0,60-Marathon!H249/60))</f>
        <v/>
      </c>
      <c r="H246" t="str">
        <f>IF(ISBLANK(Marathon!I249),"",100+MAX(0,60-Marathon!I249/60))</f>
        <v/>
      </c>
      <c r="I246" t="str">
        <f>IF(ISBLANK(Marathon!J249),"",100+MAX(0,60-Marathon!J249/60))</f>
        <v/>
      </c>
      <c r="J246" t="str">
        <f>IF(ISBLANK(Marathon!K249),"",100+MAX(0,60-Marathon!K249/60))</f>
        <v/>
      </c>
      <c r="K246" t="str">
        <f>IF(ISBLANK(Marathon!L249),"",100+MAX(0,60-Marathon!L249/60))</f>
        <v/>
      </c>
      <c r="L246" t="str">
        <f>IF(ISBLANK(Marathon!M249),"",100+MAX(0,60-Marathon!M249/60))</f>
        <v/>
      </c>
      <c r="M246" t="str">
        <f>IF(ISBLANK(Marathon!N249),"",100+MAX(0,60-Marathon!N249/60))</f>
        <v/>
      </c>
      <c r="N246" t="str">
        <f>IF(ISBLANK(Marathon!O249),"",100+MAX(0,60-Marathon!O249/60))</f>
        <v/>
      </c>
      <c r="O246">
        <f t="shared" si="9"/>
        <v>100</v>
      </c>
      <c r="P246">
        <f t="shared" si="10"/>
        <v>0</v>
      </c>
      <c r="Q246">
        <f t="shared" si="11"/>
        <v>100</v>
      </c>
    </row>
    <row r="247" spans="1:17">
      <c r="A247">
        <v>246</v>
      </c>
      <c r="B247" t="s">
        <v>250</v>
      </c>
      <c r="C247" s="1">
        <v>0</v>
      </c>
      <c r="D247" s="2" t="s">
        <v>323</v>
      </c>
      <c r="E247" t="str">
        <f>IF(ISBLANK(Marathon!F250),"",100+MAX(0,60-Marathon!F250/60))</f>
        <v/>
      </c>
      <c r="F247">
        <f>IF(ISBLANK(Marathon!G250),"",100+MAX(0,60-Marathon!G250/60))</f>
        <v>100</v>
      </c>
      <c r="G247" t="str">
        <f>IF(ISBLANK(Marathon!H250),"",100+MAX(0,60-Marathon!H250/60))</f>
        <v/>
      </c>
      <c r="H247" t="str">
        <f>IF(ISBLANK(Marathon!I250),"",100+MAX(0,60-Marathon!I250/60))</f>
        <v/>
      </c>
      <c r="I247" t="str">
        <f>IF(ISBLANK(Marathon!J250),"",100+MAX(0,60-Marathon!J250/60))</f>
        <v/>
      </c>
      <c r="J247" t="str">
        <f>IF(ISBLANK(Marathon!K250),"",100+MAX(0,60-Marathon!K250/60))</f>
        <v/>
      </c>
      <c r="K247" t="str">
        <f>IF(ISBLANK(Marathon!L250),"",100+MAX(0,60-Marathon!L250/60))</f>
        <v/>
      </c>
      <c r="L247" t="str">
        <f>IF(ISBLANK(Marathon!M250),"",100+MAX(0,60-Marathon!M250/60))</f>
        <v/>
      </c>
      <c r="M247" t="str">
        <f>IF(ISBLANK(Marathon!N250),"",100+MAX(0,60-Marathon!N250/60))</f>
        <v/>
      </c>
      <c r="N247" t="str">
        <f>IF(ISBLANK(Marathon!O250),"",100+MAX(0,60-Marathon!O250/60))</f>
        <v/>
      </c>
      <c r="O247">
        <f t="shared" si="9"/>
        <v>100</v>
      </c>
      <c r="P247">
        <f t="shared" si="10"/>
        <v>0</v>
      </c>
      <c r="Q247">
        <f t="shared" si="11"/>
        <v>100</v>
      </c>
    </row>
    <row r="248" spans="1:17">
      <c r="A248">
        <v>247</v>
      </c>
      <c r="B248" t="s">
        <v>251</v>
      </c>
      <c r="C248" s="1">
        <v>0</v>
      </c>
      <c r="D248" s="2" t="s">
        <v>323</v>
      </c>
      <c r="E248">
        <f>IF(ISBLANK(Marathon!F251),"",100+MAX(0,60-Marathon!F251/60))</f>
        <v>100</v>
      </c>
      <c r="F248" t="str">
        <f>IF(ISBLANK(Marathon!G251),"",100+MAX(0,60-Marathon!G251/60))</f>
        <v/>
      </c>
      <c r="G248" t="str">
        <f>IF(ISBLANK(Marathon!H251),"",100+MAX(0,60-Marathon!H251/60))</f>
        <v/>
      </c>
      <c r="H248" t="str">
        <f>IF(ISBLANK(Marathon!I251),"",100+MAX(0,60-Marathon!I251/60))</f>
        <v/>
      </c>
      <c r="I248" t="str">
        <f>IF(ISBLANK(Marathon!J251),"",100+MAX(0,60-Marathon!J251/60))</f>
        <v/>
      </c>
      <c r="J248" t="str">
        <f>IF(ISBLANK(Marathon!K251),"",100+MAX(0,60-Marathon!K251/60))</f>
        <v/>
      </c>
      <c r="K248" t="str">
        <f>IF(ISBLANK(Marathon!L251),"",100+MAX(0,60-Marathon!L251/60))</f>
        <v/>
      </c>
      <c r="L248" t="str">
        <f>IF(ISBLANK(Marathon!M251),"",100+MAX(0,60-Marathon!M251/60))</f>
        <v/>
      </c>
      <c r="M248" t="str">
        <f>IF(ISBLANK(Marathon!N251),"",100+MAX(0,60-Marathon!N251/60))</f>
        <v/>
      </c>
      <c r="N248" t="str">
        <f>IF(ISBLANK(Marathon!O251),"",100+MAX(0,60-Marathon!O251/60))</f>
        <v/>
      </c>
      <c r="O248">
        <f t="shared" si="9"/>
        <v>100</v>
      </c>
      <c r="P248">
        <f t="shared" si="10"/>
        <v>0</v>
      </c>
      <c r="Q248">
        <f t="shared" si="11"/>
        <v>100</v>
      </c>
    </row>
    <row r="249" spans="1:17">
      <c r="A249">
        <v>248</v>
      </c>
      <c r="B249" t="s">
        <v>252</v>
      </c>
      <c r="C249" s="1">
        <v>0</v>
      </c>
      <c r="D249" s="2" t="s">
        <v>323</v>
      </c>
      <c r="E249" t="str">
        <f>IF(ISBLANK(Marathon!F252),"",100+MAX(0,60-Marathon!F252/60))</f>
        <v/>
      </c>
      <c r="F249" t="str">
        <f>IF(ISBLANK(Marathon!G252),"",100+MAX(0,60-Marathon!G252/60))</f>
        <v/>
      </c>
      <c r="G249" t="str">
        <f>IF(ISBLANK(Marathon!H252),"",100+MAX(0,60-Marathon!H252/60))</f>
        <v/>
      </c>
      <c r="H249" t="str">
        <f>IF(ISBLANK(Marathon!I252),"",100+MAX(0,60-Marathon!I252/60))</f>
        <v/>
      </c>
      <c r="I249">
        <f>IF(ISBLANK(Marathon!J252),"",100+MAX(0,60-Marathon!J252/60))</f>
        <v>100</v>
      </c>
      <c r="J249" t="str">
        <f>IF(ISBLANK(Marathon!K252),"",100+MAX(0,60-Marathon!K252/60))</f>
        <v/>
      </c>
      <c r="K249" t="str">
        <f>IF(ISBLANK(Marathon!L252),"",100+MAX(0,60-Marathon!L252/60))</f>
        <v/>
      </c>
      <c r="L249" t="str">
        <f>IF(ISBLANK(Marathon!M252),"",100+MAX(0,60-Marathon!M252/60))</f>
        <v/>
      </c>
      <c r="M249" t="str">
        <f>IF(ISBLANK(Marathon!N252),"",100+MAX(0,60-Marathon!N252/60))</f>
        <v/>
      </c>
      <c r="N249" t="str">
        <f>IF(ISBLANK(Marathon!O252),"",100+MAX(0,60-Marathon!O252/60))</f>
        <v/>
      </c>
      <c r="O249">
        <f t="shared" si="9"/>
        <v>100</v>
      </c>
      <c r="P249">
        <f t="shared" si="10"/>
        <v>0</v>
      </c>
      <c r="Q249">
        <f t="shared" si="11"/>
        <v>100</v>
      </c>
    </row>
    <row r="250" spans="1:17">
      <c r="A250">
        <v>249</v>
      </c>
      <c r="B250" t="s">
        <v>253</v>
      </c>
      <c r="C250" s="1">
        <v>0</v>
      </c>
      <c r="D250" s="2" t="s">
        <v>323</v>
      </c>
      <c r="E250" t="str">
        <f>IF(ISBLANK(Marathon!F253),"",100+MAX(0,60-Marathon!F253/60))</f>
        <v/>
      </c>
      <c r="F250" t="str">
        <f>IF(ISBLANK(Marathon!G253),"",100+MAX(0,60-Marathon!G253/60))</f>
        <v/>
      </c>
      <c r="G250" t="str">
        <f>IF(ISBLANK(Marathon!H253),"",100+MAX(0,60-Marathon!H253/60))</f>
        <v/>
      </c>
      <c r="H250" t="str">
        <f>IF(ISBLANK(Marathon!I253),"",100+MAX(0,60-Marathon!I253/60))</f>
        <v/>
      </c>
      <c r="I250" t="str">
        <f>IF(ISBLANK(Marathon!J253),"",100+MAX(0,60-Marathon!J253/60))</f>
        <v/>
      </c>
      <c r="J250" t="str">
        <f>IF(ISBLANK(Marathon!K253),"",100+MAX(0,60-Marathon!K253/60))</f>
        <v/>
      </c>
      <c r="K250" t="str">
        <f>IF(ISBLANK(Marathon!L253),"",100+MAX(0,60-Marathon!L253/60))</f>
        <v/>
      </c>
      <c r="L250" t="str">
        <f>IF(ISBLANK(Marathon!M253),"",100+MAX(0,60-Marathon!M253/60))</f>
        <v/>
      </c>
      <c r="M250" t="str">
        <f>IF(ISBLANK(Marathon!N253),"",100+MAX(0,60-Marathon!N253/60))</f>
        <v/>
      </c>
      <c r="N250">
        <f>IF(ISBLANK(Marathon!O253),"",100+MAX(0,60-Marathon!O253/60))</f>
        <v>100</v>
      </c>
      <c r="O250">
        <f t="shared" si="9"/>
        <v>100</v>
      </c>
      <c r="P250">
        <f t="shared" si="10"/>
        <v>0</v>
      </c>
      <c r="Q250">
        <f t="shared" si="11"/>
        <v>100</v>
      </c>
    </row>
    <row r="251" spans="1:17">
      <c r="A251">
        <v>250</v>
      </c>
      <c r="B251" t="s">
        <v>254</v>
      </c>
      <c r="C251" s="1">
        <v>0</v>
      </c>
      <c r="D251" s="2" t="s">
        <v>323</v>
      </c>
      <c r="E251" t="str">
        <f>IF(ISBLANK(Marathon!F254),"",100+MAX(0,60-Marathon!F254/60))</f>
        <v/>
      </c>
      <c r="F251" t="str">
        <f>IF(ISBLANK(Marathon!G254),"",100+MAX(0,60-Marathon!G254/60))</f>
        <v/>
      </c>
      <c r="G251" t="str">
        <f>IF(ISBLANK(Marathon!H254),"",100+MAX(0,60-Marathon!H254/60))</f>
        <v/>
      </c>
      <c r="H251" t="str">
        <f>IF(ISBLANK(Marathon!I254),"",100+MAX(0,60-Marathon!I254/60))</f>
        <v/>
      </c>
      <c r="I251" t="str">
        <f>IF(ISBLANK(Marathon!J254),"",100+MAX(0,60-Marathon!J254/60))</f>
        <v/>
      </c>
      <c r="J251">
        <f>IF(ISBLANK(Marathon!K254),"",100+MAX(0,60-Marathon!K254/60))</f>
        <v>100</v>
      </c>
      <c r="K251" t="str">
        <f>IF(ISBLANK(Marathon!L254),"",100+MAX(0,60-Marathon!L254/60))</f>
        <v/>
      </c>
      <c r="L251" t="str">
        <f>IF(ISBLANK(Marathon!M254),"",100+MAX(0,60-Marathon!M254/60))</f>
        <v/>
      </c>
      <c r="M251" t="str">
        <f>IF(ISBLANK(Marathon!N254),"",100+MAX(0,60-Marathon!N254/60))</f>
        <v/>
      </c>
      <c r="N251" t="str">
        <f>IF(ISBLANK(Marathon!O254),"",100+MAX(0,60-Marathon!O254/60))</f>
        <v/>
      </c>
      <c r="O251">
        <f t="shared" si="9"/>
        <v>100</v>
      </c>
      <c r="P251">
        <f t="shared" si="10"/>
        <v>0</v>
      </c>
      <c r="Q251">
        <f t="shared" si="11"/>
        <v>100</v>
      </c>
    </row>
    <row r="252" spans="1:17">
      <c r="A252">
        <v>251</v>
      </c>
      <c r="B252" t="s">
        <v>255</v>
      </c>
      <c r="C252" s="1">
        <v>0</v>
      </c>
      <c r="D252" s="2" t="s">
        <v>323</v>
      </c>
      <c r="E252" t="str">
        <f>IF(ISBLANK(Marathon!F255),"",100+MAX(0,60-Marathon!F255/60))</f>
        <v/>
      </c>
      <c r="F252" t="str">
        <f>IF(ISBLANK(Marathon!G255),"",100+MAX(0,60-Marathon!G255/60))</f>
        <v/>
      </c>
      <c r="G252">
        <f>IF(ISBLANK(Marathon!H255),"",100+MAX(0,60-Marathon!H255/60))</f>
        <v>100</v>
      </c>
      <c r="H252" t="str">
        <f>IF(ISBLANK(Marathon!I255),"",100+MAX(0,60-Marathon!I255/60))</f>
        <v/>
      </c>
      <c r="I252" t="str">
        <f>IF(ISBLANK(Marathon!J255),"",100+MAX(0,60-Marathon!J255/60))</f>
        <v/>
      </c>
      <c r="J252" t="str">
        <f>IF(ISBLANK(Marathon!K255),"",100+MAX(0,60-Marathon!K255/60))</f>
        <v/>
      </c>
      <c r="K252" t="str">
        <f>IF(ISBLANK(Marathon!L255),"",100+MAX(0,60-Marathon!L255/60))</f>
        <v/>
      </c>
      <c r="L252" t="str">
        <f>IF(ISBLANK(Marathon!M255),"",100+MAX(0,60-Marathon!M255/60))</f>
        <v/>
      </c>
      <c r="M252" t="str">
        <f>IF(ISBLANK(Marathon!N255),"",100+MAX(0,60-Marathon!N255/60))</f>
        <v/>
      </c>
      <c r="N252" t="str">
        <f>IF(ISBLANK(Marathon!O255),"",100+MAX(0,60-Marathon!O255/60))</f>
        <v/>
      </c>
      <c r="O252">
        <f t="shared" si="9"/>
        <v>100</v>
      </c>
      <c r="P252">
        <f t="shared" si="10"/>
        <v>0</v>
      </c>
      <c r="Q252">
        <f t="shared" si="11"/>
        <v>100</v>
      </c>
    </row>
    <row r="253" spans="1:17">
      <c r="A253">
        <v>252</v>
      </c>
      <c r="B253" t="s">
        <v>256</v>
      </c>
      <c r="C253" s="1">
        <v>0</v>
      </c>
      <c r="D253" s="2" t="s">
        <v>323</v>
      </c>
      <c r="E253" t="str">
        <f>IF(ISBLANK(Marathon!F256),"",100+MAX(0,60-Marathon!F256/60))</f>
        <v/>
      </c>
      <c r="F253" t="str">
        <f>IF(ISBLANK(Marathon!G256),"",100+MAX(0,60-Marathon!G256/60))</f>
        <v/>
      </c>
      <c r="G253">
        <f>IF(ISBLANK(Marathon!H256),"",100+MAX(0,60-Marathon!H256/60))</f>
        <v>100</v>
      </c>
      <c r="H253" t="str">
        <f>IF(ISBLANK(Marathon!I256),"",100+MAX(0,60-Marathon!I256/60))</f>
        <v/>
      </c>
      <c r="I253" t="str">
        <f>IF(ISBLANK(Marathon!J256),"",100+MAX(0,60-Marathon!J256/60))</f>
        <v/>
      </c>
      <c r="J253" t="str">
        <f>IF(ISBLANK(Marathon!K256),"",100+MAX(0,60-Marathon!K256/60))</f>
        <v/>
      </c>
      <c r="K253" t="str">
        <f>IF(ISBLANK(Marathon!L256),"",100+MAX(0,60-Marathon!L256/60))</f>
        <v/>
      </c>
      <c r="L253" t="str">
        <f>IF(ISBLANK(Marathon!M256),"",100+MAX(0,60-Marathon!M256/60))</f>
        <v/>
      </c>
      <c r="M253" t="str">
        <f>IF(ISBLANK(Marathon!N256),"",100+MAX(0,60-Marathon!N256/60))</f>
        <v/>
      </c>
      <c r="N253" t="str">
        <f>IF(ISBLANK(Marathon!O256),"",100+MAX(0,60-Marathon!O256/60))</f>
        <v/>
      </c>
      <c r="O253">
        <f t="shared" si="9"/>
        <v>100</v>
      </c>
      <c r="P253">
        <f t="shared" si="10"/>
        <v>0</v>
      </c>
      <c r="Q253">
        <f t="shared" si="11"/>
        <v>100</v>
      </c>
    </row>
    <row r="254" spans="1:17">
      <c r="A254">
        <v>253</v>
      </c>
      <c r="B254" t="s">
        <v>99</v>
      </c>
      <c r="C254" s="1">
        <v>0</v>
      </c>
      <c r="D254" s="2" t="s">
        <v>323</v>
      </c>
      <c r="E254" t="str">
        <f>IF(ISBLANK(Marathon!F257),"",100+MAX(0,60-Marathon!F257/60))</f>
        <v/>
      </c>
      <c r="F254" t="str">
        <f>IF(ISBLANK(Marathon!G257),"",100+MAX(0,60-Marathon!G257/60))</f>
        <v/>
      </c>
      <c r="G254" t="str">
        <f>IF(ISBLANK(Marathon!H257),"",100+MAX(0,60-Marathon!H257/60))</f>
        <v/>
      </c>
      <c r="H254" t="str">
        <f>IF(ISBLANK(Marathon!I257),"",100+MAX(0,60-Marathon!I257/60))</f>
        <v/>
      </c>
      <c r="I254">
        <f>IF(ISBLANK(Marathon!J257),"",100+MAX(0,60-Marathon!J257/60))</f>
        <v>100</v>
      </c>
      <c r="J254" t="str">
        <f>IF(ISBLANK(Marathon!K257),"",100+MAX(0,60-Marathon!K257/60))</f>
        <v/>
      </c>
      <c r="K254" t="str">
        <f>IF(ISBLANK(Marathon!L257),"",100+MAX(0,60-Marathon!L257/60))</f>
        <v/>
      </c>
      <c r="L254" t="str">
        <f>IF(ISBLANK(Marathon!M257),"",100+MAX(0,60-Marathon!M257/60))</f>
        <v/>
      </c>
      <c r="M254" t="str">
        <f>IF(ISBLANK(Marathon!N257),"",100+MAX(0,60-Marathon!N257/60))</f>
        <v/>
      </c>
      <c r="N254" t="str">
        <f>IF(ISBLANK(Marathon!O257),"",100+MAX(0,60-Marathon!O257/60))</f>
        <v/>
      </c>
      <c r="O254">
        <f t="shared" si="9"/>
        <v>100</v>
      </c>
      <c r="P254">
        <f t="shared" si="10"/>
        <v>0</v>
      </c>
      <c r="Q254">
        <f t="shared" si="11"/>
        <v>100</v>
      </c>
    </row>
    <row r="255" spans="1:17">
      <c r="A255">
        <v>254</v>
      </c>
      <c r="B255" t="s">
        <v>108</v>
      </c>
      <c r="C255" s="1">
        <v>0</v>
      </c>
      <c r="D255" s="2" t="s">
        <v>323</v>
      </c>
      <c r="E255" t="str">
        <f>IF(ISBLANK(Marathon!F258),"",100+MAX(0,60-Marathon!F258/60))</f>
        <v/>
      </c>
      <c r="F255" t="str">
        <f>IF(ISBLANK(Marathon!G258),"",100+MAX(0,60-Marathon!G258/60))</f>
        <v/>
      </c>
      <c r="G255" t="str">
        <f>IF(ISBLANK(Marathon!H258),"",100+MAX(0,60-Marathon!H258/60))</f>
        <v/>
      </c>
      <c r="H255" t="str">
        <f>IF(ISBLANK(Marathon!I258),"",100+MAX(0,60-Marathon!I258/60))</f>
        <v/>
      </c>
      <c r="I255" t="str">
        <f>IF(ISBLANK(Marathon!J258),"",100+MAX(0,60-Marathon!J258/60))</f>
        <v/>
      </c>
      <c r="J255">
        <f>IF(ISBLANK(Marathon!K258),"",100+MAX(0,60-Marathon!K258/60))</f>
        <v>100</v>
      </c>
      <c r="K255" t="str">
        <f>IF(ISBLANK(Marathon!L258),"",100+MAX(0,60-Marathon!L258/60))</f>
        <v/>
      </c>
      <c r="L255" t="str">
        <f>IF(ISBLANK(Marathon!M258),"",100+MAX(0,60-Marathon!M258/60))</f>
        <v/>
      </c>
      <c r="M255" t="str">
        <f>IF(ISBLANK(Marathon!N258),"",100+MAX(0,60-Marathon!N258/60))</f>
        <v/>
      </c>
      <c r="N255" t="str">
        <f>IF(ISBLANK(Marathon!O258),"",100+MAX(0,60-Marathon!O258/60))</f>
        <v/>
      </c>
      <c r="O255">
        <f t="shared" si="9"/>
        <v>100</v>
      </c>
      <c r="P255">
        <f t="shared" si="10"/>
        <v>0</v>
      </c>
      <c r="Q255">
        <f t="shared" si="11"/>
        <v>100</v>
      </c>
    </row>
    <row r="256" spans="1:17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IF(ISBLANK(Marathon!F259),"",100+MAX(0,60-Marathon!F259/60))</f>
        <v/>
      </c>
      <c r="F256" t="str">
        <f>IF(ISBLANK(Marathon!G259),"",100+MAX(0,60-Marathon!G259/60))</f>
        <v/>
      </c>
      <c r="G256" t="str">
        <f>IF(ISBLANK(Marathon!H259),"",100+MAX(0,60-Marathon!H259/60))</f>
        <v/>
      </c>
      <c r="H256" t="str">
        <f>IF(ISBLANK(Marathon!I259),"",100+MAX(0,60-Marathon!I259/60))</f>
        <v/>
      </c>
      <c r="I256" t="str">
        <f>IF(ISBLANK(Marathon!J259),"",100+MAX(0,60-Marathon!J259/60))</f>
        <v/>
      </c>
      <c r="J256" t="str">
        <f>IF(ISBLANK(Marathon!K259),"",100+MAX(0,60-Marathon!K259/60))</f>
        <v/>
      </c>
      <c r="K256" t="str">
        <f>IF(ISBLANK(Marathon!L259),"",100+MAX(0,60-Marathon!L259/60))</f>
        <v/>
      </c>
      <c r="L256" t="str">
        <f>IF(ISBLANK(Marathon!M259),"",100+MAX(0,60-Marathon!M259/60))</f>
        <v/>
      </c>
      <c r="M256">
        <f>IF(ISBLANK(Marathon!N259),"",100+MAX(0,60-Marathon!N259/60))</f>
        <v>100</v>
      </c>
      <c r="N256" t="str">
        <f>IF(ISBLANK(Marathon!O259),"",100+MAX(0,60-Marathon!O259/60))</f>
        <v/>
      </c>
      <c r="O256">
        <f t="shared" si="9"/>
        <v>100</v>
      </c>
      <c r="P256">
        <f t="shared" si="10"/>
        <v>0</v>
      </c>
      <c r="Q256">
        <f t="shared" si="11"/>
        <v>100</v>
      </c>
    </row>
    <row r="257" spans="1:17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IF(ISBLANK(Marathon!F260),"",100+MAX(0,60-Marathon!F260/60))</f>
        <v/>
      </c>
      <c r="F257">
        <f>IF(ISBLANK(Marathon!G260),"",100+MAX(0,60-Marathon!G260/60))</f>
        <v>100</v>
      </c>
      <c r="G257" t="str">
        <f>IF(ISBLANK(Marathon!H260),"",100+MAX(0,60-Marathon!H260/60))</f>
        <v/>
      </c>
      <c r="H257" t="str">
        <f>IF(ISBLANK(Marathon!I260),"",100+MAX(0,60-Marathon!I260/60))</f>
        <v/>
      </c>
      <c r="I257" t="str">
        <f>IF(ISBLANK(Marathon!J260),"",100+MAX(0,60-Marathon!J260/60))</f>
        <v/>
      </c>
      <c r="J257" t="str">
        <f>IF(ISBLANK(Marathon!K260),"",100+MAX(0,60-Marathon!K260/60))</f>
        <v/>
      </c>
      <c r="K257" t="str">
        <f>IF(ISBLANK(Marathon!L260),"",100+MAX(0,60-Marathon!L260/60))</f>
        <v/>
      </c>
      <c r="L257" t="str">
        <f>IF(ISBLANK(Marathon!M260),"",100+MAX(0,60-Marathon!M260/60))</f>
        <v/>
      </c>
      <c r="M257" t="str">
        <f>IF(ISBLANK(Marathon!N260),"",100+MAX(0,60-Marathon!N260/60))</f>
        <v/>
      </c>
      <c r="N257" t="str">
        <f>IF(ISBLANK(Marathon!O260),"",100+MAX(0,60-Marathon!O260/60))</f>
        <v/>
      </c>
      <c r="O257">
        <f t="shared" si="9"/>
        <v>100</v>
      </c>
      <c r="P257">
        <f t="shared" si="10"/>
        <v>0</v>
      </c>
      <c r="Q257">
        <f t="shared" si="11"/>
        <v>100</v>
      </c>
    </row>
    <row r="258" spans="1:17">
      <c r="A258">
        <v>257</v>
      </c>
      <c r="B258" t="s">
        <v>259</v>
      </c>
      <c r="C258" s="1">
        <v>0</v>
      </c>
      <c r="D258" s="2" t="s">
        <v>323</v>
      </c>
      <c r="E258">
        <f>IF(ISBLANK(Marathon!F261),"",100+MAX(0,60-Marathon!F261/60))</f>
        <v>100</v>
      </c>
      <c r="F258" t="str">
        <f>IF(ISBLANK(Marathon!G261),"",100+MAX(0,60-Marathon!G261/60))</f>
        <v/>
      </c>
      <c r="G258" t="str">
        <f>IF(ISBLANK(Marathon!H261),"",100+MAX(0,60-Marathon!H261/60))</f>
        <v/>
      </c>
      <c r="H258" t="str">
        <f>IF(ISBLANK(Marathon!I261),"",100+MAX(0,60-Marathon!I261/60))</f>
        <v/>
      </c>
      <c r="I258" t="str">
        <f>IF(ISBLANK(Marathon!J261),"",100+MAX(0,60-Marathon!J261/60))</f>
        <v/>
      </c>
      <c r="J258" t="str">
        <f>IF(ISBLANK(Marathon!K261),"",100+MAX(0,60-Marathon!K261/60))</f>
        <v/>
      </c>
      <c r="K258" t="str">
        <f>IF(ISBLANK(Marathon!L261),"",100+MAX(0,60-Marathon!L261/60))</f>
        <v/>
      </c>
      <c r="L258" t="str">
        <f>IF(ISBLANK(Marathon!M261),"",100+MAX(0,60-Marathon!M261/60))</f>
        <v/>
      </c>
      <c r="M258" t="str">
        <f>IF(ISBLANK(Marathon!N261),"",100+MAX(0,60-Marathon!N261/60))</f>
        <v/>
      </c>
      <c r="N258" t="str">
        <f>IF(ISBLANK(Marathon!O261),"",100+MAX(0,60-Marathon!O261/60))</f>
        <v/>
      </c>
      <c r="O258">
        <f t="shared" si="9"/>
        <v>100</v>
      </c>
      <c r="P258">
        <f t="shared" si="10"/>
        <v>0</v>
      </c>
      <c r="Q258">
        <f t="shared" si="11"/>
        <v>100</v>
      </c>
    </row>
    <row r="259" spans="1:17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IF(ISBLANK(Marathon!F262),"",100+MAX(0,60-Marathon!F262/60))</f>
        <v/>
      </c>
      <c r="F259" t="str">
        <f>IF(ISBLANK(Marathon!G262),"",100+MAX(0,60-Marathon!G262/60))</f>
        <v/>
      </c>
      <c r="G259" t="str">
        <f>IF(ISBLANK(Marathon!H262),"",100+MAX(0,60-Marathon!H262/60))</f>
        <v/>
      </c>
      <c r="H259" t="str">
        <f>IF(ISBLANK(Marathon!I262),"",100+MAX(0,60-Marathon!I262/60))</f>
        <v/>
      </c>
      <c r="I259" t="str">
        <f>IF(ISBLANK(Marathon!J262),"",100+MAX(0,60-Marathon!J262/60))</f>
        <v/>
      </c>
      <c r="J259" t="str">
        <f>IF(ISBLANK(Marathon!K262),"",100+MAX(0,60-Marathon!K262/60))</f>
        <v/>
      </c>
      <c r="K259" t="str">
        <f>IF(ISBLANK(Marathon!L262),"",100+MAX(0,60-Marathon!L262/60))</f>
        <v/>
      </c>
      <c r="L259" t="str">
        <f>IF(ISBLANK(Marathon!M262),"",100+MAX(0,60-Marathon!M262/60))</f>
        <v/>
      </c>
      <c r="M259" t="str">
        <f>IF(ISBLANK(Marathon!N262),"",100+MAX(0,60-Marathon!N262/60))</f>
        <v/>
      </c>
      <c r="N259">
        <f>IF(ISBLANK(Marathon!O262),"",100+MAX(0,60-Marathon!O262/60))</f>
        <v>100</v>
      </c>
      <c r="O259">
        <f t="shared" ref="O259:O260" si="12">100*COUNTIF(E259:N259,"&gt;0")</f>
        <v>100</v>
      </c>
      <c r="P259">
        <f t="shared" ref="P259:P260" si="13">IF(O259=1000,MIN(E259:N259),0)</f>
        <v>0</v>
      </c>
      <c r="Q259">
        <f t="shared" ref="Q259:Q260" si="14">SUM(E259:N259)-P259</f>
        <v>100</v>
      </c>
    </row>
    <row r="260" spans="1:17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IF(ISBLANK(Marathon!F263),"",100+MAX(0,60-Marathon!F263/60))</f>
        <v/>
      </c>
      <c r="F260">
        <f>IF(ISBLANK(Marathon!G263),"",100+MAX(0,60-Marathon!G263/60))</f>
        <v>100</v>
      </c>
      <c r="G260" t="str">
        <f>IF(ISBLANK(Marathon!H263),"",100+MAX(0,60-Marathon!H263/60))</f>
        <v/>
      </c>
      <c r="H260" t="str">
        <f>IF(ISBLANK(Marathon!I263),"",100+MAX(0,60-Marathon!I263/60))</f>
        <v/>
      </c>
      <c r="I260" t="str">
        <f>IF(ISBLANK(Marathon!J263),"",100+MAX(0,60-Marathon!J263/60))</f>
        <v/>
      </c>
      <c r="J260" t="str">
        <f>IF(ISBLANK(Marathon!K263),"",100+MAX(0,60-Marathon!K263/60))</f>
        <v/>
      </c>
      <c r="K260" t="str">
        <f>IF(ISBLANK(Marathon!L263),"",100+MAX(0,60-Marathon!L263/60))</f>
        <v/>
      </c>
      <c r="L260" t="str">
        <f>IF(ISBLANK(Marathon!M263),"",100+MAX(0,60-Marathon!M263/60))</f>
        <v/>
      </c>
      <c r="M260" t="str">
        <f>IF(ISBLANK(Marathon!N263),"",100+MAX(0,60-Marathon!N263/60))</f>
        <v/>
      </c>
      <c r="N260" t="str">
        <f>IF(ISBLANK(Marathon!O263),"",100+MAX(0,60-Marathon!O263/60))</f>
        <v/>
      </c>
      <c r="O260">
        <f t="shared" si="12"/>
        <v>100</v>
      </c>
      <c r="P260">
        <f t="shared" si="13"/>
        <v>0</v>
      </c>
      <c r="Q260">
        <f t="shared" si="14"/>
        <v>100</v>
      </c>
    </row>
    <row r="261" spans="1:17">
      <c r="D261" s="2" t="s">
        <v>346</v>
      </c>
      <c r="E261">
        <f>COUNTIF(E2:E260,"&gt;100")</f>
        <v>51</v>
      </c>
      <c r="F261">
        <f t="shared" ref="F261:N261" si="15">COUNTIF(F2:F260,"&gt;100")</f>
        <v>152</v>
      </c>
      <c r="G261">
        <f t="shared" si="15"/>
        <v>20</v>
      </c>
      <c r="H261">
        <f t="shared" si="15"/>
        <v>134</v>
      </c>
      <c r="I261">
        <f t="shared" si="15"/>
        <v>148</v>
      </c>
      <c r="J261">
        <f t="shared" si="15"/>
        <v>103</v>
      </c>
      <c r="K261">
        <f t="shared" si="15"/>
        <v>65</v>
      </c>
      <c r="L261">
        <f t="shared" si="15"/>
        <v>114</v>
      </c>
      <c r="M261">
        <f t="shared" si="15"/>
        <v>146</v>
      </c>
      <c r="N261">
        <f t="shared" si="15"/>
        <v>175</v>
      </c>
    </row>
    <row r="262" spans="1:17">
      <c r="D262" s="2" t="s">
        <v>345</v>
      </c>
      <c r="E262">
        <f>COUNTIF(E2:E260,"&gt;0")</f>
        <v>189</v>
      </c>
      <c r="F262">
        <f t="shared" ref="F262:N262" si="16">COUNTIF(F2:F260,"&gt;0")</f>
        <v>219</v>
      </c>
      <c r="G262">
        <f t="shared" si="16"/>
        <v>169</v>
      </c>
      <c r="H262">
        <f t="shared" si="16"/>
        <v>178</v>
      </c>
      <c r="I262">
        <f t="shared" si="16"/>
        <v>176</v>
      </c>
      <c r="J262">
        <f t="shared" si="16"/>
        <v>188</v>
      </c>
      <c r="K262">
        <f t="shared" si="16"/>
        <v>176</v>
      </c>
      <c r="L262">
        <f t="shared" si="16"/>
        <v>188</v>
      </c>
      <c r="M262">
        <f t="shared" si="16"/>
        <v>217</v>
      </c>
      <c r="N262">
        <f t="shared" si="16"/>
        <v>227</v>
      </c>
    </row>
    <row r="263" spans="1:17">
      <c r="D263" s="5" t="s">
        <v>344</v>
      </c>
      <c r="E263">
        <f>E261/E262*100</f>
        <v>26.984126984126984</v>
      </c>
      <c r="F263">
        <f t="shared" ref="F263:N263" si="17">F261/F262*100</f>
        <v>69.406392694063925</v>
      </c>
      <c r="G263">
        <f t="shared" si="17"/>
        <v>11.834319526627219</v>
      </c>
      <c r="H263">
        <f t="shared" si="17"/>
        <v>75.280898876404493</v>
      </c>
      <c r="I263">
        <f t="shared" si="17"/>
        <v>84.090909090909093</v>
      </c>
      <c r="J263">
        <f t="shared" si="17"/>
        <v>54.787234042553187</v>
      </c>
      <c r="K263">
        <f t="shared" si="17"/>
        <v>36.93181818181818</v>
      </c>
      <c r="L263">
        <f t="shared" si="17"/>
        <v>60.638297872340431</v>
      </c>
      <c r="M263">
        <f t="shared" si="17"/>
        <v>67.281105990783402</v>
      </c>
      <c r="N263">
        <f t="shared" si="17"/>
        <v>77.092511013215855</v>
      </c>
    </row>
    <row r="264" spans="1:17">
      <c r="D264" s="2"/>
    </row>
    <row r="265" spans="1:17">
      <c r="D265" s="2"/>
    </row>
    <row r="266" spans="1:17">
      <c r="D266" s="2"/>
      <c r="E266">
        <f>COUNTIF(E2:N260,"&gt;0")</f>
        <v>1927</v>
      </c>
      <c r="F266">
        <f>COUNTIF(E2:N260,"&gt;100")</f>
        <v>1108</v>
      </c>
      <c r="G266">
        <f>F266/E266*100</f>
        <v>57.498702646600933</v>
      </c>
    </row>
    <row r="267" spans="1:17">
      <c r="D267" s="2"/>
    </row>
    <row r="268" spans="1:17">
      <c r="D268" s="2"/>
    </row>
    <row r="269" spans="1:17">
      <c r="D269" s="2"/>
    </row>
    <row r="270" spans="1:17">
      <c r="D270" s="2"/>
    </row>
    <row r="271" spans="1:17">
      <c r="D271" s="2"/>
    </row>
    <row r="272" spans="1:17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E1:Q13"/>
  <sheetViews>
    <sheetView workbookViewId="0">
      <selection activeCell="H8" sqref="H8"/>
    </sheetView>
  </sheetViews>
  <sheetFormatPr defaultRowHeight="15"/>
  <cols>
    <col min="5" max="5" width="9.140625" customWidth="1"/>
    <col min="6" max="6" width="9.140625" hidden="1" customWidth="1"/>
    <col min="7" max="7" width="25.42578125" customWidth="1"/>
  </cols>
  <sheetData>
    <row r="1" spans="5:17">
      <c r="H1" t="s">
        <v>324</v>
      </c>
      <c r="I1" t="s">
        <v>325</v>
      </c>
      <c r="J1" t="s">
        <v>326</v>
      </c>
      <c r="K1" t="s">
        <v>327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</row>
    <row r="2" spans="5:17">
      <c r="E2" s="1"/>
      <c r="F2" s="2"/>
      <c r="G2" s="3" t="s">
        <v>338</v>
      </c>
      <c r="H2">
        <f>MIN(Marathon!F:F)</f>
        <v>1128</v>
      </c>
      <c r="I2">
        <f>MIN(Marathon!G:G)</f>
        <v>468</v>
      </c>
      <c r="J2">
        <f>MIN(Marathon!H:H)</f>
        <v>1625</v>
      </c>
      <c r="K2">
        <f>MIN(Marathon!I:I)</f>
        <v>609</v>
      </c>
      <c r="L2">
        <f>MIN(Marathon!J:J)</f>
        <v>580</v>
      </c>
      <c r="M2">
        <f>MIN(Marathon!K:K)</f>
        <v>1014</v>
      </c>
      <c r="N2">
        <f>MIN(Marathon!L:L)</f>
        <v>955</v>
      </c>
      <c r="O2">
        <f>MIN(Marathon!M:M)</f>
        <v>703</v>
      </c>
      <c r="P2">
        <f>MIN(Marathon!N:N)</f>
        <v>595</v>
      </c>
      <c r="Q2">
        <f>MIN(Marathon!O:O)</f>
        <v>482</v>
      </c>
    </row>
    <row r="3" spans="5:17">
      <c r="G3" t="s">
        <v>339</v>
      </c>
      <c r="H3" s="1">
        <f>H2/60</f>
        <v>18.8</v>
      </c>
      <c r="I3" s="1">
        <f t="shared" ref="I3:Q3" si="0">I2/60</f>
        <v>7.8</v>
      </c>
      <c r="J3" s="1">
        <f t="shared" si="0"/>
        <v>27.083333333333332</v>
      </c>
      <c r="K3" s="1">
        <f t="shared" si="0"/>
        <v>10.15</v>
      </c>
      <c r="L3" s="1">
        <f t="shared" si="0"/>
        <v>9.6666666666666661</v>
      </c>
      <c r="M3" s="1">
        <f t="shared" si="0"/>
        <v>16.899999999999999</v>
      </c>
      <c r="N3" s="1">
        <f t="shared" si="0"/>
        <v>15.916666666666666</v>
      </c>
      <c r="O3" s="1">
        <f t="shared" si="0"/>
        <v>11.716666666666667</v>
      </c>
      <c r="P3" s="1">
        <f t="shared" si="0"/>
        <v>9.9166666666666661</v>
      </c>
      <c r="Q3" s="1">
        <f t="shared" si="0"/>
        <v>8.0333333333333332</v>
      </c>
    </row>
    <row r="4" spans="5:17">
      <c r="G4" t="s">
        <v>340</v>
      </c>
      <c r="H4">
        <f>H2+1800</f>
        <v>2928</v>
      </c>
      <c r="I4">
        <f t="shared" ref="I4:Q4" si="1">I2+1800</f>
        <v>2268</v>
      </c>
      <c r="J4">
        <f t="shared" si="1"/>
        <v>3425</v>
      </c>
      <c r="K4">
        <f t="shared" si="1"/>
        <v>2409</v>
      </c>
      <c r="L4">
        <f t="shared" si="1"/>
        <v>2380</v>
      </c>
      <c r="M4">
        <f t="shared" si="1"/>
        <v>2814</v>
      </c>
      <c r="N4">
        <f t="shared" si="1"/>
        <v>2755</v>
      </c>
      <c r="O4">
        <f t="shared" si="1"/>
        <v>2503</v>
      </c>
      <c r="P4">
        <f t="shared" si="1"/>
        <v>2395</v>
      </c>
      <c r="Q4">
        <f t="shared" si="1"/>
        <v>2282</v>
      </c>
    </row>
    <row r="5" spans="5:17">
      <c r="G5" s="4" t="s">
        <v>341</v>
      </c>
      <c r="H5">
        <f>H2*3</f>
        <v>3384</v>
      </c>
      <c r="I5">
        <f t="shared" ref="I5:Q5" si="2">I2*3</f>
        <v>1404</v>
      </c>
      <c r="J5">
        <f t="shared" si="2"/>
        <v>4875</v>
      </c>
      <c r="K5">
        <f t="shared" si="2"/>
        <v>1827</v>
      </c>
      <c r="L5">
        <f t="shared" si="2"/>
        <v>1740</v>
      </c>
      <c r="M5">
        <f t="shared" si="2"/>
        <v>3042</v>
      </c>
      <c r="N5">
        <f t="shared" si="2"/>
        <v>2865</v>
      </c>
      <c r="O5">
        <f t="shared" si="2"/>
        <v>2109</v>
      </c>
      <c r="P5">
        <f t="shared" si="2"/>
        <v>1785</v>
      </c>
      <c r="Q5">
        <f t="shared" si="2"/>
        <v>1446</v>
      </c>
    </row>
    <row r="6" spans="5:17">
      <c r="G6" s="4" t="s">
        <v>343</v>
      </c>
      <c r="H6">
        <f>H2*4</f>
        <v>4512</v>
      </c>
      <c r="I6">
        <f t="shared" ref="I6:Q6" si="3">I2*4</f>
        <v>1872</v>
      </c>
      <c r="J6">
        <f t="shared" si="3"/>
        <v>6500</v>
      </c>
      <c r="K6">
        <f t="shared" si="3"/>
        <v>2436</v>
      </c>
      <c r="L6">
        <f t="shared" si="3"/>
        <v>2320</v>
      </c>
      <c r="M6">
        <f t="shared" si="3"/>
        <v>4056</v>
      </c>
      <c r="N6">
        <f t="shared" si="3"/>
        <v>3820</v>
      </c>
      <c r="O6">
        <f t="shared" si="3"/>
        <v>2812</v>
      </c>
      <c r="P6">
        <f t="shared" si="3"/>
        <v>2380</v>
      </c>
      <c r="Q6">
        <f t="shared" si="3"/>
        <v>1928</v>
      </c>
    </row>
    <row r="7" spans="5:17">
      <c r="G7" s="4" t="s">
        <v>342</v>
      </c>
      <c r="H7">
        <f>H2*5</f>
        <v>5640</v>
      </c>
      <c r="I7">
        <f t="shared" ref="I7:Q7" si="4">I2*5</f>
        <v>2340</v>
      </c>
      <c r="J7">
        <f t="shared" si="4"/>
        <v>8125</v>
      </c>
      <c r="K7">
        <f t="shared" si="4"/>
        <v>3045</v>
      </c>
      <c r="L7">
        <f t="shared" si="4"/>
        <v>2900</v>
      </c>
      <c r="M7">
        <f t="shared" si="4"/>
        <v>5070</v>
      </c>
      <c r="N7">
        <f t="shared" si="4"/>
        <v>4775</v>
      </c>
      <c r="O7">
        <f t="shared" si="4"/>
        <v>3515</v>
      </c>
      <c r="P7">
        <f t="shared" si="4"/>
        <v>2975</v>
      </c>
      <c r="Q7">
        <f t="shared" si="4"/>
        <v>2410</v>
      </c>
    </row>
    <row r="8" spans="5:17">
      <c r="G8" s="4" t="s">
        <v>348</v>
      </c>
      <c r="H8">
        <f>H2*6</f>
        <v>6768</v>
      </c>
      <c r="I8">
        <f t="shared" ref="I8:Q8" si="5">I2*6</f>
        <v>2808</v>
      </c>
      <c r="J8">
        <f t="shared" si="5"/>
        <v>9750</v>
      </c>
      <c r="K8">
        <f t="shared" si="5"/>
        <v>3654</v>
      </c>
      <c r="L8">
        <f t="shared" si="5"/>
        <v>3480</v>
      </c>
      <c r="M8">
        <f t="shared" si="5"/>
        <v>6084</v>
      </c>
      <c r="N8">
        <f t="shared" si="5"/>
        <v>5730</v>
      </c>
      <c r="O8">
        <f t="shared" si="5"/>
        <v>4218</v>
      </c>
      <c r="P8">
        <f t="shared" si="5"/>
        <v>3570</v>
      </c>
      <c r="Q8">
        <f t="shared" si="5"/>
        <v>2892</v>
      </c>
    </row>
    <row r="9" spans="5:17">
      <c r="H9">
        <v>1574</v>
      </c>
    </row>
    <row r="12" spans="5:17">
      <c r="H12">
        <f>(2928-H9)/60</f>
        <v>22.566666666666666</v>
      </c>
    </row>
    <row r="13" spans="5:17">
      <c r="H13">
        <f>H12*60</f>
        <v>1354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6"/>
  <sheetViews>
    <sheetView topLeftCell="A244" workbookViewId="0">
      <selection activeCell="E266" sqref="E266:G26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5" width="7" bestFit="1" customWidth="1"/>
    <col min="6" max="6" width="8.28515625" customWidth="1"/>
    <col min="7" max="14" width="7" bestFit="1" customWidth="1"/>
  </cols>
  <sheetData>
    <row r="1" spans="1:17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</row>
    <row r="2" spans="1:17">
      <c r="A2">
        <v>1</v>
      </c>
      <c r="B2" t="s">
        <v>109</v>
      </c>
      <c r="C2" s="1">
        <v>444.166666666666</v>
      </c>
      <c r="D2" s="2" t="s">
        <v>268</v>
      </c>
      <c r="E2">
        <f>IF(ISBLANK(Marathon!F5),"",100+MAX(0,'Best Times'!H$4-Marathon!F5)/60)</f>
        <v>122.56666666666666</v>
      </c>
      <c r="F2">
        <f>IF(ISBLANK(Marathon!G5),"",100+MAX(0,'Best Times'!I$4-Marathon!G5)/60)</f>
        <v>130</v>
      </c>
      <c r="G2">
        <f>IF(ISBLANK(Marathon!H5),"",100+MAX(0,'Best Times'!J$4-Marathon!H5)/60)</f>
        <v>130</v>
      </c>
      <c r="H2">
        <f>IF(ISBLANK(Marathon!I5),"",100+MAX(0,'Best Times'!K$4-Marathon!I5)/60)</f>
        <v>127.9</v>
      </c>
      <c r="I2">
        <f>IF(ISBLANK(Marathon!J5),"",100+MAX(0,'Best Times'!L$4-Marathon!J5)/60)</f>
        <v>130</v>
      </c>
      <c r="J2">
        <f>IF(ISBLANK(Marathon!K5),"",100+MAX(0,'Best Times'!M$4-Marathon!K5)/60)</f>
        <v>126.4</v>
      </c>
      <c r="K2">
        <f>IF(ISBLANK(Marathon!L5),"",100+MAX(0,'Best Times'!N$4-Marathon!L5)/60)</f>
        <v>130</v>
      </c>
      <c r="L2">
        <f>IF(ISBLANK(Marathon!M5),"",100+MAX(0,'Best Times'!O$4-Marathon!M5)/60)</f>
        <v>124.28333333333333</v>
      </c>
      <c r="M2">
        <f>IF(ISBLANK(Marathon!N5),"",100+MAX(0,'Best Times'!P$4-Marathon!N5)/60)</f>
        <v>129.19999999999999</v>
      </c>
      <c r="N2">
        <f>IF(ISBLANK(Marathon!O5),"",100+MAX(0,'Best Times'!Q$4-Marathon!O5)/60)</f>
        <v>129.80000000000001</v>
      </c>
      <c r="O2">
        <f>100*COUNTIF(E2:N2,"&gt;0")</f>
        <v>1000</v>
      </c>
      <c r="P2">
        <f>IF(O2=1000,MIN(E2:N2),0)</f>
        <v>122.56666666666666</v>
      </c>
      <c r="Q2">
        <f>SUM(E2:N2)-P2</f>
        <v>1157.5833333333333</v>
      </c>
    </row>
    <row r="3" spans="1:17">
      <c r="A3">
        <v>2</v>
      </c>
      <c r="B3" t="s">
        <v>110</v>
      </c>
      <c r="C3" s="1">
        <v>411.81666666666598</v>
      </c>
      <c r="D3" s="2" t="s">
        <v>268</v>
      </c>
      <c r="E3">
        <f>IF(ISBLANK(Marathon!F6),"",100+MAX(0,'Best Times'!H$4-Marathon!F6)/60)</f>
        <v>125.31666666666666</v>
      </c>
      <c r="F3">
        <f>IF(ISBLANK(Marathon!G6),"",100+MAX(0,'Best Times'!I$4-Marathon!G6)/60)</f>
        <v>126.93333333333334</v>
      </c>
      <c r="G3">
        <f>IF(ISBLANK(Marathon!H6),"",100+MAX(0,'Best Times'!J$4-Marathon!H6)/60)</f>
        <v>103.48333333333333</v>
      </c>
      <c r="H3">
        <f>IF(ISBLANK(Marathon!I6),"",100+MAX(0,'Best Times'!K$4-Marathon!I6)/60)</f>
        <v>126.71666666666667</v>
      </c>
      <c r="I3">
        <f>IF(ISBLANK(Marathon!J6),"",100+MAX(0,'Best Times'!L$4-Marathon!J6)/60)</f>
        <v>124.63333333333333</v>
      </c>
      <c r="J3">
        <f>IF(ISBLANK(Marathon!K6),"",100+MAX(0,'Best Times'!M$4-Marathon!K6)/60)</f>
        <v>129.44999999999999</v>
      </c>
      <c r="K3">
        <f>IF(ISBLANK(Marathon!L6),"",100+MAX(0,'Best Times'!N$4-Marathon!L6)/60)</f>
        <v>126.2</v>
      </c>
      <c r="L3">
        <f>IF(ISBLANK(Marathon!M6),"",100+MAX(0,'Best Times'!O$4-Marathon!M6)/60)</f>
        <v>129.18333333333334</v>
      </c>
      <c r="M3">
        <f>IF(ISBLANK(Marathon!N6),"",100+MAX(0,'Best Times'!P$4-Marathon!N6)/60)</f>
        <v>127.1</v>
      </c>
      <c r="N3">
        <f>IF(ISBLANK(Marathon!O6),"",100+MAX(0,'Best Times'!Q$4-Marathon!O6)/60)</f>
        <v>128.78333333333333</v>
      </c>
      <c r="O3">
        <f t="shared" ref="O3:O66" si="0">100*COUNTIF(E3:N3,"&gt;0")</f>
        <v>1000</v>
      </c>
      <c r="P3">
        <f t="shared" ref="P3:P66" si="1">IF(O3=1000,MIN(E3:N3),0)</f>
        <v>103.48333333333333</v>
      </c>
      <c r="Q3">
        <f t="shared" ref="Q3:Q66" si="2">SUM(E3:N3)-P3</f>
        <v>1144.3166666666666</v>
      </c>
    </row>
    <row r="4" spans="1:17">
      <c r="A4">
        <v>3</v>
      </c>
      <c r="B4" t="s">
        <v>1</v>
      </c>
      <c r="C4" s="1">
        <v>394.56666666666598</v>
      </c>
      <c r="D4" s="2" t="s">
        <v>268</v>
      </c>
      <c r="E4">
        <f>IF(ISBLANK(Marathon!F7),"",100+MAX(0,'Best Times'!H$4-Marathon!F7)/60)</f>
        <v>128.13333333333333</v>
      </c>
      <c r="F4">
        <f>IF(ISBLANK(Marathon!G7),"",100+MAX(0,'Best Times'!I$4-Marathon!G7)/60)</f>
        <v>124.48333333333333</v>
      </c>
      <c r="G4">
        <f>IF(ISBLANK(Marathon!H7),"",100+MAX(0,'Best Times'!J$4-Marathon!H7)/60)</f>
        <v>107.16666666666667</v>
      </c>
      <c r="H4">
        <f>IF(ISBLANK(Marathon!I7),"",100+MAX(0,'Best Times'!K$4-Marathon!I7)/60)</f>
        <v>129.4</v>
      </c>
      <c r="I4">
        <f>IF(ISBLANK(Marathon!J7),"",100+MAX(0,'Best Times'!L$4-Marathon!J7)/60)</f>
        <v>117.61666666666667</v>
      </c>
      <c r="J4">
        <f>IF(ISBLANK(Marathon!K7),"",100+MAX(0,'Best Times'!M$4-Marathon!K7)/60)</f>
        <v>122.98333333333333</v>
      </c>
      <c r="K4">
        <f>IF(ISBLANK(Marathon!L7),"",100+MAX(0,'Best Times'!N$4-Marathon!L7)/60)</f>
        <v>122.08333333333333</v>
      </c>
      <c r="L4">
        <f>IF(ISBLANK(Marathon!M7),"",100+MAX(0,'Best Times'!O$4-Marathon!M7)/60)</f>
        <v>125.81666666666666</v>
      </c>
      <c r="M4">
        <f>IF(ISBLANK(Marathon!N7),"",100+MAX(0,'Best Times'!P$4-Marathon!N7)/60)</f>
        <v>124.38333333333333</v>
      </c>
      <c r="N4">
        <f>IF(ISBLANK(Marathon!O7),"",100+MAX(0,'Best Times'!Q$4-Marathon!O7)/60)</f>
        <v>128.48333333333335</v>
      </c>
      <c r="O4">
        <f t="shared" si="0"/>
        <v>1000</v>
      </c>
      <c r="P4">
        <f t="shared" si="1"/>
        <v>107.16666666666667</v>
      </c>
      <c r="Q4">
        <f t="shared" si="2"/>
        <v>1123.3833333333332</v>
      </c>
    </row>
    <row r="5" spans="1:17">
      <c r="A5">
        <v>4</v>
      </c>
      <c r="B5" t="s">
        <v>10</v>
      </c>
      <c r="C5" s="1">
        <v>369.46666666666601</v>
      </c>
      <c r="D5" s="2" t="s">
        <v>269</v>
      </c>
      <c r="E5">
        <f>IF(ISBLANK(Marathon!F8),"",100+MAX(0,'Best Times'!H$4-Marathon!F8)/60)</f>
        <v>129.73333333333335</v>
      </c>
      <c r="F5">
        <f>IF(ISBLANK(Marathon!G8),"",100+MAX(0,'Best Times'!I$4-Marathon!G8)/60)</f>
        <v>126.88333333333333</v>
      </c>
      <c r="G5">
        <f>IF(ISBLANK(Marathon!H8),"",100+MAX(0,'Best Times'!J$4-Marathon!H8)/60)</f>
        <v>112.16666666666667</v>
      </c>
      <c r="H5">
        <f>IF(ISBLANK(Marathon!I8),"",100+MAX(0,'Best Times'!K$4-Marathon!I8)/60)</f>
        <v>124.38333333333333</v>
      </c>
      <c r="I5">
        <f>IF(ISBLANK(Marathon!J8),"",100+MAX(0,'Best Times'!L$4-Marathon!J8)/60)</f>
        <v>123.45</v>
      </c>
      <c r="J5">
        <f>IF(ISBLANK(Marathon!K8),"",100+MAX(0,'Best Times'!M$4-Marathon!K8)/60)</f>
        <v>124.66666666666667</v>
      </c>
      <c r="K5">
        <f>IF(ISBLANK(Marathon!L8),"",100+MAX(0,'Best Times'!N$4-Marathon!L8)/60)</f>
        <v>100</v>
      </c>
      <c r="L5">
        <f>IF(ISBLANK(Marathon!M8),"",100+MAX(0,'Best Times'!O$4-Marathon!M8)/60)</f>
        <v>124.36666666666667</v>
      </c>
      <c r="M5">
        <f>IF(ISBLANK(Marathon!N8),"",100+MAX(0,'Best Times'!P$4-Marathon!N8)/60)</f>
        <v>124.76666666666667</v>
      </c>
      <c r="N5">
        <f>IF(ISBLANK(Marathon!O8),"",100+MAX(0,'Best Times'!Q$4-Marathon!O8)/60)</f>
        <v>129.11666666666667</v>
      </c>
      <c r="O5">
        <f t="shared" si="0"/>
        <v>1000</v>
      </c>
      <c r="P5">
        <f t="shared" si="1"/>
        <v>100</v>
      </c>
      <c r="Q5">
        <f t="shared" si="2"/>
        <v>1119.5333333333333</v>
      </c>
    </row>
    <row r="6" spans="1:17">
      <c r="A6">
        <v>5</v>
      </c>
      <c r="B6" t="s">
        <v>2</v>
      </c>
      <c r="C6" s="1">
        <v>379.48333333333301</v>
      </c>
      <c r="D6" s="2" t="s">
        <v>268</v>
      </c>
      <c r="E6">
        <f>IF(ISBLANK(Marathon!F9),"",100+MAX(0,'Best Times'!H$4-Marathon!F9)/60)</f>
        <v>121.98333333333333</v>
      </c>
      <c r="F6">
        <f>IF(ISBLANK(Marathon!G9),"",100+MAX(0,'Best Times'!I$4-Marathon!G9)/60)</f>
        <v>123.96666666666667</v>
      </c>
      <c r="G6">
        <f>IF(ISBLANK(Marathon!H9),"",100+MAX(0,'Best Times'!J$4-Marathon!H9)/60)</f>
        <v>106.88333333333334</v>
      </c>
      <c r="H6">
        <f>IF(ISBLANK(Marathon!I9),"",100+MAX(0,'Best Times'!K$4-Marathon!I9)/60)</f>
        <v>120.15</v>
      </c>
      <c r="I6">
        <f>IF(ISBLANK(Marathon!J9),"",100+MAX(0,'Best Times'!L$4-Marathon!J9)/60)</f>
        <v>114.7</v>
      </c>
      <c r="J6">
        <f>IF(ISBLANK(Marathon!K9),"",100+MAX(0,'Best Times'!M$4-Marathon!K9)/60)</f>
        <v>130</v>
      </c>
      <c r="K6">
        <f>IF(ISBLANK(Marathon!L9),"",100+MAX(0,'Best Times'!N$4-Marathon!L9)/60)</f>
        <v>122.13333333333333</v>
      </c>
      <c r="L6">
        <f>IF(ISBLANK(Marathon!M9),"",100+MAX(0,'Best Times'!O$4-Marathon!M9)/60)</f>
        <v>118.35</v>
      </c>
      <c r="M6">
        <f>IF(ISBLANK(Marathon!N9),"",100+MAX(0,'Best Times'!P$4-Marathon!N9)/60)</f>
        <v>130</v>
      </c>
      <c r="N6">
        <f>IF(ISBLANK(Marathon!O9),"",100+MAX(0,'Best Times'!Q$4-Marathon!O9)/60)</f>
        <v>127.3</v>
      </c>
      <c r="O6">
        <f t="shared" si="0"/>
        <v>1000</v>
      </c>
      <c r="P6">
        <f t="shared" si="1"/>
        <v>106.88333333333334</v>
      </c>
      <c r="Q6">
        <f t="shared" si="2"/>
        <v>1108.5833333333333</v>
      </c>
    </row>
    <row r="7" spans="1:17">
      <c r="A7">
        <v>6</v>
      </c>
      <c r="B7" t="s">
        <v>111</v>
      </c>
      <c r="C7" s="1">
        <v>374.45</v>
      </c>
      <c r="D7" s="2" t="s">
        <v>268</v>
      </c>
      <c r="E7">
        <f>IF(ISBLANK(Marathon!F10),"",100+MAX(0,'Best Times'!H$4-Marathon!F10)/60)</f>
        <v>111.61666666666667</v>
      </c>
      <c r="F7">
        <f>IF(ISBLANK(Marathon!G10),"",100+MAX(0,'Best Times'!I$4-Marathon!G10)/60)</f>
        <v>117.46666666666667</v>
      </c>
      <c r="G7">
        <f>IF(ISBLANK(Marathon!H10),"",100+MAX(0,'Best Times'!J$4-Marathon!H10)/60)</f>
        <v>111.06666666666666</v>
      </c>
      <c r="H7">
        <f>IF(ISBLANK(Marathon!I10),"",100+MAX(0,'Best Times'!K$4-Marathon!I10)/60)</f>
        <v>125.95</v>
      </c>
      <c r="I7">
        <f>IF(ISBLANK(Marathon!J10),"",100+MAX(0,'Best Times'!L$4-Marathon!J10)/60)</f>
        <v>126</v>
      </c>
      <c r="J7">
        <f>IF(ISBLANK(Marathon!K10),"",100+MAX(0,'Best Times'!M$4-Marathon!K10)/60)</f>
        <v>125.85</v>
      </c>
      <c r="K7">
        <f>IF(ISBLANK(Marathon!L10),"",100+MAX(0,'Best Times'!N$4-Marathon!L10)/60)</f>
        <v>120.4</v>
      </c>
      <c r="L7">
        <f>IF(ISBLANK(Marathon!M10),"",100+MAX(0,'Best Times'!O$4-Marathon!M10)/60)</f>
        <v>122.35</v>
      </c>
      <c r="M7">
        <f>IF(ISBLANK(Marathon!N10),"",100+MAX(0,'Best Times'!P$4-Marathon!N10)/60)</f>
        <v>126.35</v>
      </c>
      <c r="N7">
        <f>IF(ISBLANK(Marathon!O10),"",100+MAX(0,'Best Times'!Q$4-Marathon!O10)/60)</f>
        <v>123.38333333333333</v>
      </c>
      <c r="O7">
        <f t="shared" si="0"/>
        <v>1000</v>
      </c>
      <c r="P7">
        <f t="shared" si="1"/>
        <v>111.06666666666666</v>
      </c>
      <c r="Q7">
        <f t="shared" si="2"/>
        <v>1099.3666666666668</v>
      </c>
    </row>
    <row r="8" spans="1:17">
      <c r="A8">
        <v>7</v>
      </c>
      <c r="B8" t="s">
        <v>30</v>
      </c>
      <c r="C8" s="1">
        <v>351.71666666666601</v>
      </c>
      <c r="D8" s="2" t="s">
        <v>269</v>
      </c>
      <c r="E8">
        <f>IF(ISBLANK(Marathon!F11),"",100+MAX(0,'Best Times'!H$4-Marathon!F11)/60)</f>
        <v>111.25</v>
      </c>
      <c r="F8">
        <f>IF(ISBLANK(Marathon!G11),"",100+MAX(0,'Best Times'!I$4-Marathon!G11)/60)</f>
        <v>123.68333333333334</v>
      </c>
      <c r="G8">
        <f>IF(ISBLANK(Marathon!H11),"",100+MAX(0,'Best Times'!J$4-Marathon!H11)/60)</f>
        <v>100</v>
      </c>
      <c r="H8">
        <f>IF(ISBLANK(Marathon!I11),"",100+MAX(0,'Best Times'!K$4-Marathon!I11)/60)</f>
        <v>119.53333333333333</v>
      </c>
      <c r="I8">
        <f>IF(ISBLANK(Marathon!J11),"",100+MAX(0,'Best Times'!L$4-Marathon!J11)/60)</f>
        <v>122.15</v>
      </c>
      <c r="J8">
        <f>IF(ISBLANK(Marathon!K11),"",100+MAX(0,'Best Times'!M$4-Marathon!K11)/60)</f>
        <v>126.76666666666667</v>
      </c>
      <c r="K8">
        <f>IF(ISBLANK(Marathon!L11),"",100+MAX(0,'Best Times'!N$4-Marathon!L11)/60)</f>
        <v>115.3</v>
      </c>
      <c r="L8">
        <f>IF(ISBLANK(Marathon!M11),"",100+MAX(0,'Best Times'!O$4-Marathon!M11)/60)</f>
        <v>127.86666666666667</v>
      </c>
      <c r="M8">
        <f>IF(ISBLANK(Marathon!N11),"",100+MAX(0,'Best Times'!P$4-Marathon!N11)/60)</f>
        <v>118.51666666666667</v>
      </c>
      <c r="N8">
        <f>IF(ISBLANK(Marathon!O11),"",100+MAX(0,'Best Times'!Q$4-Marathon!O11)/60)</f>
        <v>125.55</v>
      </c>
      <c r="O8">
        <f t="shared" si="0"/>
        <v>1000</v>
      </c>
      <c r="P8">
        <f t="shared" si="1"/>
        <v>100</v>
      </c>
      <c r="Q8">
        <f t="shared" si="2"/>
        <v>1090.6166666666666</v>
      </c>
    </row>
    <row r="9" spans="1:17">
      <c r="A9">
        <v>8</v>
      </c>
      <c r="B9" t="s">
        <v>3</v>
      </c>
      <c r="C9" s="1">
        <v>343.916666666666</v>
      </c>
      <c r="D9" s="2" t="s">
        <v>269</v>
      </c>
      <c r="E9">
        <f>IF(ISBLANK(Marathon!F12),"",100+MAX(0,'Best Times'!H$4-Marathon!F12)/60)</f>
        <v>117.6</v>
      </c>
      <c r="F9">
        <f>IF(ISBLANK(Marathon!G12),"",100+MAX(0,'Best Times'!I$4-Marathon!G12)/60)</f>
        <v>122.9</v>
      </c>
      <c r="G9">
        <f>IF(ISBLANK(Marathon!H12),"",100+MAX(0,'Best Times'!J$4-Marathon!H12)/60)</f>
        <v>100</v>
      </c>
      <c r="H9">
        <f>IF(ISBLANK(Marathon!I12),"",100+MAX(0,'Best Times'!K$4-Marathon!I12)/60)</f>
        <v>130</v>
      </c>
      <c r="I9">
        <f>IF(ISBLANK(Marathon!J12),"",100+MAX(0,'Best Times'!L$4-Marathon!J12)/60)</f>
        <v>116.05</v>
      </c>
      <c r="J9">
        <f>IF(ISBLANK(Marathon!K12),"",100+MAX(0,'Best Times'!M$4-Marathon!K12)/60)</f>
        <v>125.75</v>
      </c>
      <c r="K9">
        <f>IF(ISBLANK(Marathon!L12),"",100+MAX(0,'Best Times'!N$4-Marathon!L12)/60)</f>
        <v>102.35</v>
      </c>
      <c r="L9">
        <f>IF(ISBLANK(Marathon!M12),"",100+MAX(0,'Best Times'!O$4-Marathon!M12)/60)</f>
        <v>119.16666666666667</v>
      </c>
      <c r="M9">
        <f>IF(ISBLANK(Marathon!N12),"",100+MAX(0,'Best Times'!P$4-Marathon!N12)/60)</f>
        <v>125.96666666666667</v>
      </c>
      <c r="N9">
        <f>IF(ISBLANK(Marathon!O12),"",100+MAX(0,'Best Times'!Q$4-Marathon!O12)/60)</f>
        <v>123.03333333333333</v>
      </c>
      <c r="O9">
        <f t="shared" si="0"/>
        <v>1000</v>
      </c>
      <c r="P9">
        <f t="shared" si="1"/>
        <v>100</v>
      </c>
      <c r="Q9">
        <f t="shared" si="2"/>
        <v>1082.8166666666666</v>
      </c>
    </row>
    <row r="10" spans="1:17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IF(ISBLANK(Marathon!F13),"",100+MAX(0,'Best Times'!H$4-Marathon!F13)/60)</f>
        <v>112.53333333333333</v>
      </c>
      <c r="F10">
        <f>IF(ISBLANK(Marathon!G13),"",100+MAX(0,'Best Times'!I$4-Marathon!G13)/60)</f>
        <v>126.45</v>
      </c>
      <c r="G10">
        <f>IF(ISBLANK(Marathon!H13),"",100+MAX(0,'Best Times'!J$4-Marathon!H13)/60)</f>
        <v>100</v>
      </c>
      <c r="H10">
        <f>IF(ISBLANK(Marathon!I13),"",100+MAX(0,'Best Times'!K$4-Marathon!I13)/60)</f>
        <v>108.8</v>
      </c>
      <c r="I10">
        <f>IF(ISBLANK(Marathon!J13),"",100+MAX(0,'Best Times'!L$4-Marathon!J13)/60)</f>
        <v>120.31666666666666</v>
      </c>
      <c r="J10">
        <f>IF(ISBLANK(Marathon!K13),"",100+MAX(0,'Best Times'!M$4-Marathon!K13)/60)</f>
        <v>127.6</v>
      </c>
      <c r="K10">
        <f>IF(ISBLANK(Marathon!L13),"",100+MAX(0,'Best Times'!N$4-Marathon!L13)/60)</f>
        <v>121.86666666666667</v>
      </c>
      <c r="L10">
        <f>IF(ISBLANK(Marathon!M13),"",100+MAX(0,'Best Times'!O$4-Marathon!M13)/60)</f>
        <v>114.23333333333333</v>
      </c>
      <c r="M10">
        <f>IF(ISBLANK(Marathon!N13),"",100+MAX(0,'Best Times'!P$4-Marathon!N13)/60)</f>
        <v>120.78333333333333</v>
      </c>
      <c r="N10">
        <f>IF(ISBLANK(Marathon!O13),"",100+MAX(0,'Best Times'!Q$4-Marathon!O13)/60)</f>
        <v>127.25</v>
      </c>
      <c r="O10">
        <f t="shared" si="0"/>
        <v>1000</v>
      </c>
      <c r="P10">
        <f t="shared" si="1"/>
        <v>100</v>
      </c>
      <c r="Q10">
        <f t="shared" si="2"/>
        <v>1079.8333333333335</v>
      </c>
    </row>
    <row r="11" spans="1:17">
      <c r="A11">
        <v>10</v>
      </c>
      <c r="B11" t="s">
        <v>113</v>
      </c>
      <c r="C11" s="1">
        <v>321.81666666666598</v>
      </c>
      <c r="D11" s="2" t="s">
        <v>269</v>
      </c>
      <c r="E11">
        <f>IF(ISBLANK(Marathon!F14),"",100+MAX(0,'Best Times'!H$4-Marathon!F14)/60)</f>
        <v>105.58333333333333</v>
      </c>
      <c r="F11">
        <f>IF(ISBLANK(Marathon!G14),"",100+MAX(0,'Best Times'!I$4-Marathon!G14)/60)</f>
        <v>121.56666666666666</v>
      </c>
      <c r="G11">
        <f>IF(ISBLANK(Marathon!H14),"",100+MAX(0,'Best Times'!J$4-Marathon!H14)/60)</f>
        <v>100</v>
      </c>
      <c r="H11">
        <f>IF(ISBLANK(Marathon!I14),"",100+MAX(0,'Best Times'!K$4-Marathon!I14)/60)</f>
        <v>114.86666666666667</v>
      </c>
      <c r="I11">
        <f>IF(ISBLANK(Marathon!J14),"",100+MAX(0,'Best Times'!L$4-Marathon!J14)/60)</f>
        <v>128.66666666666666</v>
      </c>
      <c r="J11">
        <f>IF(ISBLANK(Marathon!K14),"",100+MAX(0,'Best Times'!M$4-Marathon!K14)/60)</f>
        <v>122.96666666666667</v>
      </c>
      <c r="K11">
        <f>IF(ISBLANK(Marathon!L14),"",100+MAX(0,'Best Times'!N$4-Marathon!L14)/60)</f>
        <v>107.01666666666667</v>
      </c>
      <c r="L11">
        <f>IF(ISBLANK(Marathon!M14),"",100+MAX(0,'Best Times'!O$4-Marathon!M14)/60)</f>
        <v>122.75</v>
      </c>
      <c r="M11">
        <f>IF(ISBLANK(Marathon!N14),"",100+MAX(0,'Best Times'!P$4-Marathon!N14)/60)</f>
        <v>113.3</v>
      </c>
      <c r="N11">
        <f>IF(ISBLANK(Marathon!O14),"",100+MAX(0,'Best Times'!Q$4-Marathon!O14)/60)</f>
        <v>124</v>
      </c>
      <c r="O11">
        <f t="shared" si="0"/>
        <v>1000</v>
      </c>
      <c r="P11">
        <f t="shared" si="1"/>
        <v>100</v>
      </c>
      <c r="Q11">
        <f t="shared" si="2"/>
        <v>1060.7166666666667</v>
      </c>
    </row>
    <row r="12" spans="1:17">
      <c r="A12">
        <v>11</v>
      </c>
      <c r="B12" t="s">
        <v>4</v>
      </c>
      <c r="C12" s="1">
        <v>316.3</v>
      </c>
      <c r="D12" s="2" t="s">
        <v>270</v>
      </c>
      <c r="E12">
        <f>IF(ISBLANK(Marathon!F15),"",100+MAX(0,'Best Times'!H$4-Marathon!F15)/60)</f>
        <v>101.25</v>
      </c>
      <c r="F12">
        <f>IF(ISBLANK(Marathon!G15),"",100+MAX(0,'Best Times'!I$4-Marathon!G15)/60)</f>
        <v>123.63333333333333</v>
      </c>
      <c r="G12">
        <f>IF(ISBLANK(Marathon!H15),"",100+MAX(0,'Best Times'!J$4-Marathon!H15)/60)</f>
        <v>100</v>
      </c>
      <c r="H12">
        <f>IF(ISBLANK(Marathon!I15),"",100+MAX(0,'Best Times'!K$4-Marathon!I15)/60)</f>
        <v>122.38333333333333</v>
      </c>
      <c r="I12">
        <f>IF(ISBLANK(Marathon!J15),"",100+MAX(0,'Best Times'!L$4-Marathon!J15)/60)</f>
        <v>120.3</v>
      </c>
      <c r="J12">
        <f>IF(ISBLANK(Marathon!K15),"",100+MAX(0,'Best Times'!M$4-Marathon!K15)/60)</f>
        <v>117.15</v>
      </c>
      <c r="K12">
        <f>IF(ISBLANK(Marathon!L15),"",100+MAX(0,'Best Times'!N$4-Marathon!L15)/60)</f>
        <v>100</v>
      </c>
      <c r="L12">
        <f>IF(ISBLANK(Marathon!M15),"",100+MAX(0,'Best Times'!O$4-Marathon!M15)/60)</f>
        <v>129.85</v>
      </c>
      <c r="M12">
        <f>IF(ISBLANK(Marathon!N15),"",100+MAX(0,'Best Times'!P$4-Marathon!N15)/60)</f>
        <v>129.75</v>
      </c>
      <c r="N12">
        <f>IF(ISBLANK(Marathon!O15),"",100+MAX(0,'Best Times'!Q$4-Marathon!O15)/60)</f>
        <v>124.96666666666667</v>
      </c>
      <c r="O12">
        <f t="shared" si="0"/>
        <v>1000</v>
      </c>
      <c r="P12">
        <f t="shared" si="1"/>
        <v>100</v>
      </c>
      <c r="Q12">
        <f t="shared" si="2"/>
        <v>1069.2833333333333</v>
      </c>
    </row>
    <row r="13" spans="1:17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IF(ISBLANK(Marathon!F16),"",100+MAX(0,'Best Times'!H$4-Marathon!F16)/60)</f>
        <v>118.95</v>
      </c>
      <c r="F13">
        <f>IF(ISBLANK(Marathon!G16),"",100+MAX(0,'Best Times'!I$4-Marathon!G16)/60)</f>
        <v>116.41666666666667</v>
      </c>
      <c r="G13">
        <f>IF(ISBLANK(Marathon!H16),"",100+MAX(0,'Best Times'!J$4-Marathon!H16)/60)</f>
        <v>117.98333333333333</v>
      </c>
      <c r="H13">
        <f>IF(ISBLANK(Marathon!I16),"",100+MAX(0,'Best Times'!K$4-Marathon!I16)/60)</f>
        <v>100</v>
      </c>
      <c r="I13">
        <f>IF(ISBLANK(Marathon!J16),"",100+MAX(0,'Best Times'!L$4-Marathon!J16)/60)</f>
        <v>118.58333333333333</v>
      </c>
      <c r="J13">
        <f>IF(ISBLANK(Marathon!K16),"",100+MAX(0,'Best Times'!M$4-Marathon!K16)/60)</f>
        <v>120.68333333333334</v>
      </c>
      <c r="K13">
        <f>IF(ISBLANK(Marathon!L16),"",100+MAX(0,'Best Times'!N$4-Marathon!L16)/60)</f>
        <v>117.7</v>
      </c>
      <c r="L13">
        <f>IF(ISBLANK(Marathon!M16),"",100+MAX(0,'Best Times'!O$4-Marathon!M16)/60)</f>
        <v>122.3</v>
      </c>
      <c r="M13">
        <f>IF(ISBLANK(Marathon!N16),"",100+MAX(0,'Best Times'!P$4-Marathon!N16)/60)</f>
        <v>112.4</v>
      </c>
      <c r="N13">
        <f>IF(ISBLANK(Marathon!O16),"",100+MAX(0,'Best Times'!Q$4-Marathon!O16)/60)</f>
        <v>115.38333333333333</v>
      </c>
      <c r="O13">
        <f t="shared" si="0"/>
        <v>1000</v>
      </c>
      <c r="P13">
        <f t="shared" si="1"/>
        <v>100</v>
      </c>
      <c r="Q13">
        <f t="shared" si="2"/>
        <v>1060.4000000000001</v>
      </c>
    </row>
    <row r="14" spans="1:17">
      <c r="A14">
        <v>13</v>
      </c>
      <c r="B14" t="s">
        <v>114</v>
      </c>
      <c r="C14" s="1">
        <v>301.416666666666</v>
      </c>
      <c r="D14" s="2" t="s">
        <v>269</v>
      </c>
      <c r="E14">
        <f>IF(ISBLANK(Marathon!F17),"",100+MAX(0,'Best Times'!H$4-Marathon!F17)/60)</f>
        <v>119.73333333333333</v>
      </c>
      <c r="F14">
        <f>IF(ISBLANK(Marathon!G17),"",100+MAX(0,'Best Times'!I$4-Marathon!G17)/60)</f>
        <v>117.06666666666666</v>
      </c>
      <c r="G14">
        <f>IF(ISBLANK(Marathon!H17),"",100+MAX(0,'Best Times'!J$4-Marathon!H17)/60)</f>
        <v>100</v>
      </c>
      <c r="H14">
        <f>IF(ISBLANK(Marathon!I17),"",100+MAX(0,'Best Times'!K$4-Marathon!I17)/60)</f>
        <v>112.8</v>
      </c>
      <c r="I14">
        <f>IF(ISBLANK(Marathon!J17),"",100+MAX(0,'Best Times'!L$4-Marathon!J17)/60)</f>
        <v>113.96666666666667</v>
      </c>
      <c r="J14">
        <f>IF(ISBLANK(Marathon!K17),"",100+MAX(0,'Best Times'!M$4-Marathon!K17)/60)</f>
        <v>112.86666666666667</v>
      </c>
      <c r="K14">
        <f>IF(ISBLANK(Marathon!L17),"",100+MAX(0,'Best Times'!N$4-Marathon!L17)/60)</f>
        <v>116.48333333333333</v>
      </c>
      <c r="L14">
        <f>IF(ISBLANK(Marathon!M17),"",100+MAX(0,'Best Times'!O$4-Marathon!M17)/60)</f>
        <v>113.73333333333333</v>
      </c>
      <c r="M14">
        <f>IF(ISBLANK(Marathon!N17),"",100+MAX(0,'Best Times'!P$4-Marathon!N17)/60)</f>
        <v>122.46666666666667</v>
      </c>
      <c r="N14">
        <f>IF(ISBLANK(Marathon!O17),"",100+MAX(0,'Best Times'!Q$4-Marathon!O17)/60)</f>
        <v>111.2</v>
      </c>
      <c r="O14">
        <f t="shared" si="0"/>
        <v>1000</v>
      </c>
      <c r="P14">
        <f t="shared" si="1"/>
        <v>100</v>
      </c>
      <c r="Q14">
        <f t="shared" si="2"/>
        <v>1040.3166666666668</v>
      </c>
    </row>
    <row r="15" spans="1:17">
      <c r="A15">
        <v>14</v>
      </c>
      <c r="B15" t="s">
        <v>78</v>
      </c>
      <c r="C15" s="1">
        <v>299.11666666666599</v>
      </c>
      <c r="D15" s="2" t="s">
        <v>270</v>
      </c>
      <c r="E15">
        <f>IF(ISBLANK(Marathon!F18),"",100+MAX(0,'Best Times'!H$4-Marathon!F18)/60)</f>
        <v>100</v>
      </c>
      <c r="F15">
        <f>IF(ISBLANK(Marathon!G18),"",100+MAX(0,'Best Times'!I$4-Marathon!G18)/60)</f>
        <v>121.63333333333333</v>
      </c>
      <c r="G15">
        <f>IF(ISBLANK(Marathon!H18),"",100+MAX(0,'Best Times'!J$4-Marathon!H18)/60)</f>
        <v>100</v>
      </c>
      <c r="H15">
        <f>IF(ISBLANK(Marathon!I18),"",100+MAX(0,'Best Times'!K$4-Marathon!I18)/60)</f>
        <v>119.96666666666667</v>
      </c>
      <c r="I15">
        <f>IF(ISBLANK(Marathon!J18),"",100+MAX(0,'Best Times'!L$4-Marathon!J18)/60)</f>
        <v>124.83333333333333</v>
      </c>
      <c r="J15">
        <f>IF(ISBLANK(Marathon!K18),"",100+MAX(0,'Best Times'!M$4-Marathon!K18)/60)</f>
        <v>124.61666666666667</v>
      </c>
      <c r="K15">
        <f>IF(ISBLANK(Marathon!L18),"",100+MAX(0,'Best Times'!N$4-Marathon!L18)/60)</f>
        <v>115.71666666666667</v>
      </c>
      <c r="L15">
        <f>IF(ISBLANK(Marathon!M18),"",100+MAX(0,'Best Times'!O$4-Marathon!M18)/60)</f>
        <v>112.23333333333333</v>
      </c>
      <c r="M15">
        <f>IF(ISBLANK(Marathon!N18),"",100+MAX(0,'Best Times'!P$4-Marathon!N18)/60)</f>
        <v>121.16666666666667</v>
      </c>
      <c r="N15">
        <f>IF(ISBLANK(Marathon!O18),"",100+MAX(0,'Best Times'!Q$4-Marathon!O18)/60)</f>
        <v>109.05</v>
      </c>
      <c r="O15">
        <f t="shared" si="0"/>
        <v>1000</v>
      </c>
      <c r="P15">
        <f t="shared" si="1"/>
        <v>100</v>
      </c>
      <c r="Q15">
        <f t="shared" si="2"/>
        <v>1049.2166666666667</v>
      </c>
    </row>
    <row r="16" spans="1:17">
      <c r="A16">
        <v>15</v>
      </c>
      <c r="B16" t="s">
        <v>115</v>
      </c>
      <c r="C16" s="1">
        <v>299.31666666666598</v>
      </c>
      <c r="D16" s="2" t="s">
        <v>269</v>
      </c>
      <c r="E16">
        <f>IF(ISBLANK(Marathon!F19),"",100+MAX(0,'Best Times'!H$4-Marathon!F19)/60)</f>
        <v>130</v>
      </c>
      <c r="F16">
        <f>IF(ISBLANK(Marathon!G19),"",100+MAX(0,'Best Times'!I$4-Marathon!G19)/60)</f>
        <v>125.66666666666667</v>
      </c>
      <c r="G16">
        <f>IF(ISBLANK(Marathon!H19),"",100+MAX(0,'Best Times'!J$4-Marathon!H19)/60)</f>
        <v>100</v>
      </c>
      <c r="H16">
        <f>IF(ISBLANK(Marathon!I19),"",100+MAX(0,'Best Times'!K$4-Marathon!I19)/60)</f>
        <v>118.8</v>
      </c>
      <c r="I16">
        <f>IF(ISBLANK(Marathon!J19),"",100+MAX(0,'Best Times'!L$4-Marathon!J19)/60)</f>
        <v>102.88333333333334</v>
      </c>
      <c r="J16">
        <f>IF(ISBLANK(Marathon!K19),"",100+MAX(0,'Best Times'!M$4-Marathon!K19)/60)</f>
        <v>112.1</v>
      </c>
      <c r="K16">
        <f>IF(ISBLANK(Marathon!L19),"",100+MAX(0,'Best Times'!N$4-Marathon!L19)/60)</f>
        <v>100</v>
      </c>
      <c r="L16">
        <f>IF(ISBLANK(Marathon!M19),"",100+MAX(0,'Best Times'!O$4-Marathon!M19)/60)</f>
        <v>111.58333333333333</v>
      </c>
      <c r="M16">
        <f>IF(ISBLANK(Marathon!N19),"",100+MAX(0,'Best Times'!P$4-Marathon!N19)/60)</f>
        <v>119.18333333333334</v>
      </c>
      <c r="N16">
        <f>IF(ISBLANK(Marathon!O19),"",100+MAX(0,'Best Times'!Q$4-Marathon!O19)/60)</f>
        <v>118.21666666666667</v>
      </c>
      <c r="O16">
        <f t="shared" si="0"/>
        <v>1000</v>
      </c>
      <c r="P16">
        <f t="shared" si="1"/>
        <v>100</v>
      </c>
      <c r="Q16">
        <f t="shared" si="2"/>
        <v>1038.4333333333334</v>
      </c>
    </row>
    <row r="17" spans="1:17">
      <c r="A17">
        <v>16</v>
      </c>
      <c r="B17" t="s">
        <v>20</v>
      </c>
      <c r="C17" s="1">
        <v>297.33333333333297</v>
      </c>
      <c r="D17" s="2" t="s">
        <v>271</v>
      </c>
      <c r="E17">
        <f>IF(ISBLANK(Marathon!F20),"",100+MAX(0,'Best Times'!H$4-Marathon!F20)/60)</f>
        <v>100</v>
      </c>
      <c r="F17">
        <f>IF(ISBLANK(Marathon!G20),"",100+MAX(0,'Best Times'!I$4-Marathon!G20)/60)</f>
        <v>127.91666666666667</v>
      </c>
      <c r="G17">
        <f>IF(ISBLANK(Marathon!H20),"",100+MAX(0,'Best Times'!J$4-Marathon!H20)/60)</f>
        <v>100</v>
      </c>
      <c r="H17">
        <f>IF(ISBLANK(Marathon!I20),"",100+MAX(0,'Best Times'!K$4-Marathon!I20)/60)</f>
        <v>123.46666666666667</v>
      </c>
      <c r="I17">
        <f>IF(ISBLANK(Marathon!J20),"",100+MAX(0,'Best Times'!L$4-Marathon!J20)/60)</f>
        <v>111.23333333333333</v>
      </c>
      <c r="J17">
        <f>IF(ISBLANK(Marathon!K20),"",100+MAX(0,'Best Times'!M$4-Marathon!K20)/60)</f>
        <v>100</v>
      </c>
      <c r="K17">
        <f>IF(ISBLANK(Marathon!L20),"",100+MAX(0,'Best Times'!N$4-Marathon!L20)/60)</f>
        <v>125.26666666666667</v>
      </c>
      <c r="L17">
        <f>IF(ISBLANK(Marathon!M20),"",100+MAX(0,'Best Times'!O$4-Marathon!M20)/60)</f>
        <v>122.41666666666667</v>
      </c>
      <c r="M17">
        <f>IF(ISBLANK(Marathon!N20),"",100+MAX(0,'Best Times'!P$4-Marathon!N20)/60)</f>
        <v>123.3</v>
      </c>
      <c r="N17">
        <f>IF(ISBLANK(Marathon!O20),"",100+MAX(0,'Best Times'!Q$4-Marathon!O20)/60)</f>
        <v>126.93333333333334</v>
      </c>
      <c r="O17">
        <f t="shared" si="0"/>
        <v>1000</v>
      </c>
      <c r="P17">
        <f t="shared" si="1"/>
        <v>100</v>
      </c>
      <c r="Q17">
        <f t="shared" si="2"/>
        <v>1060.5333333333333</v>
      </c>
    </row>
    <row r="18" spans="1:17">
      <c r="A18">
        <v>17</v>
      </c>
      <c r="B18" t="s">
        <v>68</v>
      </c>
      <c r="C18" s="1">
        <v>292.98333333333301</v>
      </c>
      <c r="D18" s="2" t="s">
        <v>269</v>
      </c>
      <c r="E18">
        <f>IF(ISBLANK(Marathon!F21),"",100+MAX(0,'Best Times'!H$4-Marathon!F21)/60)</f>
        <v>100</v>
      </c>
      <c r="F18">
        <f>IF(ISBLANK(Marathon!G21),"",100+MAX(0,'Best Times'!I$4-Marathon!G21)/60)</f>
        <v>117.68333333333334</v>
      </c>
      <c r="G18">
        <f>IF(ISBLANK(Marathon!H21),"",100+MAX(0,'Best Times'!J$4-Marathon!H21)/60)</f>
        <v>103.21666666666667</v>
      </c>
      <c r="H18">
        <f>IF(ISBLANK(Marathon!I21),"",100+MAX(0,'Best Times'!K$4-Marathon!I21)/60)</f>
        <v>116.11666666666667</v>
      </c>
      <c r="I18">
        <f>IF(ISBLANK(Marathon!J21),"",100+MAX(0,'Best Times'!L$4-Marathon!J21)/60)</f>
        <v>129.21666666666667</v>
      </c>
      <c r="J18">
        <f>IF(ISBLANK(Marathon!K21),"",100+MAX(0,'Best Times'!M$4-Marathon!K21)/60)</f>
        <v>117.01666666666667</v>
      </c>
      <c r="K18">
        <f>IF(ISBLANK(Marathon!L21),"",100+MAX(0,'Best Times'!N$4-Marathon!L21)/60)</f>
        <v>112.83333333333333</v>
      </c>
      <c r="L18">
        <f>IF(ISBLANK(Marathon!M21),"",100+MAX(0,'Best Times'!O$4-Marathon!M21)/60)</f>
        <v>108.36666666666667</v>
      </c>
      <c r="M18">
        <f>IF(ISBLANK(Marathon!N21),"",100+MAX(0,'Best Times'!P$4-Marathon!N21)/60)</f>
        <v>120.23333333333333</v>
      </c>
      <c r="N18">
        <f>IF(ISBLANK(Marathon!O21),"",100+MAX(0,'Best Times'!Q$4-Marathon!O21)/60)</f>
        <v>115.48333333333333</v>
      </c>
      <c r="O18">
        <f t="shared" si="0"/>
        <v>1000</v>
      </c>
      <c r="P18">
        <f t="shared" si="1"/>
        <v>100</v>
      </c>
      <c r="Q18">
        <f t="shared" si="2"/>
        <v>1040.1666666666667</v>
      </c>
    </row>
    <row r="19" spans="1:17">
      <c r="A19">
        <v>18</v>
      </c>
      <c r="B19" t="s">
        <v>116</v>
      </c>
      <c r="C19" s="1">
        <v>291.76666666666603</v>
      </c>
      <c r="D19" s="2" t="s">
        <v>270</v>
      </c>
      <c r="E19">
        <f>IF(ISBLANK(Marathon!F22),"",100+MAX(0,'Best Times'!H$4-Marathon!F22)/60)</f>
        <v>100</v>
      </c>
      <c r="F19">
        <f>IF(ISBLANK(Marathon!G22),"",100+MAX(0,'Best Times'!I$4-Marathon!G22)/60)</f>
        <v>106.83333333333333</v>
      </c>
      <c r="G19">
        <f>IF(ISBLANK(Marathon!H22),"",100+MAX(0,'Best Times'!J$4-Marathon!H22)/60)</f>
        <v>100</v>
      </c>
      <c r="H19">
        <f>IF(ISBLANK(Marathon!I22),"",100+MAX(0,'Best Times'!K$4-Marathon!I22)/60)</f>
        <v>120.18333333333334</v>
      </c>
      <c r="I19">
        <f>IF(ISBLANK(Marathon!J22),"",100+MAX(0,'Best Times'!L$4-Marathon!J22)/60)</f>
        <v>126.05</v>
      </c>
      <c r="J19">
        <f>IF(ISBLANK(Marathon!K22),"",100+MAX(0,'Best Times'!M$4-Marathon!K22)/60)</f>
        <v>124.9</v>
      </c>
      <c r="K19">
        <f>IF(ISBLANK(Marathon!L22),"",100+MAX(0,'Best Times'!N$4-Marathon!L22)/60)</f>
        <v>101.91666666666667</v>
      </c>
      <c r="L19">
        <f>IF(ISBLANK(Marathon!M22),"",100+MAX(0,'Best Times'!O$4-Marathon!M22)/60)</f>
        <v>128.55000000000001</v>
      </c>
      <c r="M19">
        <f>IF(ISBLANK(Marathon!N22),"",100+MAX(0,'Best Times'!P$4-Marathon!N22)/60)</f>
        <v>121.95</v>
      </c>
      <c r="N19">
        <f>IF(ISBLANK(Marathon!O22),"",100+MAX(0,'Best Times'!Q$4-Marathon!O22)/60)</f>
        <v>111.48333333333333</v>
      </c>
      <c r="O19">
        <f t="shared" si="0"/>
        <v>1000</v>
      </c>
      <c r="P19">
        <f t="shared" si="1"/>
        <v>100</v>
      </c>
      <c r="Q19">
        <f t="shared" si="2"/>
        <v>1041.8666666666666</v>
      </c>
    </row>
    <row r="20" spans="1:17">
      <c r="A20">
        <v>19</v>
      </c>
      <c r="B20" t="s">
        <v>117</v>
      </c>
      <c r="C20" s="1">
        <v>290.14999999999998</v>
      </c>
      <c r="D20" s="2" t="s">
        <v>269</v>
      </c>
      <c r="E20">
        <f>IF(ISBLANK(Marathon!F23),"",100+MAX(0,'Best Times'!H$4-Marathon!F23)/60)</f>
        <v>100</v>
      </c>
      <c r="F20">
        <f>IF(ISBLANK(Marathon!G23),"",100+MAX(0,'Best Times'!I$4-Marathon!G23)/60)</f>
        <v>120.68333333333334</v>
      </c>
      <c r="G20">
        <f>IF(ISBLANK(Marathon!H23),"",100+MAX(0,'Best Times'!J$4-Marathon!H23)/60)</f>
        <v>100</v>
      </c>
      <c r="H20">
        <f>IF(ISBLANK(Marathon!I23),"",100+MAX(0,'Best Times'!K$4-Marathon!I23)/60)</f>
        <v>124.05</v>
      </c>
      <c r="I20">
        <f>IF(ISBLANK(Marathon!J23),"",100+MAX(0,'Best Times'!L$4-Marathon!J23)/60)</f>
        <v>125</v>
      </c>
      <c r="J20">
        <f>IF(ISBLANK(Marathon!K23),"",100+MAX(0,'Best Times'!M$4-Marathon!K23)/60)</f>
        <v>119.53333333333333</v>
      </c>
      <c r="K20">
        <f>IF(ISBLANK(Marathon!L23),"",100+MAX(0,'Best Times'!N$4-Marathon!L23)/60)</f>
        <v>100</v>
      </c>
      <c r="L20">
        <f>IF(ISBLANK(Marathon!M23),"",100+MAX(0,'Best Times'!O$4-Marathon!M23)/60)</f>
        <v>118.78333333333333</v>
      </c>
      <c r="M20">
        <f>IF(ISBLANK(Marathon!N23),"",100+MAX(0,'Best Times'!P$4-Marathon!N23)/60)</f>
        <v>109.83333333333333</v>
      </c>
      <c r="N20">
        <f>IF(ISBLANK(Marathon!O23),"",100+MAX(0,'Best Times'!Q$4-Marathon!O23)/60)</f>
        <v>119.91666666666667</v>
      </c>
      <c r="O20">
        <f t="shared" si="0"/>
        <v>1000</v>
      </c>
      <c r="P20">
        <f t="shared" si="1"/>
        <v>100</v>
      </c>
      <c r="Q20">
        <f t="shared" si="2"/>
        <v>1037.8</v>
      </c>
    </row>
    <row r="21" spans="1:17">
      <c r="A21">
        <v>20</v>
      </c>
      <c r="B21" t="s">
        <v>0</v>
      </c>
      <c r="C21" s="1">
        <v>304.76666666666603</v>
      </c>
      <c r="D21" s="2" t="s">
        <v>268</v>
      </c>
      <c r="E21">
        <f>IF(ISBLANK(Marathon!F24),"",100+MAX(0,'Best Times'!H$4-Marathon!F24)/60)</f>
        <v>111.05</v>
      </c>
      <c r="F21">
        <f>IF(ISBLANK(Marathon!G24),"",100+MAX(0,'Best Times'!I$4-Marathon!G24)/60)</f>
        <v>100</v>
      </c>
      <c r="G21">
        <f>IF(ISBLANK(Marathon!H24),"",100+MAX(0,'Best Times'!J$4-Marathon!H24)/60)</f>
        <v>117.1</v>
      </c>
      <c r="H21">
        <f>IF(ISBLANK(Marathon!I24),"",100+MAX(0,'Best Times'!K$4-Marathon!I24)/60)</f>
        <v>110.91666666666667</v>
      </c>
      <c r="I21">
        <f>IF(ISBLANK(Marathon!J24),"",100+MAX(0,'Best Times'!L$4-Marathon!J24)/60)</f>
        <v>121.46666666666667</v>
      </c>
      <c r="J21">
        <f>IF(ISBLANK(Marathon!K24),"",100+MAX(0,'Best Times'!M$4-Marathon!K24)/60)</f>
        <v>121.8</v>
      </c>
      <c r="K21">
        <f>IF(ISBLANK(Marathon!L24),"",100+MAX(0,'Best Times'!N$4-Marathon!L24)/60)</f>
        <v>107.3</v>
      </c>
      <c r="L21">
        <f>IF(ISBLANK(Marathon!M24),"",100+MAX(0,'Best Times'!O$4-Marathon!M24)/60)</f>
        <v>117.53333333333333</v>
      </c>
      <c r="M21">
        <f>IF(ISBLANK(Marathon!N24),"",100+MAX(0,'Best Times'!P$4-Marathon!N24)/60)</f>
        <v>123.8</v>
      </c>
      <c r="N21">
        <f>IF(ISBLANK(Marathon!O24),"",100+MAX(0,'Best Times'!Q$4-Marathon!O24)/60)</f>
        <v>115.78333333333333</v>
      </c>
      <c r="O21">
        <f t="shared" si="0"/>
        <v>1000</v>
      </c>
      <c r="P21">
        <f t="shared" si="1"/>
        <v>100</v>
      </c>
      <c r="Q21">
        <f t="shared" si="2"/>
        <v>1046.7499999999998</v>
      </c>
    </row>
    <row r="22" spans="1:17">
      <c r="A22">
        <v>21</v>
      </c>
      <c r="B22" t="s">
        <v>12</v>
      </c>
      <c r="C22" s="1">
        <v>287.599999999999</v>
      </c>
      <c r="D22" s="2" t="s">
        <v>270</v>
      </c>
      <c r="E22">
        <f>IF(ISBLANK(Marathon!F25),"",100+MAX(0,'Best Times'!H$4-Marathon!F25)/60)</f>
        <v>113.35</v>
      </c>
      <c r="F22">
        <f>IF(ISBLANK(Marathon!G25),"",100+MAX(0,'Best Times'!I$4-Marathon!G25)/60)</f>
        <v>123.91666666666667</v>
      </c>
      <c r="G22">
        <f>IF(ISBLANK(Marathon!H25),"",100+MAX(0,'Best Times'!J$4-Marathon!H25)/60)</f>
        <v>100</v>
      </c>
      <c r="H22">
        <f>IF(ISBLANK(Marathon!I25),"",100+MAX(0,'Best Times'!K$4-Marathon!I25)/60)</f>
        <v>120.76666666666667</v>
      </c>
      <c r="I22">
        <f>IF(ISBLANK(Marathon!J25),"",100+MAX(0,'Best Times'!L$4-Marathon!J25)/60)</f>
        <v>118.96666666666667</v>
      </c>
      <c r="J22">
        <f>IF(ISBLANK(Marathon!K25),"",100+MAX(0,'Best Times'!M$4-Marathon!K25)/60)</f>
        <v>118.43333333333334</v>
      </c>
      <c r="K22">
        <f>IF(ISBLANK(Marathon!L25),"",100+MAX(0,'Best Times'!N$4-Marathon!L25)/60)</f>
        <v>104.3</v>
      </c>
      <c r="L22">
        <f>IF(ISBLANK(Marathon!M25),"",100+MAX(0,'Best Times'!O$4-Marathon!M25)/60)</f>
        <v>121.18333333333334</v>
      </c>
      <c r="M22">
        <f>IF(ISBLANK(Marathon!N25),"",100+MAX(0,'Best Times'!P$4-Marathon!N25)/60)</f>
        <v>100</v>
      </c>
      <c r="N22">
        <f>IF(ISBLANK(Marathon!O25),"",100+MAX(0,'Best Times'!Q$4-Marathon!O25)/60)</f>
        <v>125.66666666666667</v>
      </c>
      <c r="O22">
        <f t="shared" si="0"/>
        <v>1000</v>
      </c>
      <c r="P22">
        <f t="shared" si="1"/>
        <v>100</v>
      </c>
      <c r="Q22">
        <f t="shared" si="2"/>
        <v>1046.5833333333335</v>
      </c>
    </row>
    <row r="23" spans="1:17">
      <c r="A23">
        <v>22</v>
      </c>
      <c r="B23" t="s">
        <v>118</v>
      </c>
      <c r="C23" s="1">
        <v>286.06666666666598</v>
      </c>
      <c r="D23" s="2" t="s">
        <v>269</v>
      </c>
      <c r="E23">
        <f>IF(ISBLANK(Marathon!F26),"",100+MAX(0,'Best Times'!H$4-Marathon!F26)/60)</f>
        <v>115.81666666666666</v>
      </c>
      <c r="F23">
        <f>IF(ISBLANK(Marathon!G26),"",100+MAX(0,'Best Times'!I$4-Marathon!G26)/60)</f>
        <v>120.61666666666667</v>
      </c>
      <c r="G23">
        <f>IF(ISBLANK(Marathon!H26),"",100+MAX(0,'Best Times'!J$4-Marathon!H26)/60)</f>
        <v>100</v>
      </c>
      <c r="H23">
        <f>IF(ISBLANK(Marathon!I26),"",100+MAX(0,'Best Times'!K$4-Marathon!I26)/60)</f>
        <v>116.78333333333333</v>
      </c>
      <c r="I23">
        <f>IF(ISBLANK(Marathon!J26),"",100+MAX(0,'Best Times'!L$4-Marathon!J26)/60)</f>
        <v>111.35</v>
      </c>
      <c r="J23">
        <f>IF(ISBLANK(Marathon!K26),"",100+MAX(0,'Best Times'!M$4-Marathon!K26)/60)</f>
        <v>100</v>
      </c>
      <c r="K23">
        <f>IF(ISBLANK(Marathon!L26),"",100+MAX(0,'Best Times'!N$4-Marathon!L26)/60)</f>
        <v>109.78333333333333</v>
      </c>
      <c r="L23">
        <f>IF(ISBLANK(Marathon!M26),"",100+MAX(0,'Best Times'!O$4-Marathon!M26)/60)</f>
        <v>110.36666666666667</v>
      </c>
      <c r="M23">
        <f>IF(ISBLANK(Marathon!N26),"",100+MAX(0,'Best Times'!P$4-Marathon!N26)/60)</f>
        <v>119.26666666666667</v>
      </c>
      <c r="N23">
        <f>IF(ISBLANK(Marathon!O26),"",100+MAX(0,'Best Times'!Q$4-Marathon!O26)/60)</f>
        <v>121.68333333333334</v>
      </c>
      <c r="O23">
        <f t="shared" si="0"/>
        <v>1000</v>
      </c>
      <c r="P23">
        <f t="shared" si="1"/>
        <v>100</v>
      </c>
      <c r="Q23">
        <f t="shared" si="2"/>
        <v>1025.6666666666667</v>
      </c>
    </row>
    <row r="24" spans="1:17">
      <c r="A24">
        <v>23</v>
      </c>
      <c r="B24" t="s">
        <v>119</v>
      </c>
      <c r="C24" s="1">
        <v>285.96666666666601</v>
      </c>
      <c r="D24" s="2" t="s">
        <v>270</v>
      </c>
      <c r="E24">
        <f>IF(ISBLANK(Marathon!F27),"",100+MAX(0,'Best Times'!H$4-Marathon!F27)/60)</f>
        <v>100</v>
      </c>
      <c r="F24">
        <f>IF(ISBLANK(Marathon!G27),"",100+MAX(0,'Best Times'!I$4-Marathon!G27)/60)</f>
        <v>121.31666666666666</v>
      </c>
      <c r="G24">
        <f>IF(ISBLANK(Marathon!H27),"",100+MAX(0,'Best Times'!J$4-Marathon!H27)/60)</f>
        <v>100</v>
      </c>
      <c r="H24">
        <f>IF(ISBLANK(Marathon!I27),"",100+MAX(0,'Best Times'!K$4-Marathon!I27)/60)</f>
        <v>120.5</v>
      </c>
      <c r="I24">
        <f>IF(ISBLANK(Marathon!J27),"",100+MAX(0,'Best Times'!L$4-Marathon!J27)/60)</f>
        <v>121.7</v>
      </c>
      <c r="J24">
        <f>IF(ISBLANK(Marathon!K27),"",100+MAX(0,'Best Times'!M$4-Marathon!K27)/60)</f>
        <v>122.68333333333334</v>
      </c>
      <c r="K24">
        <f>IF(ISBLANK(Marathon!L27),"",100+MAX(0,'Best Times'!N$4-Marathon!L27)/60)</f>
        <v>100</v>
      </c>
      <c r="L24">
        <f>IF(ISBLANK(Marathon!M27),"",100+MAX(0,'Best Times'!O$4-Marathon!M27)/60)</f>
        <v>113.15</v>
      </c>
      <c r="M24">
        <f>IF(ISBLANK(Marathon!N27),"",100+MAX(0,'Best Times'!P$4-Marathon!N27)/60)</f>
        <v>117.28333333333333</v>
      </c>
      <c r="N24">
        <f>IF(ISBLANK(Marathon!O27),"",100+MAX(0,'Best Times'!Q$4-Marathon!O27)/60)</f>
        <v>124.38333333333333</v>
      </c>
      <c r="O24">
        <f t="shared" si="0"/>
        <v>1000</v>
      </c>
      <c r="P24">
        <f t="shared" si="1"/>
        <v>100</v>
      </c>
      <c r="Q24">
        <f t="shared" si="2"/>
        <v>1041.0166666666667</v>
      </c>
    </row>
    <row r="25" spans="1:17">
      <c r="A25">
        <v>24</v>
      </c>
      <c r="B25" t="s">
        <v>5</v>
      </c>
      <c r="C25" s="1">
        <v>284.73333333333301</v>
      </c>
      <c r="D25" s="2" t="s">
        <v>269</v>
      </c>
      <c r="E25">
        <f>IF(ISBLANK(Marathon!F28),"",100+MAX(0,'Best Times'!H$4-Marathon!F28)/60)</f>
        <v>126.06666666666666</v>
      </c>
      <c r="F25">
        <f>IF(ISBLANK(Marathon!G28),"",100+MAX(0,'Best Times'!I$4-Marathon!G28)/60)</f>
        <v>116.03333333333333</v>
      </c>
      <c r="G25">
        <f>IF(ISBLANK(Marathon!H28),"",100+MAX(0,'Best Times'!J$4-Marathon!H28)/60)</f>
        <v>110.73333333333333</v>
      </c>
      <c r="H25">
        <f>IF(ISBLANK(Marathon!I28),"",100+MAX(0,'Best Times'!K$4-Marathon!I28)/60)</f>
        <v>110.3</v>
      </c>
      <c r="I25">
        <f>IF(ISBLANK(Marathon!J28),"",100+MAX(0,'Best Times'!L$4-Marathon!J28)/60)</f>
        <v>100</v>
      </c>
      <c r="J25">
        <f>IF(ISBLANK(Marathon!K28),"",100+MAX(0,'Best Times'!M$4-Marathon!K28)/60)</f>
        <v>113</v>
      </c>
      <c r="K25">
        <f>IF(ISBLANK(Marathon!L28),"",100+MAX(0,'Best Times'!N$4-Marathon!L28)/60)</f>
        <v>100</v>
      </c>
      <c r="L25">
        <f>IF(ISBLANK(Marathon!M28),"",100+MAX(0,'Best Times'!O$4-Marathon!M28)/60)</f>
        <v>123.06666666666666</v>
      </c>
      <c r="M25">
        <f>IF(ISBLANK(Marathon!N28),"",100+MAX(0,'Best Times'!P$4-Marathon!N28)/60)</f>
        <v>122.96666666666667</v>
      </c>
      <c r="N25">
        <f>IF(ISBLANK(Marathon!O28),"",100+MAX(0,'Best Times'!Q$4-Marathon!O28)/60)</f>
        <v>113.63333333333333</v>
      </c>
      <c r="O25">
        <f t="shared" si="0"/>
        <v>1000</v>
      </c>
      <c r="P25">
        <f t="shared" si="1"/>
        <v>100</v>
      </c>
      <c r="Q25">
        <f t="shared" si="2"/>
        <v>1035.8000000000002</v>
      </c>
    </row>
    <row r="26" spans="1:17">
      <c r="A26">
        <v>25</v>
      </c>
      <c r="B26" t="s">
        <v>60</v>
      </c>
      <c r="C26" s="1">
        <v>273.7</v>
      </c>
      <c r="D26" s="2" t="s">
        <v>270</v>
      </c>
      <c r="E26">
        <f>IF(ISBLANK(Marathon!F29),"",100+MAX(0,'Best Times'!H$4-Marathon!F29)/60)</f>
        <v>100</v>
      </c>
      <c r="F26">
        <f>IF(ISBLANK(Marathon!G29),"",100+MAX(0,'Best Times'!I$4-Marathon!G29)/60)</f>
        <v>109.53333333333333</v>
      </c>
      <c r="G26">
        <f>IF(ISBLANK(Marathon!H29),"",100+MAX(0,'Best Times'!J$4-Marathon!H29)/60)</f>
        <v>100</v>
      </c>
      <c r="H26">
        <f>IF(ISBLANK(Marathon!I29),"",100+MAX(0,'Best Times'!K$4-Marathon!I29)/60)</f>
        <v>117.48333333333333</v>
      </c>
      <c r="I26">
        <f>IF(ISBLANK(Marathon!J29),"",100+MAX(0,'Best Times'!L$4-Marathon!J29)/60)</f>
        <v>125.86666666666667</v>
      </c>
      <c r="J26">
        <f>IF(ISBLANK(Marathon!K29),"",100+MAX(0,'Best Times'!M$4-Marathon!K29)/60)</f>
        <v>121.08333333333333</v>
      </c>
      <c r="K26">
        <f>IF(ISBLANK(Marathon!L29),"",100+MAX(0,'Best Times'!N$4-Marathon!L29)/60)</f>
        <v>108.7</v>
      </c>
      <c r="L26">
        <f>IF(ISBLANK(Marathon!M29),"",100+MAX(0,'Best Times'!O$4-Marathon!M29)/60)</f>
        <v>103.7</v>
      </c>
      <c r="M26">
        <f>IF(ISBLANK(Marathon!N29),"",100+MAX(0,'Best Times'!P$4-Marathon!N29)/60)</f>
        <v>116.4</v>
      </c>
      <c r="N26">
        <f>IF(ISBLANK(Marathon!O29),"",100+MAX(0,'Best Times'!Q$4-Marathon!O29)/60)</f>
        <v>121.03333333333333</v>
      </c>
      <c r="O26">
        <f t="shared" si="0"/>
        <v>1000</v>
      </c>
      <c r="P26">
        <f t="shared" si="1"/>
        <v>100</v>
      </c>
      <c r="Q26">
        <f t="shared" si="2"/>
        <v>1023.8000000000002</v>
      </c>
    </row>
    <row r="27" spans="1:17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IF(ISBLANK(Marathon!F30),"",100+MAX(0,'Best Times'!H$4-Marathon!F30)/60)</f>
        <v>117.65</v>
      </c>
      <c r="F27">
        <f>IF(ISBLANK(Marathon!G30),"",100+MAX(0,'Best Times'!I$4-Marathon!G30)/60)</f>
        <v>115.06666666666666</v>
      </c>
      <c r="G27">
        <f>IF(ISBLANK(Marathon!H30),"",100+MAX(0,'Best Times'!J$4-Marathon!H30)/60)</f>
        <v>121.71666666666667</v>
      </c>
      <c r="H27">
        <f>IF(ISBLANK(Marathon!I30),"",100+MAX(0,'Best Times'!K$4-Marathon!I30)/60)</f>
        <v>100</v>
      </c>
      <c r="I27">
        <f>IF(ISBLANK(Marathon!J30),"",100+MAX(0,'Best Times'!L$4-Marathon!J30)/60)</f>
        <v>108.6</v>
      </c>
      <c r="J27">
        <f>IF(ISBLANK(Marathon!K30),"",100+MAX(0,'Best Times'!M$4-Marathon!K30)/60)</f>
        <v>112.55</v>
      </c>
      <c r="K27">
        <f>IF(ISBLANK(Marathon!L30),"",100+MAX(0,'Best Times'!N$4-Marathon!L30)/60)</f>
        <v>100</v>
      </c>
      <c r="L27">
        <f>IF(ISBLANK(Marathon!M30),"",100+MAX(0,'Best Times'!O$4-Marathon!M30)/60)</f>
        <v>128.63333333333333</v>
      </c>
      <c r="M27">
        <f>IF(ISBLANK(Marathon!N30),"",100+MAX(0,'Best Times'!P$4-Marathon!N30)/60)</f>
        <v>117.88333333333333</v>
      </c>
      <c r="N27">
        <f>IF(ISBLANK(Marathon!O30),"",100+MAX(0,'Best Times'!Q$4-Marathon!O30)/60)</f>
        <v>112.93333333333334</v>
      </c>
      <c r="O27">
        <f t="shared" si="0"/>
        <v>1000</v>
      </c>
      <c r="P27">
        <f t="shared" si="1"/>
        <v>100</v>
      </c>
      <c r="Q27">
        <f t="shared" si="2"/>
        <v>1035.0333333333333</v>
      </c>
    </row>
    <row r="28" spans="1:17">
      <c r="A28">
        <v>27</v>
      </c>
      <c r="B28" t="s">
        <v>81</v>
      </c>
      <c r="C28" s="1">
        <v>272.83333333333297</v>
      </c>
      <c r="D28" s="2" t="s">
        <v>269</v>
      </c>
      <c r="E28">
        <f>IF(ISBLANK(Marathon!F31),"",100+MAX(0,'Best Times'!H$4-Marathon!F31)/60)</f>
        <v>107.26666666666667</v>
      </c>
      <c r="F28">
        <f>IF(ISBLANK(Marathon!G31),"",100+MAX(0,'Best Times'!I$4-Marathon!G31)/60)</f>
        <v>103.38333333333334</v>
      </c>
      <c r="G28">
        <f>IF(ISBLANK(Marathon!H31),"",100+MAX(0,'Best Times'!J$4-Marathon!H31)/60)</f>
        <v>100</v>
      </c>
      <c r="H28">
        <f>IF(ISBLANK(Marathon!I31),"",100+MAX(0,'Best Times'!K$4-Marathon!I31)/60)</f>
        <v>113</v>
      </c>
      <c r="I28">
        <f>IF(ISBLANK(Marathon!J31),"",100+MAX(0,'Best Times'!L$4-Marathon!J31)/60)</f>
        <v>118.63333333333333</v>
      </c>
      <c r="J28">
        <f>IF(ISBLANK(Marathon!K31),"",100+MAX(0,'Best Times'!M$4-Marathon!K31)/60)</f>
        <v>118.1</v>
      </c>
      <c r="K28">
        <f>IF(ISBLANK(Marathon!L31),"",100+MAX(0,'Best Times'!N$4-Marathon!L31)/60)</f>
        <v>100</v>
      </c>
      <c r="L28">
        <f>IF(ISBLANK(Marathon!M31),"",100+MAX(0,'Best Times'!O$4-Marathon!M31)/60)</f>
        <v>128.5</v>
      </c>
      <c r="M28">
        <f>IF(ISBLANK(Marathon!N31),"",100+MAX(0,'Best Times'!P$4-Marathon!N31)/60)</f>
        <v>117.31666666666666</v>
      </c>
      <c r="N28">
        <f>IF(ISBLANK(Marathon!O31),"",100+MAX(0,'Best Times'!Q$4-Marathon!O31)/60)</f>
        <v>116.16666666666667</v>
      </c>
      <c r="O28">
        <f t="shared" si="0"/>
        <v>1000</v>
      </c>
      <c r="P28">
        <f t="shared" si="1"/>
        <v>100</v>
      </c>
      <c r="Q28">
        <f t="shared" si="2"/>
        <v>1022.3666666666668</v>
      </c>
    </row>
    <row r="29" spans="1:17">
      <c r="A29">
        <v>28</v>
      </c>
      <c r="B29" t="s">
        <v>6</v>
      </c>
      <c r="C29" s="1">
        <v>273</v>
      </c>
      <c r="D29" s="2" t="s">
        <v>268</v>
      </c>
      <c r="E29">
        <f>IF(ISBLANK(Marathon!F32),"",100+MAX(0,'Best Times'!H$4-Marathon!F32)/60)</f>
        <v>100</v>
      </c>
      <c r="F29">
        <f>IF(ISBLANK(Marathon!G32),"",100+MAX(0,'Best Times'!I$4-Marathon!G32)/60)</f>
        <v>117.03333333333333</v>
      </c>
      <c r="G29">
        <f>IF(ISBLANK(Marathon!H32),"",100+MAX(0,'Best Times'!J$4-Marathon!H32)/60)</f>
        <v>101.98333333333333</v>
      </c>
      <c r="H29">
        <f>IF(ISBLANK(Marathon!I32),"",100+MAX(0,'Best Times'!K$4-Marathon!I32)/60)</f>
        <v>123.25</v>
      </c>
      <c r="I29">
        <f>IF(ISBLANK(Marathon!J32),"",100+MAX(0,'Best Times'!L$4-Marathon!J32)/60)</f>
        <v>103.63333333333334</v>
      </c>
      <c r="J29">
        <f>IF(ISBLANK(Marathon!K32),"",100+MAX(0,'Best Times'!M$4-Marathon!K32)/60)</f>
        <v>102.43333333333334</v>
      </c>
      <c r="K29">
        <f>IF(ISBLANK(Marathon!L32),"",100+MAX(0,'Best Times'!N$4-Marathon!L32)/60)</f>
        <v>107</v>
      </c>
      <c r="L29">
        <f>IF(ISBLANK(Marathon!M32),"",100+MAX(0,'Best Times'!O$4-Marathon!M32)/60)</f>
        <v>122.25</v>
      </c>
      <c r="M29">
        <f>IF(ISBLANK(Marathon!N32),"",100+MAX(0,'Best Times'!P$4-Marathon!N32)/60)</f>
        <v>119.03333333333333</v>
      </c>
      <c r="N29">
        <f>IF(ISBLANK(Marathon!O32),"",100+MAX(0,'Best Times'!Q$4-Marathon!O32)/60)</f>
        <v>116.56666666666666</v>
      </c>
      <c r="O29">
        <f t="shared" si="0"/>
        <v>1000</v>
      </c>
      <c r="P29">
        <f t="shared" si="1"/>
        <v>100</v>
      </c>
      <c r="Q29">
        <f t="shared" si="2"/>
        <v>1013.1833333333332</v>
      </c>
    </row>
    <row r="30" spans="1:17">
      <c r="A30">
        <v>29</v>
      </c>
      <c r="B30" t="s">
        <v>121</v>
      </c>
      <c r="C30" s="1">
        <v>266.08333333333297</v>
      </c>
      <c r="D30" s="2" t="s">
        <v>270</v>
      </c>
      <c r="E30">
        <f>IF(ISBLANK(Marathon!F33),"",100+MAX(0,'Best Times'!H$4-Marathon!F33)/60)</f>
        <v>100</v>
      </c>
      <c r="F30">
        <f>IF(ISBLANK(Marathon!G33),"",100+MAX(0,'Best Times'!I$4-Marathon!G33)/60)</f>
        <v>100</v>
      </c>
      <c r="G30">
        <f>IF(ISBLANK(Marathon!H33),"",100+MAX(0,'Best Times'!J$4-Marathon!H33)/60)</f>
        <v>100</v>
      </c>
      <c r="H30">
        <f>IF(ISBLANK(Marathon!I33),"",100+MAX(0,'Best Times'!K$4-Marathon!I33)/60)</f>
        <v>118.16666666666667</v>
      </c>
      <c r="I30">
        <f>IF(ISBLANK(Marathon!J33),"",100+MAX(0,'Best Times'!L$4-Marathon!J33)/60)</f>
        <v>112.3</v>
      </c>
      <c r="J30">
        <f>IF(ISBLANK(Marathon!K33),"",100+MAX(0,'Best Times'!M$4-Marathon!K33)/60)</f>
        <v>122.8</v>
      </c>
      <c r="K30">
        <f>IF(ISBLANK(Marathon!L33),"",100+MAX(0,'Best Times'!N$4-Marathon!L33)/60)</f>
        <v>108.16666666666667</v>
      </c>
      <c r="L30">
        <f>IF(ISBLANK(Marathon!M33),"",100+MAX(0,'Best Times'!O$4-Marathon!M33)/60)</f>
        <v>122.21666666666667</v>
      </c>
      <c r="M30">
        <f>IF(ISBLANK(Marathon!N33),"",100+MAX(0,'Best Times'!P$4-Marathon!N33)/60)</f>
        <v>115.6</v>
      </c>
      <c r="N30">
        <f>IF(ISBLANK(Marathon!O33),"",100+MAX(0,'Best Times'!Q$4-Marathon!O33)/60)</f>
        <v>120.8</v>
      </c>
      <c r="O30">
        <f t="shared" si="0"/>
        <v>1000</v>
      </c>
      <c r="P30">
        <f t="shared" si="1"/>
        <v>100</v>
      </c>
      <c r="Q30">
        <f t="shared" si="2"/>
        <v>1020.05</v>
      </c>
    </row>
    <row r="31" spans="1:17">
      <c r="A31">
        <v>30</v>
      </c>
      <c r="B31" t="s">
        <v>88</v>
      </c>
      <c r="C31" s="1">
        <v>256.933333333333</v>
      </c>
      <c r="D31" s="2" t="s">
        <v>271</v>
      </c>
      <c r="E31">
        <f>IF(ISBLANK(Marathon!F34),"",100+MAX(0,'Best Times'!H$4-Marathon!F34)/60)</f>
        <v>100</v>
      </c>
      <c r="F31">
        <f>IF(ISBLANK(Marathon!G34),"",100+MAX(0,'Best Times'!I$4-Marathon!G34)/60)</f>
        <v>110</v>
      </c>
      <c r="G31">
        <f>IF(ISBLANK(Marathon!H34),"",100+MAX(0,'Best Times'!J$4-Marathon!H34)/60)</f>
        <v>100</v>
      </c>
      <c r="H31">
        <f>IF(ISBLANK(Marathon!I34),"",100+MAX(0,'Best Times'!K$4-Marathon!I34)/60)</f>
        <v>119.36666666666667</v>
      </c>
      <c r="I31">
        <f>IF(ISBLANK(Marathon!J34),"",100+MAX(0,'Best Times'!L$4-Marathon!J34)/60)</f>
        <v>117</v>
      </c>
      <c r="J31">
        <f>IF(ISBLANK(Marathon!K34),"",100+MAX(0,'Best Times'!M$4-Marathon!K34)/60)</f>
        <v>108.83333333333333</v>
      </c>
      <c r="K31">
        <f>IF(ISBLANK(Marathon!L34),"",100+MAX(0,'Best Times'!N$4-Marathon!L34)/60)</f>
        <v>100</v>
      </c>
      <c r="L31">
        <f>IF(ISBLANK(Marathon!M34),"",100+MAX(0,'Best Times'!O$4-Marathon!M34)/60)</f>
        <v>125.33333333333333</v>
      </c>
      <c r="M31">
        <f>IF(ISBLANK(Marathon!N34),"",100+MAX(0,'Best Times'!P$4-Marathon!N34)/60)</f>
        <v>119.15</v>
      </c>
      <c r="N31">
        <f>IF(ISBLANK(Marathon!O34),"",100+MAX(0,'Best Times'!Q$4-Marathon!O34)/60)</f>
        <v>121.43333333333334</v>
      </c>
      <c r="O31">
        <f t="shared" si="0"/>
        <v>1000</v>
      </c>
      <c r="P31">
        <f t="shared" si="1"/>
        <v>100</v>
      </c>
      <c r="Q31">
        <f t="shared" si="2"/>
        <v>1021.1166666666668</v>
      </c>
    </row>
    <row r="32" spans="1:17">
      <c r="A32">
        <v>31</v>
      </c>
      <c r="B32" t="s">
        <v>33</v>
      </c>
      <c r="C32" s="1">
        <v>257.45</v>
      </c>
      <c r="D32" s="2" t="s">
        <v>270</v>
      </c>
      <c r="E32">
        <f>IF(ISBLANK(Marathon!F35),"",100+MAX(0,'Best Times'!H$4-Marathon!F35)/60)</f>
        <v>112.65</v>
      </c>
      <c r="F32">
        <f>IF(ISBLANK(Marathon!G35),"",100+MAX(0,'Best Times'!I$4-Marathon!G35)/60)</f>
        <v>123.05</v>
      </c>
      <c r="G32">
        <f>IF(ISBLANK(Marathon!H35),"",100+MAX(0,'Best Times'!J$4-Marathon!H35)/60)</f>
        <v>100</v>
      </c>
      <c r="H32">
        <f>IF(ISBLANK(Marathon!I35),"",100+MAX(0,'Best Times'!K$4-Marathon!I35)/60)</f>
        <v>118.78333333333333</v>
      </c>
      <c r="I32">
        <f>IF(ISBLANK(Marathon!J35),"",100+MAX(0,'Best Times'!L$4-Marathon!J35)/60)</f>
        <v>114.35</v>
      </c>
      <c r="J32">
        <f>IF(ISBLANK(Marathon!K35),"",100+MAX(0,'Best Times'!M$4-Marathon!K35)/60)</f>
        <v>117.48333333333333</v>
      </c>
      <c r="K32">
        <f>IF(ISBLANK(Marathon!L35),"",100+MAX(0,'Best Times'!N$4-Marathon!L35)/60)</f>
        <v>102.01666666666667</v>
      </c>
      <c r="L32">
        <f>IF(ISBLANK(Marathon!M35),"",100+MAX(0,'Best Times'!O$4-Marathon!M35)/60)</f>
        <v>100</v>
      </c>
      <c r="M32">
        <f>IF(ISBLANK(Marathon!N35),"",100+MAX(0,'Best Times'!P$4-Marathon!N35)/60)</f>
        <v>109.9</v>
      </c>
      <c r="N32">
        <f>IF(ISBLANK(Marathon!O35),"",100+MAX(0,'Best Times'!Q$4-Marathon!O35)/60)</f>
        <v>116.4</v>
      </c>
      <c r="O32">
        <f t="shared" si="0"/>
        <v>1000</v>
      </c>
      <c r="P32">
        <f t="shared" si="1"/>
        <v>100</v>
      </c>
      <c r="Q32">
        <f t="shared" si="2"/>
        <v>1014.6333333333334</v>
      </c>
    </row>
    <row r="33" spans="1:17">
      <c r="A33">
        <v>32</v>
      </c>
      <c r="B33" t="s">
        <v>122</v>
      </c>
      <c r="C33" s="1">
        <v>246.86666666666599</v>
      </c>
      <c r="D33" s="2" t="s">
        <v>270</v>
      </c>
      <c r="E33">
        <f>IF(ISBLANK(Marathon!F36),"",100+MAX(0,'Best Times'!H$4-Marathon!F36)/60)</f>
        <v>100</v>
      </c>
      <c r="F33">
        <f>IF(ISBLANK(Marathon!G36),"",100+MAX(0,'Best Times'!I$4-Marathon!G36)/60)</f>
        <v>116.5</v>
      </c>
      <c r="G33">
        <f>IF(ISBLANK(Marathon!H36),"",100+MAX(0,'Best Times'!J$4-Marathon!H36)/60)</f>
        <v>100</v>
      </c>
      <c r="H33">
        <f>IF(ISBLANK(Marathon!I36),"",100+MAX(0,'Best Times'!K$4-Marathon!I36)/60)</f>
        <v>114.98333333333333</v>
      </c>
      <c r="I33">
        <f>IF(ISBLANK(Marathon!J36),"",100+MAX(0,'Best Times'!L$4-Marathon!J36)/60)</f>
        <v>112.03333333333333</v>
      </c>
      <c r="J33">
        <f>IF(ISBLANK(Marathon!K36),"",100+MAX(0,'Best Times'!M$4-Marathon!K36)/60)</f>
        <v>105.86666666666666</v>
      </c>
      <c r="K33">
        <f>IF(ISBLANK(Marathon!L36),"",100+MAX(0,'Best Times'!N$4-Marathon!L36)/60)</f>
        <v>100</v>
      </c>
      <c r="L33">
        <f>IF(ISBLANK(Marathon!M36),"",100+MAX(0,'Best Times'!O$4-Marathon!M36)/60)</f>
        <v>118.81666666666666</v>
      </c>
      <c r="M33">
        <f>IF(ISBLANK(Marathon!N36),"",100+MAX(0,'Best Times'!P$4-Marathon!N36)/60)</f>
        <v>120.91666666666667</v>
      </c>
      <c r="N33">
        <f>IF(ISBLANK(Marathon!O36),"",100+MAX(0,'Best Times'!Q$4-Marathon!O36)/60)</f>
        <v>116.73333333333333</v>
      </c>
      <c r="O33">
        <f t="shared" si="0"/>
        <v>1000</v>
      </c>
      <c r="P33">
        <f t="shared" si="1"/>
        <v>100</v>
      </c>
      <c r="Q33">
        <f t="shared" si="2"/>
        <v>1005.8499999999999</v>
      </c>
    </row>
    <row r="34" spans="1:17">
      <c r="A34">
        <v>33</v>
      </c>
      <c r="B34" t="s">
        <v>123</v>
      </c>
      <c r="C34" s="1">
        <v>244.516666666666</v>
      </c>
      <c r="D34" s="2" t="s">
        <v>269</v>
      </c>
      <c r="E34">
        <f>IF(ISBLANK(Marathon!F37),"",100+MAX(0,'Best Times'!H$4-Marathon!F37)/60)</f>
        <v>101.86666666666666</v>
      </c>
      <c r="F34">
        <f>IF(ISBLANK(Marathon!G37),"",100+MAX(0,'Best Times'!I$4-Marathon!G37)/60)</f>
        <v>113.05</v>
      </c>
      <c r="G34">
        <f>IF(ISBLANK(Marathon!H37),"",100+MAX(0,'Best Times'!J$4-Marathon!H37)/60)</f>
        <v>100</v>
      </c>
      <c r="H34">
        <f>IF(ISBLANK(Marathon!I37),"",100+MAX(0,'Best Times'!K$4-Marathon!I37)/60)</f>
        <v>107.35</v>
      </c>
      <c r="I34">
        <f>IF(ISBLANK(Marathon!J37),"",100+MAX(0,'Best Times'!L$4-Marathon!J37)/60)</f>
        <v>100</v>
      </c>
      <c r="J34">
        <f>IF(ISBLANK(Marathon!K37),"",100+MAX(0,'Best Times'!M$4-Marathon!K37)/60)</f>
        <v>111.51666666666667</v>
      </c>
      <c r="K34">
        <f>IF(ISBLANK(Marathon!L37),"",100+MAX(0,'Best Times'!N$4-Marathon!L37)/60)</f>
        <v>100</v>
      </c>
      <c r="L34">
        <f>IF(ISBLANK(Marathon!M37),"",100+MAX(0,'Best Times'!O$4-Marathon!M37)/60)</f>
        <v>118.45</v>
      </c>
      <c r="M34">
        <f>IF(ISBLANK(Marathon!N37),"",100+MAX(0,'Best Times'!P$4-Marathon!N37)/60)</f>
        <v>121.13333333333333</v>
      </c>
      <c r="N34">
        <f>IF(ISBLANK(Marathon!O37),"",100+MAX(0,'Best Times'!Q$4-Marathon!O37)/60)</f>
        <v>121.45</v>
      </c>
      <c r="O34">
        <f t="shared" si="0"/>
        <v>1000</v>
      </c>
      <c r="P34">
        <f t="shared" si="1"/>
        <v>100</v>
      </c>
      <c r="Q34">
        <f t="shared" si="2"/>
        <v>994.81666666666661</v>
      </c>
    </row>
    <row r="35" spans="1:17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IF(ISBLANK(Marathon!F38),"",100+MAX(0,'Best Times'!H$4-Marathon!F38)/60)</f>
        <v>106.28333333333333</v>
      </c>
      <c r="F35">
        <f>IF(ISBLANK(Marathon!G38),"",100+MAX(0,'Best Times'!I$4-Marathon!G38)/60)</f>
        <v>107.15</v>
      </c>
      <c r="G35" t="str">
        <f>IF(ISBLANK(Marathon!H38),"",100+MAX(0,'Best Times'!J$4-Marathon!H38)/60)</f>
        <v/>
      </c>
      <c r="H35">
        <f>IF(ISBLANK(Marathon!I38),"",100+MAX(0,'Best Times'!K$4-Marathon!I38)/60)</f>
        <v>119.5</v>
      </c>
      <c r="I35">
        <f>IF(ISBLANK(Marathon!J38),"",100+MAX(0,'Best Times'!L$4-Marathon!J38)/60)</f>
        <v>102.81666666666666</v>
      </c>
      <c r="J35">
        <f>IF(ISBLANK(Marathon!K38),"",100+MAX(0,'Best Times'!M$4-Marathon!K38)/60)</f>
        <v>126.21666666666667</v>
      </c>
      <c r="K35">
        <f>IF(ISBLANK(Marathon!L38),"",100+MAX(0,'Best Times'!N$4-Marathon!L38)/60)</f>
        <v>100</v>
      </c>
      <c r="L35">
        <f>IF(ISBLANK(Marathon!M38),"",100+MAX(0,'Best Times'!O$4-Marathon!M38)/60)</f>
        <v>100</v>
      </c>
      <c r="M35">
        <f>IF(ISBLANK(Marathon!N38),"",100+MAX(0,'Best Times'!P$4-Marathon!N38)/60)</f>
        <v>115.55</v>
      </c>
      <c r="N35">
        <f>IF(ISBLANK(Marathon!O38),"",100+MAX(0,'Best Times'!Q$4-Marathon!O38)/60)</f>
        <v>125.56666666666666</v>
      </c>
      <c r="O35">
        <f t="shared" si="0"/>
        <v>900</v>
      </c>
      <c r="P35">
        <f t="shared" si="1"/>
        <v>0</v>
      </c>
      <c r="Q35">
        <f t="shared" si="2"/>
        <v>1003.0833333333333</v>
      </c>
    </row>
    <row r="36" spans="1:17">
      <c r="A36">
        <v>35</v>
      </c>
      <c r="B36" t="s">
        <v>13</v>
      </c>
      <c r="C36" s="1">
        <v>240.63333333333301</v>
      </c>
      <c r="D36" s="2" t="s">
        <v>270</v>
      </c>
      <c r="E36">
        <f>IF(ISBLANK(Marathon!F39),"",100+MAX(0,'Best Times'!H$4-Marathon!F39)/60)</f>
        <v>100</v>
      </c>
      <c r="F36">
        <f>IF(ISBLANK(Marathon!G39),"",100+MAX(0,'Best Times'!I$4-Marathon!G39)/60)</f>
        <v>105.18333333333334</v>
      </c>
      <c r="G36">
        <f>IF(ISBLANK(Marathon!H39),"",100+MAX(0,'Best Times'!J$4-Marathon!H39)/60)</f>
        <v>100</v>
      </c>
      <c r="H36">
        <f>IF(ISBLANK(Marathon!I39),"",100+MAX(0,'Best Times'!K$4-Marathon!I39)/60)</f>
        <v>107.43333333333334</v>
      </c>
      <c r="I36">
        <f>IF(ISBLANK(Marathon!J39),"",100+MAX(0,'Best Times'!L$4-Marathon!J39)/60)</f>
        <v>104.38333333333334</v>
      </c>
      <c r="J36">
        <f>IF(ISBLANK(Marathon!K39),"",100+MAX(0,'Best Times'!M$4-Marathon!K39)/60)</f>
        <v>108.5</v>
      </c>
      <c r="K36">
        <f>IF(ISBLANK(Marathon!L39),"",100+MAX(0,'Best Times'!N$4-Marathon!L39)/60)</f>
        <v>112.3</v>
      </c>
      <c r="L36">
        <f>IF(ISBLANK(Marathon!M39),"",100+MAX(0,'Best Times'!O$4-Marathon!M39)/60)</f>
        <v>122.75</v>
      </c>
      <c r="M36">
        <f>IF(ISBLANK(Marathon!N39),"",100+MAX(0,'Best Times'!P$4-Marathon!N39)/60)</f>
        <v>116.18333333333334</v>
      </c>
      <c r="N36">
        <f>IF(ISBLANK(Marathon!O39),"",100+MAX(0,'Best Times'!Q$4-Marathon!O39)/60)</f>
        <v>114</v>
      </c>
      <c r="O36">
        <f t="shared" si="0"/>
        <v>1000</v>
      </c>
      <c r="P36">
        <f t="shared" si="1"/>
        <v>100</v>
      </c>
      <c r="Q36">
        <f t="shared" si="2"/>
        <v>990.73333333333335</v>
      </c>
    </row>
    <row r="37" spans="1:17">
      <c r="A37">
        <v>36</v>
      </c>
      <c r="B37" t="s">
        <v>26</v>
      </c>
      <c r="C37" s="1">
        <v>237.183333333333</v>
      </c>
      <c r="D37" s="2" t="s">
        <v>270</v>
      </c>
      <c r="E37">
        <f>IF(ISBLANK(Marathon!F40),"",100+MAX(0,'Best Times'!H$4-Marathon!F40)/60)</f>
        <v>100</v>
      </c>
      <c r="F37">
        <f>IF(ISBLANK(Marathon!G40),"",100+MAX(0,'Best Times'!I$4-Marathon!G40)/60)</f>
        <v>101.9</v>
      </c>
      <c r="G37">
        <f>IF(ISBLANK(Marathon!H40),"",100+MAX(0,'Best Times'!J$4-Marathon!H40)/60)</f>
        <v>100</v>
      </c>
      <c r="H37">
        <f>IF(ISBLANK(Marathon!I40),"",100+MAX(0,'Best Times'!K$4-Marathon!I40)/60)</f>
        <v>120.48333333333333</v>
      </c>
      <c r="I37">
        <f>IF(ISBLANK(Marathon!J40),"",100+MAX(0,'Best Times'!L$4-Marathon!J40)/60)</f>
        <v>120.53333333333333</v>
      </c>
      <c r="J37">
        <f>IF(ISBLANK(Marathon!K40),"",100+MAX(0,'Best Times'!M$4-Marathon!K40)/60)</f>
        <v>100</v>
      </c>
      <c r="K37">
        <f>IF(ISBLANK(Marathon!L40),"",100+MAX(0,'Best Times'!N$4-Marathon!L40)/60)</f>
        <v>101.96666666666667</v>
      </c>
      <c r="L37">
        <f>IF(ISBLANK(Marathon!M40),"",100+MAX(0,'Best Times'!O$4-Marathon!M40)/60)</f>
        <v>117.96666666666667</v>
      </c>
      <c r="M37">
        <f>IF(ISBLANK(Marathon!N40),"",100+MAX(0,'Best Times'!P$4-Marathon!N40)/60)</f>
        <v>115.26666666666667</v>
      </c>
      <c r="N37">
        <f>IF(ISBLANK(Marathon!O40),"",100+MAX(0,'Best Times'!Q$4-Marathon!O40)/60)</f>
        <v>120.66666666666667</v>
      </c>
      <c r="O37">
        <f t="shared" si="0"/>
        <v>1000</v>
      </c>
      <c r="P37">
        <f t="shared" si="1"/>
        <v>100</v>
      </c>
      <c r="Q37">
        <f t="shared" si="2"/>
        <v>998.7833333333333</v>
      </c>
    </row>
    <row r="38" spans="1:17">
      <c r="A38">
        <v>37</v>
      </c>
      <c r="B38" t="s">
        <v>124</v>
      </c>
      <c r="C38" s="1">
        <v>237.683333333333</v>
      </c>
      <c r="D38" s="2" t="s">
        <v>125</v>
      </c>
      <c r="E38">
        <f>IF(ISBLANK(Marathon!F41),"",100+MAX(0,'Best Times'!H$4-Marathon!F41)/60)</f>
        <v>102.16666666666667</v>
      </c>
      <c r="F38">
        <f>IF(ISBLANK(Marathon!G41),"",100+MAX(0,'Best Times'!I$4-Marathon!G41)/60)</f>
        <v>118.35</v>
      </c>
      <c r="G38">
        <f>IF(ISBLANK(Marathon!H41),"",100+MAX(0,'Best Times'!J$4-Marathon!H41)/60)</f>
        <v>100</v>
      </c>
      <c r="H38" t="str">
        <f>IF(ISBLANK(Marathon!I41),"",100+MAX(0,'Best Times'!K$4-Marathon!I41)/60)</f>
        <v/>
      </c>
      <c r="I38">
        <f>IF(ISBLANK(Marathon!J41),"",100+MAX(0,'Best Times'!L$4-Marathon!J41)/60)</f>
        <v>100</v>
      </c>
      <c r="J38">
        <f>IF(ISBLANK(Marathon!K41),"",100+MAX(0,'Best Times'!M$4-Marathon!K41)/60)</f>
        <v>105.3</v>
      </c>
      <c r="K38">
        <f>IF(ISBLANK(Marathon!L41),"",100+MAX(0,'Best Times'!N$4-Marathon!L41)/60)</f>
        <v>118.06666666666666</v>
      </c>
      <c r="L38">
        <f>IF(ISBLANK(Marathon!M41),"",100+MAX(0,'Best Times'!O$4-Marathon!M41)/60)</f>
        <v>130</v>
      </c>
      <c r="M38">
        <f>IF(ISBLANK(Marathon!N41),"",100+MAX(0,'Best Times'!P$4-Marathon!N41)/60)</f>
        <v>101.01666666666667</v>
      </c>
      <c r="N38">
        <f>IF(ISBLANK(Marathon!O41),"",100+MAX(0,'Best Times'!Q$4-Marathon!O41)/60)</f>
        <v>125.56666666666666</v>
      </c>
      <c r="O38">
        <f t="shared" si="0"/>
        <v>900</v>
      </c>
      <c r="P38">
        <f t="shared" si="1"/>
        <v>0</v>
      </c>
      <c r="Q38">
        <f t="shared" si="2"/>
        <v>1000.4666666666665</v>
      </c>
    </row>
    <row r="39" spans="1:17">
      <c r="A39">
        <v>38</v>
      </c>
      <c r="B39" t="s">
        <v>126</v>
      </c>
      <c r="C39" s="1">
        <v>236.916666666666</v>
      </c>
      <c r="D39" s="2" t="s">
        <v>270</v>
      </c>
      <c r="E39">
        <f>IF(ISBLANK(Marathon!F42),"",100+MAX(0,'Best Times'!H$4-Marathon!F42)/60)</f>
        <v>100</v>
      </c>
      <c r="F39">
        <f>IF(ISBLANK(Marathon!G42),"",100+MAX(0,'Best Times'!I$4-Marathon!G42)/60)</f>
        <v>100</v>
      </c>
      <c r="G39">
        <f>IF(ISBLANK(Marathon!H42),"",100+MAX(0,'Best Times'!J$4-Marathon!H42)/60)</f>
        <v>100</v>
      </c>
      <c r="H39">
        <f>IF(ISBLANK(Marathon!I42),"",100+MAX(0,'Best Times'!K$4-Marathon!I42)/60)</f>
        <v>119.88333333333333</v>
      </c>
      <c r="I39">
        <f>IF(ISBLANK(Marathon!J42),"",100+MAX(0,'Best Times'!L$4-Marathon!J42)/60)</f>
        <v>114.31666666666666</v>
      </c>
      <c r="J39">
        <f>IF(ISBLANK(Marathon!K42),"",100+MAX(0,'Best Times'!M$4-Marathon!K42)/60)</f>
        <v>113.18333333333334</v>
      </c>
      <c r="K39">
        <f>IF(ISBLANK(Marathon!L42),"",100+MAX(0,'Best Times'!N$4-Marathon!L42)/60)</f>
        <v>100</v>
      </c>
      <c r="L39">
        <f>IF(ISBLANK(Marathon!M42),"",100+MAX(0,'Best Times'!O$4-Marathon!M42)/60)</f>
        <v>116.5</v>
      </c>
      <c r="M39">
        <f>IF(ISBLANK(Marathon!N42),"",100+MAX(0,'Best Times'!P$4-Marathon!N42)/60)</f>
        <v>121.9</v>
      </c>
      <c r="N39">
        <f>IF(ISBLANK(Marathon!O42),"",100+MAX(0,'Best Times'!Q$4-Marathon!O42)/60)</f>
        <v>116.08333333333333</v>
      </c>
      <c r="O39">
        <f t="shared" si="0"/>
        <v>1000</v>
      </c>
      <c r="P39">
        <f t="shared" si="1"/>
        <v>100</v>
      </c>
      <c r="Q39">
        <f t="shared" si="2"/>
        <v>1001.8666666666668</v>
      </c>
    </row>
    <row r="40" spans="1:17">
      <c r="A40">
        <v>39</v>
      </c>
      <c r="B40" t="s">
        <v>127</v>
      </c>
      <c r="C40" s="1">
        <v>235.683333333333</v>
      </c>
      <c r="D40" s="2" t="s">
        <v>270</v>
      </c>
      <c r="E40">
        <f>IF(ISBLANK(Marathon!F43),"",100+MAX(0,'Best Times'!H$4-Marathon!F43)/60)</f>
        <v>100</v>
      </c>
      <c r="F40">
        <f>IF(ISBLANK(Marathon!G43),"",100+MAX(0,'Best Times'!I$4-Marathon!G43)/60)</f>
        <v>119.61666666666667</v>
      </c>
      <c r="G40">
        <f>IF(ISBLANK(Marathon!H43),"",100+MAX(0,'Best Times'!J$4-Marathon!H43)/60)</f>
        <v>100</v>
      </c>
      <c r="H40">
        <f>IF(ISBLANK(Marathon!I43),"",100+MAX(0,'Best Times'!K$4-Marathon!I43)/60)</f>
        <v>121.05</v>
      </c>
      <c r="I40">
        <f>IF(ISBLANK(Marathon!J43),"",100+MAX(0,'Best Times'!L$4-Marathon!J43)/60)</f>
        <v>114.16666666666667</v>
      </c>
      <c r="J40">
        <f>IF(ISBLANK(Marathon!K43),"",100+MAX(0,'Best Times'!M$4-Marathon!K43)/60)</f>
        <v>100</v>
      </c>
      <c r="K40">
        <f>IF(ISBLANK(Marathon!L43),"",100+MAX(0,'Best Times'!N$4-Marathon!L43)/60)</f>
        <v>100</v>
      </c>
      <c r="L40">
        <f>IF(ISBLANK(Marathon!M43),"",100+MAX(0,'Best Times'!O$4-Marathon!M43)/60)</f>
        <v>116.65</v>
      </c>
      <c r="M40">
        <f>IF(ISBLANK(Marathon!N43),"",100+MAX(0,'Best Times'!P$4-Marathon!N43)/60)</f>
        <v>104.06666666666666</v>
      </c>
      <c r="N40">
        <f>IF(ISBLANK(Marathon!O43),"",100+MAX(0,'Best Times'!Q$4-Marathon!O43)/60)</f>
        <v>119.51666666666667</v>
      </c>
      <c r="O40">
        <f t="shared" si="0"/>
        <v>1000</v>
      </c>
      <c r="P40">
        <f t="shared" si="1"/>
        <v>100</v>
      </c>
      <c r="Q40">
        <f t="shared" si="2"/>
        <v>995.06666666666661</v>
      </c>
    </row>
    <row r="41" spans="1:17">
      <c r="A41">
        <v>40</v>
      </c>
      <c r="B41" t="s">
        <v>8</v>
      </c>
      <c r="C41" s="1">
        <v>233.11666666666599</v>
      </c>
      <c r="D41" s="2" t="s">
        <v>271</v>
      </c>
      <c r="E41">
        <f>IF(ISBLANK(Marathon!F44),"",100+MAX(0,'Best Times'!H$4-Marathon!F44)/60)</f>
        <v>100</v>
      </c>
      <c r="F41">
        <f>IF(ISBLANK(Marathon!G44),"",100+MAX(0,'Best Times'!I$4-Marathon!G44)/60)</f>
        <v>122.8</v>
      </c>
      <c r="G41">
        <f>IF(ISBLANK(Marathon!H44),"",100+MAX(0,'Best Times'!J$4-Marathon!H44)/60)</f>
        <v>100</v>
      </c>
      <c r="H41">
        <f>IF(ISBLANK(Marathon!I44),"",100+MAX(0,'Best Times'!K$4-Marathon!I44)/60)</f>
        <v>121.05</v>
      </c>
      <c r="I41">
        <f>IF(ISBLANK(Marathon!J44),"",100+MAX(0,'Best Times'!L$4-Marathon!J44)/60)</f>
        <v>100</v>
      </c>
      <c r="J41">
        <f>IF(ISBLANK(Marathon!K44),"",100+MAX(0,'Best Times'!M$4-Marathon!K44)/60)</f>
        <v>120.46666666666667</v>
      </c>
      <c r="K41">
        <f>IF(ISBLANK(Marathon!L44),"",100+MAX(0,'Best Times'!N$4-Marathon!L44)/60)</f>
        <v>100</v>
      </c>
      <c r="L41">
        <f>IF(ISBLANK(Marathon!M44),"",100+MAX(0,'Best Times'!O$4-Marathon!M44)/60)</f>
        <v>101.01666666666667</v>
      </c>
      <c r="M41">
        <f>IF(ISBLANK(Marathon!N44),"",100+MAX(0,'Best Times'!P$4-Marathon!N44)/60)</f>
        <v>108.88333333333333</v>
      </c>
      <c r="N41">
        <f>IF(ISBLANK(Marathon!O44),"",100+MAX(0,'Best Times'!Q$4-Marathon!O44)/60)</f>
        <v>124.11666666666667</v>
      </c>
      <c r="O41">
        <f t="shared" si="0"/>
        <v>1000</v>
      </c>
      <c r="P41">
        <f t="shared" si="1"/>
        <v>100</v>
      </c>
      <c r="Q41">
        <f t="shared" si="2"/>
        <v>998.33333333333348</v>
      </c>
    </row>
    <row r="42" spans="1:17">
      <c r="A42">
        <v>41</v>
      </c>
      <c r="B42" t="s">
        <v>128</v>
      </c>
      <c r="C42" s="1">
        <v>232.583333333333</v>
      </c>
      <c r="D42" s="2" t="s">
        <v>270</v>
      </c>
      <c r="E42">
        <f>IF(ISBLANK(Marathon!F45),"",100+MAX(0,'Best Times'!H$4-Marathon!F45)/60)</f>
        <v>100</v>
      </c>
      <c r="F42">
        <f>IF(ISBLANK(Marathon!G45),"",100+MAX(0,'Best Times'!I$4-Marathon!G45)/60)</f>
        <v>117.25</v>
      </c>
      <c r="G42">
        <f>IF(ISBLANK(Marathon!H45),"",100+MAX(0,'Best Times'!J$4-Marathon!H45)/60)</f>
        <v>100</v>
      </c>
      <c r="H42">
        <f>IF(ISBLANK(Marathon!I45),"",100+MAX(0,'Best Times'!K$4-Marathon!I45)/60)</f>
        <v>106.7</v>
      </c>
      <c r="I42">
        <f>IF(ISBLANK(Marathon!J45),"",100+MAX(0,'Best Times'!L$4-Marathon!J45)/60)</f>
        <v>111.45</v>
      </c>
      <c r="J42">
        <f>IF(ISBLANK(Marathon!K45),"",100+MAX(0,'Best Times'!M$4-Marathon!K45)/60)</f>
        <v>115.26666666666667</v>
      </c>
      <c r="K42">
        <f>IF(ISBLANK(Marathon!L45),"",100+MAX(0,'Best Times'!N$4-Marathon!L45)/60)</f>
        <v>100</v>
      </c>
      <c r="L42">
        <f>IF(ISBLANK(Marathon!M45),"",100+MAX(0,'Best Times'!O$4-Marathon!M45)/60)</f>
        <v>126.35</v>
      </c>
      <c r="M42">
        <f>IF(ISBLANK(Marathon!N45),"",100+MAX(0,'Best Times'!P$4-Marathon!N45)/60)</f>
        <v>109.91666666666667</v>
      </c>
      <c r="N42">
        <f>IF(ISBLANK(Marathon!O45),"",100+MAX(0,'Best Times'!Q$4-Marathon!O45)/60)</f>
        <v>100</v>
      </c>
      <c r="O42">
        <f t="shared" si="0"/>
        <v>1000</v>
      </c>
      <c r="P42">
        <f t="shared" si="1"/>
        <v>100</v>
      </c>
      <c r="Q42">
        <f t="shared" si="2"/>
        <v>986.93333333333339</v>
      </c>
    </row>
    <row r="43" spans="1:17">
      <c r="A43">
        <v>42</v>
      </c>
      <c r="B43" t="s">
        <v>129</v>
      </c>
      <c r="C43" s="1">
        <v>232.06666666666601</v>
      </c>
      <c r="D43" s="2" t="s">
        <v>270</v>
      </c>
      <c r="E43">
        <f>IF(ISBLANK(Marathon!F46),"",100+MAX(0,'Best Times'!H$4-Marathon!F46)/60)</f>
        <v>100</v>
      </c>
      <c r="F43">
        <f>IF(ISBLANK(Marathon!G46),"",100+MAX(0,'Best Times'!I$4-Marathon!G46)/60)</f>
        <v>106.23333333333333</v>
      </c>
      <c r="G43">
        <f>IF(ISBLANK(Marathon!H46),"",100+MAX(0,'Best Times'!J$4-Marathon!H46)/60)</f>
        <v>100</v>
      </c>
      <c r="H43">
        <f>IF(ISBLANK(Marathon!I46),"",100+MAX(0,'Best Times'!K$4-Marathon!I46)/60)</f>
        <v>112.75</v>
      </c>
      <c r="I43">
        <f>IF(ISBLANK(Marathon!J46),"",100+MAX(0,'Best Times'!L$4-Marathon!J46)/60)</f>
        <v>119.78333333333333</v>
      </c>
      <c r="J43">
        <f>IF(ISBLANK(Marathon!K46),"",100+MAX(0,'Best Times'!M$4-Marathon!K46)/60)</f>
        <v>103.5</v>
      </c>
      <c r="K43">
        <f>IF(ISBLANK(Marathon!L46),"",100+MAX(0,'Best Times'!N$4-Marathon!L46)/60)</f>
        <v>100</v>
      </c>
      <c r="L43">
        <f>IF(ISBLANK(Marathon!M46),"",100+MAX(0,'Best Times'!O$4-Marathon!M46)/60)</f>
        <v>119.53333333333333</v>
      </c>
      <c r="M43">
        <f>IF(ISBLANK(Marathon!N46),"",100+MAX(0,'Best Times'!P$4-Marathon!N46)/60)</f>
        <v>106.5</v>
      </c>
      <c r="N43">
        <f>IF(ISBLANK(Marathon!O46),"",100+MAX(0,'Best Times'!Q$4-Marathon!O46)/60)</f>
        <v>116.28333333333333</v>
      </c>
      <c r="O43">
        <f t="shared" si="0"/>
        <v>1000</v>
      </c>
      <c r="P43">
        <f t="shared" si="1"/>
        <v>100</v>
      </c>
      <c r="Q43">
        <f t="shared" si="2"/>
        <v>984.58333333333326</v>
      </c>
    </row>
    <row r="44" spans="1:17">
      <c r="A44">
        <v>43</v>
      </c>
      <c r="B44" t="s">
        <v>130</v>
      </c>
      <c r="C44" s="1">
        <v>224.083333333333</v>
      </c>
      <c r="D44" s="2" t="s">
        <v>270</v>
      </c>
      <c r="E44">
        <f>IF(ISBLANK(Marathon!F47),"",100+MAX(0,'Best Times'!H$4-Marathon!F47)/60)</f>
        <v>120.65</v>
      </c>
      <c r="F44">
        <f>IF(ISBLANK(Marathon!G47),"",100+MAX(0,'Best Times'!I$4-Marathon!G47)/60)</f>
        <v>119.5</v>
      </c>
      <c r="G44">
        <f>IF(ISBLANK(Marathon!H47),"",100+MAX(0,'Best Times'!J$4-Marathon!H47)/60)</f>
        <v>100</v>
      </c>
      <c r="H44">
        <f>IF(ISBLANK(Marathon!I47),"",100+MAX(0,'Best Times'!K$4-Marathon!I47)/60)</f>
        <v>100</v>
      </c>
      <c r="I44">
        <f>IF(ISBLANK(Marathon!J47),"",100+MAX(0,'Best Times'!L$4-Marathon!J47)/60)</f>
        <v>113.83333333333333</v>
      </c>
      <c r="J44">
        <f>IF(ISBLANK(Marathon!K47),"",100+MAX(0,'Best Times'!M$4-Marathon!K47)/60)</f>
        <v>100</v>
      </c>
      <c r="K44">
        <f>IF(ISBLANK(Marathon!L47),"",100+MAX(0,'Best Times'!N$4-Marathon!L47)/60)</f>
        <v>101.35</v>
      </c>
      <c r="L44">
        <f>IF(ISBLANK(Marathon!M47),"",100+MAX(0,'Best Times'!O$4-Marathon!M47)/60)</f>
        <v>122.26666666666667</v>
      </c>
      <c r="M44">
        <f>IF(ISBLANK(Marathon!N47),"",100+MAX(0,'Best Times'!P$4-Marathon!N47)/60)</f>
        <v>124.23333333333333</v>
      </c>
      <c r="N44">
        <f>IF(ISBLANK(Marathon!O47),"",100+MAX(0,'Best Times'!Q$4-Marathon!O47)/60)</f>
        <v>100</v>
      </c>
      <c r="O44">
        <f t="shared" si="0"/>
        <v>1000</v>
      </c>
      <c r="P44">
        <f t="shared" si="1"/>
        <v>100</v>
      </c>
      <c r="Q44">
        <f t="shared" si="2"/>
        <v>1001.8333333333335</v>
      </c>
    </row>
    <row r="45" spans="1:17">
      <c r="A45">
        <v>44</v>
      </c>
      <c r="B45" t="s">
        <v>36</v>
      </c>
      <c r="C45" s="1">
        <v>224</v>
      </c>
      <c r="D45" s="2" t="s">
        <v>269</v>
      </c>
      <c r="E45">
        <f>IF(ISBLANK(Marathon!F48),"",100+MAX(0,'Best Times'!H$4-Marathon!F48)/60)</f>
        <v>105.6</v>
      </c>
      <c r="F45">
        <f>IF(ISBLANK(Marathon!G48),"",100+MAX(0,'Best Times'!I$4-Marathon!G48)/60)</f>
        <v>102.7</v>
      </c>
      <c r="G45">
        <f>IF(ISBLANK(Marathon!H48),"",100+MAX(0,'Best Times'!J$4-Marathon!H48)/60)</f>
        <v>106.13333333333334</v>
      </c>
      <c r="H45">
        <f>IF(ISBLANK(Marathon!I48),"",100+MAX(0,'Best Times'!K$4-Marathon!I48)/60)</f>
        <v>113.53333333333333</v>
      </c>
      <c r="I45">
        <f>IF(ISBLANK(Marathon!J48),"",100+MAX(0,'Best Times'!L$4-Marathon!J48)/60)</f>
        <v>101.28333333333333</v>
      </c>
      <c r="J45">
        <f>IF(ISBLANK(Marathon!K48),"",100+MAX(0,'Best Times'!M$4-Marathon!K48)/60)</f>
        <v>105.73333333333333</v>
      </c>
      <c r="K45">
        <f>IF(ISBLANK(Marathon!L48),"",100+MAX(0,'Best Times'!N$4-Marathon!L48)/60)</f>
        <v>100</v>
      </c>
      <c r="L45">
        <f>IF(ISBLANK(Marathon!M48),"",100+MAX(0,'Best Times'!O$4-Marathon!M48)/60)</f>
        <v>119.25</v>
      </c>
      <c r="M45">
        <f>IF(ISBLANK(Marathon!N48),"",100+MAX(0,'Best Times'!P$4-Marathon!N48)/60)</f>
        <v>104.25</v>
      </c>
      <c r="N45">
        <f>IF(ISBLANK(Marathon!O48),"",100+MAX(0,'Best Times'!Q$4-Marathon!O48)/60)</f>
        <v>115.58333333333333</v>
      </c>
      <c r="O45">
        <f t="shared" si="0"/>
        <v>1000</v>
      </c>
      <c r="P45">
        <f t="shared" si="1"/>
        <v>100</v>
      </c>
      <c r="Q45">
        <f t="shared" si="2"/>
        <v>974.06666666666661</v>
      </c>
    </row>
    <row r="46" spans="1:17">
      <c r="A46">
        <v>45</v>
      </c>
      <c r="B46" t="s">
        <v>14</v>
      </c>
      <c r="C46" s="1">
        <v>223.45</v>
      </c>
      <c r="D46" s="2" t="s">
        <v>271</v>
      </c>
      <c r="E46">
        <f>IF(ISBLANK(Marathon!F49),"",100+MAX(0,'Best Times'!H$4-Marathon!F49)/60)</f>
        <v>100</v>
      </c>
      <c r="F46">
        <f>IF(ISBLANK(Marathon!G49),"",100+MAX(0,'Best Times'!I$4-Marathon!G49)/60)</f>
        <v>120.3</v>
      </c>
      <c r="G46">
        <f>IF(ISBLANK(Marathon!H49),"",100+MAX(0,'Best Times'!J$4-Marathon!H49)/60)</f>
        <v>100</v>
      </c>
      <c r="H46">
        <f>IF(ISBLANK(Marathon!I49),"",100+MAX(0,'Best Times'!K$4-Marathon!I49)/60)</f>
        <v>103.16666666666667</v>
      </c>
      <c r="I46">
        <f>IF(ISBLANK(Marathon!J49),"",100+MAX(0,'Best Times'!L$4-Marathon!J49)/60)</f>
        <v>102.15</v>
      </c>
      <c r="J46">
        <f>IF(ISBLANK(Marathon!K49),"",100+MAX(0,'Best Times'!M$4-Marathon!K49)/60)</f>
        <v>112.5</v>
      </c>
      <c r="K46">
        <f>IF(ISBLANK(Marathon!L49),"",100+MAX(0,'Best Times'!N$4-Marathon!L49)/60)</f>
        <v>100</v>
      </c>
      <c r="L46">
        <f>IF(ISBLANK(Marathon!M49),"",100+MAX(0,'Best Times'!O$4-Marathon!M49)/60)</f>
        <v>117.46666666666667</v>
      </c>
      <c r="M46">
        <f>IF(ISBLANK(Marathon!N49),"",100+MAX(0,'Best Times'!P$4-Marathon!N49)/60)</f>
        <v>117.6</v>
      </c>
      <c r="N46">
        <f>IF(ISBLANK(Marathon!O49),"",100+MAX(0,'Best Times'!Q$4-Marathon!O49)/60)</f>
        <v>114.45</v>
      </c>
      <c r="O46">
        <f t="shared" si="0"/>
        <v>1000</v>
      </c>
      <c r="P46">
        <f t="shared" si="1"/>
        <v>100</v>
      </c>
      <c r="Q46">
        <f t="shared" si="2"/>
        <v>987.63333333333344</v>
      </c>
    </row>
    <row r="47" spans="1:17">
      <c r="A47">
        <v>46</v>
      </c>
      <c r="B47" t="s">
        <v>24</v>
      </c>
      <c r="C47" s="1">
        <v>222.3</v>
      </c>
      <c r="D47" s="2" t="s">
        <v>269</v>
      </c>
      <c r="E47">
        <f>IF(ISBLANK(Marathon!F50),"",100+MAX(0,'Best Times'!H$4-Marathon!F50)/60)</f>
        <v>102.36666666666666</v>
      </c>
      <c r="F47">
        <f>IF(ISBLANK(Marathon!G50),"",100+MAX(0,'Best Times'!I$4-Marathon!G50)/60)</f>
        <v>112.08333333333333</v>
      </c>
      <c r="G47">
        <f>IF(ISBLANK(Marathon!H50),"",100+MAX(0,'Best Times'!J$4-Marathon!H50)/60)</f>
        <v>100</v>
      </c>
      <c r="H47">
        <f>IF(ISBLANK(Marathon!I50),"",100+MAX(0,'Best Times'!K$4-Marathon!I50)/60)</f>
        <v>114.26666666666667</v>
      </c>
      <c r="I47">
        <f>IF(ISBLANK(Marathon!J50),"",100+MAX(0,'Best Times'!L$4-Marathon!J50)/60)</f>
        <v>101.51666666666667</v>
      </c>
      <c r="J47">
        <f>IF(ISBLANK(Marathon!K50),"",100+MAX(0,'Best Times'!M$4-Marathon!K50)/60)</f>
        <v>105.21666666666667</v>
      </c>
      <c r="K47">
        <f>IF(ISBLANK(Marathon!L50),"",100+MAX(0,'Best Times'!N$4-Marathon!L50)/60)</f>
        <v>100.5</v>
      </c>
      <c r="L47">
        <f>IF(ISBLANK(Marathon!M50),"",100+MAX(0,'Best Times'!O$4-Marathon!M50)/60)</f>
        <v>102.36666666666666</v>
      </c>
      <c r="M47">
        <f>IF(ISBLANK(Marathon!N50),"",100+MAX(0,'Best Times'!P$4-Marathon!N50)/60)</f>
        <v>106.23333333333333</v>
      </c>
      <c r="N47">
        <f>IF(ISBLANK(Marathon!O50),"",100+MAX(0,'Best Times'!Q$4-Marathon!O50)/60)</f>
        <v>116.65</v>
      </c>
      <c r="O47">
        <f t="shared" si="0"/>
        <v>1000</v>
      </c>
      <c r="P47">
        <f t="shared" si="1"/>
        <v>100</v>
      </c>
      <c r="Q47">
        <f t="shared" si="2"/>
        <v>961.2</v>
      </c>
    </row>
    <row r="48" spans="1:17">
      <c r="A48">
        <v>47</v>
      </c>
      <c r="B48" t="s">
        <v>131</v>
      </c>
      <c r="C48" s="1">
        <v>223.083333333333</v>
      </c>
      <c r="D48" s="2" t="s">
        <v>270</v>
      </c>
      <c r="E48">
        <f>IF(ISBLANK(Marathon!F51),"",100+MAX(0,'Best Times'!H$4-Marathon!F51)/60)</f>
        <v>109.33333333333333</v>
      </c>
      <c r="F48">
        <f>IF(ISBLANK(Marathon!G51),"",100+MAX(0,'Best Times'!I$4-Marathon!G51)/60)</f>
        <v>110.7</v>
      </c>
      <c r="G48">
        <f>IF(ISBLANK(Marathon!H51),"",100+MAX(0,'Best Times'!J$4-Marathon!H51)/60)</f>
        <v>100</v>
      </c>
      <c r="H48">
        <f>IF(ISBLANK(Marathon!I51),"",100+MAX(0,'Best Times'!K$4-Marathon!I51)/60)</f>
        <v>100</v>
      </c>
      <c r="I48">
        <f>IF(ISBLANK(Marathon!J51),"",100+MAX(0,'Best Times'!L$4-Marathon!J51)/60)</f>
        <v>116.16666666666667</v>
      </c>
      <c r="J48">
        <f>IF(ISBLANK(Marathon!K51),"",100+MAX(0,'Best Times'!M$4-Marathon!K51)/60)</f>
        <v>100</v>
      </c>
      <c r="K48">
        <f>IF(ISBLANK(Marathon!L51),"",100+MAX(0,'Best Times'!N$4-Marathon!L51)/60)</f>
        <v>100</v>
      </c>
      <c r="L48">
        <f>IF(ISBLANK(Marathon!M51),"",100+MAX(0,'Best Times'!O$4-Marathon!M51)/60)</f>
        <v>116.88333333333333</v>
      </c>
      <c r="M48">
        <f>IF(ISBLANK(Marathon!N51),"",100+MAX(0,'Best Times'!P$4-Marathon!N51)/60)</f>
        <v>115.28333333333333</v>
      </c>
      <c r="N48">
        <f>IF(ISBLANK(Marathon!O51),"",100+MAX(0,'Best Times'!Q$4-Marathon!O51)/60)</f>
        <v>117.1</v>
      </c>
      <c r="O48">
        <f t="shared" si="0"/>
        <v>1000</v>
      </c>
      <c r="P48">
        <f t="shared" si="1"/>
        <v>100</v>
      </c>
      <c r="Q48">
        <f t="shared" si="2"/>
        <v>985.46666666666647</v>
      </c>
    </row>
    <row r="49" spans="1:17">
      <c r="A49">
        <v>48</v>
      </c>
      <c r="B49" t="s">
        <v>132</v>
      </c>
      <c r="C49" s="1">
        <v>217.35</v>
      </c>
      <c r="D49" s="2" t="s">
        <v>271</v>
      </c>
      <c r="E49">
        <f>IF(ISBLANK(Marathon!F52),"",100+MAX(0,'Best Times'!H$4-Marathon!F52)/60)</f>
        <v>100</v>
      </c>
      <c r="F49">
        <f>IF(ISBLANK(Marathon!G52),"",100+MAX(0,'Best Times'!I$4-Marathon!G52)/60)</f>
        <v>115.13333333333333</v>
      </c>
      <c r="G49">
        <f>IF(ISBLANK(Marathon!H52),"",100+MAX(0,'Best Times'!J$4-Marathon!H52)/60)</f>
        <v>100</v>
      </c>
      <c r="H49">
        <f>IF(ISBLANK(Marathon!I52),"",100+MAX(0,'Best Times'!K$4-Marathon!I52)/60)</f>
        <v>101.18333333333334</v>
      </c>
      <c r="I49">
        <f>IF(ISBLANK(Marathon!J52),"",100+MAX(0,'Best Times'!L$4-Marathon!J52)/60)</f>
        <v>104.45</v>
      </c>
      <c r="J49">
        <f>IF(ISBLANK(Marathon!K52),"",100+MAX(0,'Best Times'!M$4-Marathon!K52)/60)</f>
        <v>107.48333333333333</v>
      </c>
      <c r="K49">
        <f>IF(ISBLANK(Marathon!L52),"",100+MAX(0,'Best Times'!N$4-Marathon!L52)/60)</f>
        <v>100</v>
      </c>
      <c r="L49">
        <f>IF(ISBLANK(Marathon!M52),"",100+MAX(0,'Best Times'!O$4-Marathon!M52)/60)</f>
        <v>124.55</v>
      </c>
      <c r="M49">
        <f>IF(ISBLANK(Marathon!N52),"",100+MAX(0,'Best Times'!P$4-Marathon!N52)/60)</f>
        <v>118.68333333333334</v>
      </c>
      <c r="N49">
        <f>IF(ISBLANK(Marathon!O52),"",100+MAX(0,'Best Times'!Q$4-Marathon!O52)/60)</f>
        <v>110.05</v>
      </c>
      <c r="O49">
        <f t="shared" si="0"/>
        <v>1000</v>
      </c>
      <c r="P49">
        <f t="shared" si="1"/>
        <v>100</v>
      </c>
      <c r="Q49">
        <f t="shared" si="2"/>
        <v>981.5333333333333</v>
      </c>
    </row>
    <row r="50" spans="1:17">
      <c r="A50">
        <v>49</v>
      </c>
      <c r="B50" t="s">
        <v>9</v>
      </c>
      <c r="C50" s="1">
        <v>213.75</v>
      </c>
      <c r="D50" s="2" t="s">
        <v>273</v>
      </c>
      <c r="E50" t="str">
        <f>IF(ISBLANK(Marathon!F53),"",100+MAX(0,'Best Times'!H$4-Marathon!F53)/60)</f>
        <v/>
      </c>
      <c r="F50">
        <f>IF(ISBLANK(Marathon!G53),"",100+MAX(0,'Best Times'!I$4-Marathon!G53)/60)</f>
        <v>110.66666666666667</v>
      </c>
      <c r="G50">
        <f>IF(ISBLANK(Marathon!H53),"",100+MAX(0,'Best Times'!J$4-Marathon!H53)/60)</f>
        <v>109.81666666666666</v>
      </c>
      <c r="H50">
        <f>IF(ISBLANK(Marathon!I53),"",100+MAX(0,'Best Times'!K$4-Marathon!I53)/60)</f>
        <v>107.06666666666666</v>
      </c>
      <c r="I50">
        <f>IF(ISBLANK(Marathon!J53),"",100+MAX(0,'Best Times'!L$4-Marathon!J53)/60)</f>
        <v>100</v>
      </c>
      <c r="J50">
        <f>IF(ISBLANK(Marathon!K53),"",100+MAX(0,'Best Times'!M$4-Marathon!K53)/60)</f>
        <v>116.05</v>
      </c>
      <c r="K50">
        <f>IF(ISBLANK(Marathon!L53),"",100+MAX(0,'Best Times'!N$4-Marathon!L53)/60)</f>
        <v>100</v>
      </c>
      <c r="L50">
        <f>IF(ISBLANK(Marathon!M53),"",100+MAX(0,'Best Times'!O$4-Marathon!M53)/60)</f>
        <v>119.98333333333333</v>
      </c>
      <c r="M50">
        <f>IF(ISBLANK(Marathon!N53),"",100+MAX(0,'Best Times'!P$4-Marathon!N53)/60)</f>
        <v>100</v>
      </c>
      <c r="N50">
        <f>IF(ISBLANK(Marathon!O53),"",100+MAX(0,'Best Times'!Q$4-Marathon!O53)/60)</f>
        <v>110.18333333333334</v>
      </c>
      <c r="O50">
        <f t="shared" si="0"/>
        <v>900</v>
      </c>
      <c r="P50">
        <f t="shared" si="1"/>
        <v>0</v>
      </c>
      <c r="Q50">
        <f t="shared" si="2"/>
        <v>973.76666666666665</v>
      </c>
    </row>
    <row r="51" spans="1:17">
      <c r="A51">
        <v>50</v>
      </c>
      <c r="B51" t="s">
        <v>133</v>
      </c>
      <c r="C51" s="1">
        <v>208.55</v>
      </c>
      <c r="D51" s="2" t="s">
        <v>271</v>
      </c>
      <c r="E51">
        <f>IF(ISBLANK(Marathon!F54),"",100+MAX(0,'Best Times'!H$4-Marathon!F54)/60)</f>
        <v>100</v>
      </c>
      <c r="F51">
        <f>IF(ISBLANK(Marathon!G54),"",100+MAX(0,'Best Times'!I$4-Marathon!G54)/60)</f>
        <v>109.45</v>
      </c>
      <c r="G51">
        <f>IF(ISBLANK(Marathon!H54),"",100+MAX(0,'Best Times'!J$4-Marathon!H54)/60)</f>
        <v>100</v>
      </c>
      <c r="H51">
        <f>IF(ISBLANK(Marathon!I54),"",100+MAX(0,'Best Times'!K$4-Marathon!I54)/60)</f>
        <v>112.56666666666666</v>
      </c>
      <c r="I51">
        <f>IF(ISBLANK(Marathon!J54),"",100+MAX(0,'Best Times'!L$4-Marathon!J54)/60)</f>
        <v>106.56666666666666</v>
      </c>
      <c r="J51">
        <f>IF(ISBLANK(Marathon!K54),"",100+MAX(0,'Best Times'!M$4-Marathon!K54)/60)</f>
        <v>100</v>
      </c>
      <c r="K51">
        <f>IF(ISBLANK(Marathon!L54),"",100+MAX(0,'Best Times'!N$4-Marathon!L54)/60)</f>
        <v>102.03333333333333</v>
      </c>
      <c r="L51">
        <f>IF(ISBLANK(Marathon!M54),"",100+MAX(0,'Best Times'!O$4-Marathon!M54)/60)</f>
        <v>106.83333333333333</v>
      </c>
      <c r="M51">
        <f>IF(ISBLANK(Marathon!N54),"",100+MAX(0,'Best Times'!P$4-Marathon!N54)/60)</f>
        <v>115.61666666666667</v>
      </c>
      <c r="N51">
        <f>IF(ISBLANK(Marathon!O54),"",100+MAX(0,'Best Times'!Q$4-Marathon!O54)/60)</f>
        <v>118.68333333333334</v>
      </c>
      <c r="O51">
        <f t="shared" si="0"/>
        <v>1000</v>
      </c>
      <c r="P51">
        <f t="shared" si="1"/>
        <v>100</v>
      </c>
      <c r="Q51">
        <f t="shared" si="2"/>
        <v>971.75</v>
      </c>
    </row>
    <row r="52" spans="1:17">
      <c r="A52">
        <v>51</v>
      </c>
      <c r="B52" t="s">
        <v>134</v>
      </c>
      <c r="C52" s="1">
        <v>207.45</v>
      </c>
      <c r="D52" s="2" t="s">
        <v>270</v>
      </c>
      <c r="E52">
        <f>IF(ISBLANK(Marathon!F55),"",100+MAX(0,'Best Times'!H$4-Marathon!F55)/60)</f>
        <v>100</v>
      </c>
      <c r="F52">
        <f>IF(ISBLANK(Marathon!G55),"",100+MAX(0,'Best Times'!I$4-Marathon!G55)/60)</f>
        <v>100</v>
      </c>
      <c r="G52">
        <f>IF(ISBLANK(Marathon!H55),"",100+MAX(0,'Best Times'!J$4-Marathon!H55)/60)</f>
        <v>100</v>
      </c>
      <c r="H52">
        <f>IF(ISBLANK(Marathon!I55),"",100+MAX(0,'Best Times'!K$4-Marathon!I55)/60)</f>
        <v>113.28333333333333</v>
      </c>
      <c r="I52">
        <f>IF(ISBLANK(Marathon!J55),"",100+MAX(0,'Best Times'!L$4-Marathon!J55)/60)</f>
        <v>105.53333333333333</v>
      </c>
      <c r="J52">
        <f>IF(ISBLANK(Marathon!K55),"",100+MAX(0,'Best Times'!M$4-Marathon!K55)/60)</f>
        <v>106.96666666666667</v>
      </c>
      <c r="K52">
        <f>IF(ISBLANK(Marathon!L55),"",100+MAX(0,'Best Times'!N$4-Marathon!L55)/60)</f>
        <v>100</v>
      </c>
      <c r="L52">
        <f>IF(ISBLANK(Marathon!M55),"",100+MAX(0,'Best Times'!O$4-Marathon!M55)/60)</f>
        <v>128.78333333333333</v>
      </c>
      <c r="M52">
        <f>IF(ISBLANK(Marathon!N55),"",100+MAX(0,'Best Times'!P$4-Marathon!N55)/60)</f>
        <v>110.35</v>
      </c>
      <c r="N52">
        <f>IF(ISBLANK(Marathon!O55),"",100+MAX(0,'Best Times'!Q$4-Marathon!O55)/60)</f>
        <v>110.05</v>
      </c>
      <c r="O52">
        <f t="shared" si="0"/>
        <v>1000</v>
      </c>
      <c r="P52">
        <f t="shared" si="1"/>
        <v>100</v>
      </c>
      <c r="Q52">
        <f t="shared" si="2"/>
        <v>974.9666666666667</v>
      </c>
    </row>
    <row r="53" spans="1:17">
      <c r="A53">
        <v>52</v>
      </c>
      <c r="B53" t="s">
        <v>135</v>
      </c>
      <c r="C53" s="1">
        <v>205.45</v>
      </c>
      <c r="D53" s="2" t="s">
        <v>270</v>
      </c>
      <c r="E53">
        <f>IF(ISBLANK(Marathon!F56),"",100+MAX(0,'Best Times'!H$4-Marathon!F56)/60)</f>
        <v>100</v>
      </c>
      <c r="F53">
        <f>IF(ISBLANK(Marathon!G56),"",100+MAX(0,'Best Times'!I$4-Marathon!G56)/60)</f>
        <v>107.03333333333333</v>
      </c>
      <c r="G53">
        <f>IF(ISBLANK(Marathon!H56),"",100+MAX(0,'Best Times'!J$4-Marathon!H56)/60)</f>
        <v>100</v>
      </c>
      <c r="H53">
        <f>IF(ISBLANK(Marathon!I56),"",100+MAX(0,'Best Times'!K$4-Marathon!I56)/60)</f>
        <v>100</v>
      </c>
      <c r="I53">
        <f>IF(ISBLANK(Marathon!J56),"",100+MAX(0,'Best Times'!L$4-Marathon!J56)/60)</f>
        <v>118.55</v>
      </c>
      <c r="J53">
        <f>IF(ISBLANK(Marathon!K56),"",100+MAX(0,'Best Times'!M$4-Marathon!K56)/60)</f>
        <v>100</v>
      </c>
      <c r="K53">
        <f>IF(ISBLANK(Marathon!L56),"",100+MAX(0,'Best Times'!N$4-Marathon!L56)/60)</f>
        <v>107.3</v>
      </c>
      <c r="L53">
        <f>IF(ISBLANK(Marathon!M56),"",100+MAX(0,'Best Times'!O$4-Marathon!M56)/60)</f>
        <v>114.33333333333333</v>
      </c>
      <c r="M53">
        <f>IF(ISBLANK(Marathon!N56),"",100+MAX(0,'Best Times'!P$4-Marathon!N56)/60)</f>
        <v>100.85</v>
      </c>
      <c r="N53">
        <f>IF(ISBLANK(Marathon!O56),"",100+MAX(0,'Best Times'!Q$4-Marathon!O56)/60)</f>
        <v>113.68333333333334</v>
      </c>
      <c r="O53">
        <f t="shared" si="0"/>
        <v>1000</v>
      </c>
      <c r="P53">
        <f t="shared" si="1"/>
        <v>100</v>
      </c>
      <c r="Q53">
        <f t="shared" si="2"/>
        <v>961.75</v>
      </c>
    </row>
    <row r="54" spans="1:17">
      <c r="A54">
        <v>53</v>
      </c>
      <c r="B54" t="s">
        <v>64</v>
      </c>
      <c r="C54" s="1">
        <v>205.53333333333299</v>
      </c>
      <c r="D54" s="2" t="s">
        <v>269</v>
      </c>
      <c r="E54">
        <f>IF(ISBLANK(Marathon!F57),"",100+MAX(0,'Best Times'!H$4-Marathon!F57)/60)</f>
        <v>101.16666666666667</v>
      </c>
      <c r="F54">
        <f>IF(ISBLANK(Marathon!G57),"",100+MAX(0,'Best Times'!I$4-Marathon!G57)/60)</f>
        <v>100</v>
      </c>
      <c r="G54">
        <f>IF(ISBLANK(Marathon!H57),"",100+MAX(0,'Best Times'!J$4-Marathon!H57)/60)</f>
        <v>100</v>
      </c>
      <c r="H54">
        <f>IF(ISBLANK(Marathon!I57),"",100+MAX(0,'Best Times'!K$4-Marathon!I57)/60)</f>
        <v>111.33333333333333</v>
      </c>
      <c r="I54">
        <f>IF(ISBLANK(Marathon!J57),"",100+MAX(0,'Best Times'!L$4-Marathon!J57)/60)</f>
        <v>119.73333333333333</v>
      </c>
      <c r="J54">
        <f>IF(ISBLANK(Marathon!K57),"",100+MAX(0,'Best Times'!M$4-Marathon!K57)/60)</f>
        <v>101.46666666666667</v>
      </c>
      <c r="K54">
        <f>IF(ISBLANK(Marathon!L57),"",100+MAX(0,'Best Times'!N$4-Marathon!L57)/60)</f>
        <v>100</v>
      </c>
      <c r="L54">
        <f>IF(ISBLANK(Marathon!M57),"",100+MAX(0,'Best Times'!O$4-Marathon!M57)/60)</f>
        <v>100</v>
      </c>
      <c r="M54">
        <f>IF(ISBLANK(Marathon!N57),"",100+MAX(0,'Best Times'!P$4-Marathon!N57)/60)</f>
        <v>120.21666666666667</v>
      </c>
      <c r="N54">
        <f>IF(ISBLANK(Marathon!O57),"",100+MAX(0,'Best Times'!Q$4-Marathon!O57)/60)</f>
        <v>111.08333333333333</v>
      </c>
      <c r="O54">
        <f t="shared" si="0"/>
        <v>1000</v>
      </c>
      <c r="P54">
        <f t="shared" si="1"/>
        <v>100</v>
      </c>
      <c r="Q54">
        <f t="shared" si="2"/>
        <v>965</v>
      </c>
    </row>
    <row r="55" spans="1:17">
      <c r="A55">
        <v>54</v>
      </c>
      <c r="B55" t="s">
        <v>136</v>
      </c>
      <c r="C55" s="1">
        <v>201.31666666666601</v>
      </c>
      <c r="D55" s="2" t="s">
        <v>270</v>
      </c>
      <c r="E55">
        <f>IF(ISBLANK(Marathon!F58),"",100+MAX(0,'Best Times'!H$4-Marathon!F58)/60)</f>
        <v>100</v>
      </c>
      <c r="F55">
        <f>IF(ISBLANK(Marathon!G58),"",100+MAX(0,'Best Times'!I$4-Marathon!G58)/60)</f>
        <v>103.9</v>
      </c>
      <c r="G55">
        <f>IF(ISBLANK(Marathon!H58),"",100+MAX(0,'Best Times'!J$4-Marathon!H58)/60)</f>
        <v>100</v>
      </c>
      <c r="H55">
        <f>IF(ISBLANK(Marathon!I58),"",100+MAX(0,'Best Times'!K$4-Marathon!I58)/60)</f>
        <v>109.95</v>
      </c>
      <c r="I55">
        <f>IF(ISBLANK(Marathon!J58),"",100+MAX(0,'Best Times'!L$4-Marathon!J58)/60)</f>
        <v>118.71666666666667</v>
      </c>
      <c r="J55">
        <f>IF(ISBLANK(Marathon!K58),"",100+MAX(0,'Best Times'!M$4-Marathon!K58)/60)</f>
        <v>107.4</v>
      </c>
      <c r="K55">
        <f>IF(ISBLANK(Marathon!L58),"",100+MAX(0,'Best Times'!N$4-Marathon!L58)/60)</f>
        <v>100</v>
      </c>
      <c r="L55">
        <f>IF(ISBLANK(Marathon!M58),"",100+MAX(0,'Best Times'!O$4-Marathon!M58)/60)</f>
        <v>108.15</v>
      </c>
      <c r="M55">
        <f>IF(ISBLANK(Marathon!N58),"",100+MAX(0,'Best Times'!P$4-Marathon!N58)/60)</f>
        <v>100</v>
      </c>
      <c r="N55">
        <f>IF(ISBLANK(Marathon!O58),"",100+MAX(0,'Best Times'!Q$4-Marathon!O58)/60)</f>
        <v>112.93333333333334</v>
      </c>
      <c r="O55">
        <f t="shared" si="0"/>
        <v>1000</v>
      </c>
      <c r="P55">
        <f t="shared" si="1"/>
        <v>100</v>
      </c>
      <c r="Q55">
        <f t="shared" si="2"/>
        <v>961.05</v>
      </c>
    </row>
    <row r="56" spans="1:17">
      <c r="A56">
        <v>55</v>
      </c>
      <c r="B56" t="s">
        <v>137</v>
      </c>
      <c r="C56" s="1">
        <v>195.48333333333301</v>
      </c>
      <c r="D56" s="2" t="s">
        <v>271</v>
      </c>
      <c r="E56">
        <f>IF(ISBLANK(Marathon!F59),"",100+MAX(0,'Best Times'!H$4-Marathon!F59)/60)</f>
        <v>100</v>
      </c>
      <c r="F56">
        <f>IF(ISBLANK(Marathon!G59),"",100+MAX(0,'Best Times'!I$4-Marathon!G59)/60)</f>
        <v>100.71666666666667</v>
      </c>
      <c r="G56">
        <f>IF(ISBLANK(Marathon!H59),"",100+MAX(0,'Best Times'!J$4-Marathon!H59)/60)</f>
        <v>100</v>
      </c>
      <c r="H56">
        <f>IF(ISBLANK(Marathon!I59),"",100+MAX(0,'Best Times'!K$4-Marathon!I59)/60)</f>
        <v>120.26666666666667</v>
      </c>
      <c r="I56">
        <f>IF(ISBLANK(Marathon!J59),"",100+MAX(0,'Best Times'!L$4-Marathon!J59)/60)</f>
        <v>121.76666666666667</v>
      </c>
      <c r="J56">
        <f>IF(ISBLANK(Marathon!K59),"",100+MAX(0,'Best Times'!M$4-Marathon!K59)/60)</f>
        <v>108.8</v>
      </c>
      <c r="K56">
        <f>IF(ISBLANK(Marathon!L59),"",100+MAX(0,'Best Times'!N$4-Marathon!L59)/60)</f>
        <v>100</v>
      </c>
      <c r="L56">
        <f>IF(ISBLANK(Marathon!M59),"",100+MAX(0,'Best Times'!O$4-Marathon!M59)/60)</f>
        <v>100</v>
      </c>
      <c r="M56">
        <f>IF(ISBLANK(Marathon!N59),"",100+MAX(0,'Best Times'!P$4-Marathon!N59)/60)</f>
        <v>105.66666666666667</v>
      </c>
      <c r="N56">
        <f>IF(ISBLANK(Marathon!O59),"",100+MAX(0,'Best Times'!Q$4-Marathon!O59)/60)</f>
        <v>107.03333333333333</v>
      </c>
      <c r="O56">
        <f t="shared" si="0"/>
        <v>1000</v>
      </c>
      <c r="P56">
        <f t="shared" si="1"/>
        <v>100</v>
      </c>
      <c r="Q56">
        <f t="shared" si="2"/>
        <v>964.25</v>
      </c>
    </row>
    <row r="57" spans="1:17">
      <c r="A57">
        <v>56</v>
      </c>
      <c r="B57" t="s">
        <v>138</v>
      </c>
      <c r="C57" s="1">
        <v>192.81666666666601</v>
      </c>
      <c r="D57" s="2" t="s">
        <v>271</v>
      </c>
      <c r="E57">
        <f>IF(ISBLANK(Marathon!F60),"",100+MAX(0,'Best Times'!H$4-Marathon!F60)/60)</f>
        <v>100</v>
      </c>
      <c r="F57">
        <f>IF(ISBLANK(Marathon!G60),"",100+MAX(0,'Best Times'!I$4-Marathon!G60)/60)</f>
        <v>100</v>
      </c>
      <c r="G57">
        <f>IF(ISBLANK(Marathon!H60),"",100+MAX(0,'Best Times'!J$4-Marathon!H60)/60)</f>
        <v>100</v>
      </c>
      <c r="H57">
        <f>IF(ISBLANK(Marathon!I60),"",100+MAX(0,'Best Times'!K$4-Marathon!I60)/60)</f>
        <v>113.16666666666667</v>
      </c>
      <c r="I57">
        <f>IF(ISBLANK(Marathon!J60),"",100+MAX(0,'Best Times'!L$4-Marathon!J60)/60)</f>
        <v>113.9</v>
      </c>
      <c r="J57">
        <f>IF(ISBLANK(Marathon!K60),"",100+MAX(0,'Best Times'!M$4-Marathon!K60)/60)</f>
        <v>106.91666666666667</v>
      </c>
      <c r="K57">
        <f>IF(ISBLANK(Marathon!L60),"",100+MAX(0,'Best Times'!N$4-Marathon!L60)/60)</f>
        <v>100</v>
      </c>
      <c r="L57">
        <f>IF(ISBLANK(Marathon!M60),"",100+MAX(0,'Best Times'!O$4-Marathon!M60)/60)</f>
        <v>100</v>
      </c>
      <c r="M57">
        <f>IF(ISBLANK(Marathon!N60),"",100+MAX(0,'Best Times'!P$4-Marathon!N60)/60)</f>
        <v>115.28333333333333</v>
      </c>
      <c r="N57">
        <f>IF(ISBLANK(Marathon!O60),"",100+MAX(0,'Best Times'!Q$4-Marathon!O60)/60)</f>
        <v>121.46666666666667</v>
      </c>
      <c r="O57">
        <f t="shared" si="0"/>
        <v>1000</v>
      </c>
      <c r="P57">
        <f t="shared" si="1"/>
        <v>100</v>
      </c>
      <c r="Q57">
        <f t="shared" si="2"/>
        <v>970.73333333333335</v>
      </c>
    </row>
    <row r="58" spans="1:17">
      <c r="A58">
        <v>57</v>
      </c>
      <c r="B58" t="s">
        <v>139</v>
      </c>
      <c r="C58" s="1">
        <v>191.583333333333</v>
      </c>
      <c r="D58" s="2" t="s">
        <v>274</v>
      </c>
      <c r="E58">
        <f>IF(ISBLANK(Marathon!F61),"",100+MAX(0,'Best Times'!H$4-Marathon!F61)/60)</f>
        <v>100</v>
      </c>
      <c r="F58">
        <f>IF(ISBLANK(Marathon!G61),"",100+MAX(0,'Best Times'!I$4-Marathon!G61)/60)</f>
        <v>116.06666666666666</v>
      </c>
      <c r="G58">
        <f>IF(ISBLANK(Marathon!H61),"",100+MAX(0,'Best Times'!J$4-Marathon!H61)/60)</f>
        <v>100</v>
      </c>
      <c r="H58">
        <f>IF(ISBLANK(Marathon!I61),"",100+MAX(0,'Best Times'!K$4-Marathon!I61)/60)</f>
        <v>114.38333333333333</v>
      </c>
      <c r="I58" t="str">
        <f>IF(ISBLANK(Marathon!J61),"",100+MAX(0,'Best Times'!L$4-Marathon!J61)/60)</f>
        <v/>
      </c>
      <c r="J58">
        <f>IF(ISBLANK(Marathon!K61),"",100+MAX(0,'Best Times'!M$4-Marathon!K61)/60)</f>
        <v>103.26666666666667</v>
      </c>
      <c r="K58">
        <f>IF(ISBLANK(Marathon!L61),"",100+MAX(0,'Best Times'!N$4-Marathon!L61)/60)</f>
        <v>100</v>
      </c>
      <c r="L58">
        <f>IF(ISBLANK(Marathon!M61),"",100+MAX(0,'Best Times'!O$4-Marathon!M61)/60)</f>
        <v>120.78333333333333</v>
      </c>
      <c r="M58">
        <f>IF(ISBLANK(Marathon!N61),"",100+MAX(0,'Best Times'!P$4-Marathon!N61)/60)</f>
        <v>109.1</v>
      </c>
      <c r="N58">
        <f>IF(ISBLANK(Marathon!O61),"",100+MAX(0,'Best Times'!Q$4-Marathon!O61)/60)</f>
        <v>106.86666666666666</v>
      </c>
      <c r="O58">
        <f t="shared" si="0"/>
        <v>900</v>
      </c>
      <c r="P58">
        <f t="shared" si="1"/>
        <v>0</v>
      </c>
      <c r="Q58">
        <f t="shared" si="2"/>
        <v>970.4666666666667</v>
      </c>
    </row>
    <row r="59" spans="1:17">
      <c r="A59">
        <v>58</v>
      </c>
      <c r="B59" t="s">
        <v>140</v>
      </c>
      <c r="C59" s="1">
        <v>189.8</v>
      </c>
      <c r="D59" s="2" t="s">
        <v>270</v>
      </c>
      <c r="E59">
        <f>IF(ISBLANK(Marathon!F62),"",100+MAX(0,'Best Times'!H$4-Marathon!F62)/60)</f>
        <v>111.7</v>
      </c>
      <c r="F59">
        <f>IF(ISBLANK(Marathon!G62),"",100+MAX(0,'Best Times'!I$4-Marathon!G62)/60)</f>
        <v>100</v>
      </c>
      <c r="G59">
        <f>IF(ISBLANK(Marathon!H62),"",100+MAX(0,'Best Times'!J$4-Marathon!H62)/60)</f>
        <v>100</v>
      </c>
      <c r="H59">
        <f>IF(ISBLANK(Marathon!I62),"",100+MAX(0,'Best Times'!K$4-Marathon!I62)/60)</f>
        <v>116.65</v>
      </c>
      <c r="I59">
        <f>IF(ISBLANK(Marathon!J62),"",100+MAX(0,'Best Times'!L$4-Marathon!J62)/60)</f>
        <v>100</v>
      </c>
      <c r="J59">
        <f>IF(ISBLANK(Marathon!K62),"",100+MAX(0,'Best Times'!M$4-Marathon!K62)/60)</f>
        <v>104.56666666666666</v>
      </c>
      <c r="K59">
        <f>IF(ISBLANK(Marathon!L62),"",100+MAX(0,'Best Times'!N$4-Marathon!L62)/60)</f>
        <v>100</v>
      </c>
      <c r="L59">
        <f>IF(ISBLANK(Marathon!M62),"",100+MAX(0,'Best Times'!O$4-Marathon!M62)/60)</f>
        <v>105.25</v>
      </c>
      <c r="M59">
        <f>IF(ISBLANK(Marathon!N62),"",100+MAX(0,'Best Times'!P$4-Marathon!N62)/60)</f>
        <v>100</v>
      </c>
      <c r="N59">
        <f>IF(ISBLANK(Marathon!O62),"",100+MAX(0,'Best Times'!Q$4-Marathon!O62)/60)</f>
        <v>126.36666666666667</v>
      </c>
      <c r="O59">
        <f t="shared" si="0"/>
        <v>1000</v>
      </c>
      <c r="P59">
        <f t="shared" si="1"/>
        <v>100</v>
      </c>
      <c r="Q59">
        <f t="shared" si="2"/>
        <v>964.5333333333333</v>
      </c>
    </row>
    <row r="60" spans="1:17">
      <c r="A60">
        <v>59</v>
      </c>
      <c r="B60" t="s">
        <v>141</v>
      </c>
      <c r="C60" s="1">
        <v>189</v>
      </c>
      <c r="D60" s="2" t="s">
        <v>274</v>
      </c>
      <c r="E60">
        <f>IF(ISBLANK(Marathon!F63),"",100+MAX(0,'Best Times'!H$4-Marathon!F63)/60)</f>
        <v>100</v>
      </c>
      <c r="F60">
        <f>IF(ISBLANK(Marathon!G63),"",100+MAX(0,'Best Times'!I$4-Marathon!G63)/60)</f>
        <v>112.15</v>
      </c>
      <c r="G60" t="str">
        <f>IF(ISBLANK(Marathon!H63),"",100+MAX(0,'Best Times'!J$4-Marathon!H63)/60)</f>
        <v/>
      </c>
      <c r="H60">
        <f>IF(ISBLANK(Marathon!I63),"",100+MAX(0,'Best Times'!K$4-Marathon!I63)/60)</f>
        <v>103.75</v>
      </c>
      <c r="I60">
        <f>IF(ISBLANK(Marathon!J63),"",100+MAX(0,'Best Times'!L$4-Marathon!J63)/60)</f>
        <v>115.5</v>
      </c>
      <c r="J60">
        <f>IF(ISBLANK(Marathon!K63),"",100+MAX(0,'Best Times'!M$4-Marathon!K63)/60)</f>
        <v>100</v>
      </c>
      <c r="K60">
        <f>IF(ISBLANK(Marathon!L63),"",100+MAX(0,'Best Times'!N$4-Marathon!L63)/60)</f>
        <v>100</v>
      </c>
      <c r="L60">
        <f>IF(ISBLANK(Marathon!M63),"",100+MAX(0,'Best Times'!O$4-Marathon!M63)/60)</f>
        <v>100</v>
      </c>
      <c r="M60">
        <f>IF(ISBLANK(Marathon!N63),"",100+MAX(0,'Best Times'!P$4-Marathon!N63)/60)</f>
        <v>103.93333333333334</v>
      </c>
      <c r="N60">
        <f>IF(ISBLANK(Marathon!O63),"",100+MAX(0,'Best Times'!Q$4-Marathon!O63)/60)</f>
        <v>119.18333333333334</v>
      </c>
      <c r="O60">
        <f t="shared" si="0"/>
        <v>900</v>
      </c>
      <c r="P60">
        <f t="shared" si="1"/>
        <v>0</v>
      </c>
      <c r="Q60">
        <f t="shared" si="2"/>
        <v>954.51666666666665</v>
      </c>
    </row>
    <row r="61" spans="1:17">
      <c r="A61">
        <v>60</v>
      </c>
      <c r="B61" t="s">
        <v>142</v>
      </c>
      <c r="C61" s="1">
        <v>181.65</v>
      </c>
      <c r="D61" s="2" t="s">
        <v>270</v>
      </c>
      <c r="E61">
        <f>IF(ISBLANK(Marathon!F64),"",100+MAX(0,'Best Times'!H$4-Marathon!F64)/60)</f>
        <v>104.95</v>
      </c>
      <c r="F61">
        <f>IF(ISBLANK(Marathon!G64),"",100+MAX(0,'Best Times'!I$4-Marathon!G64)/60)</f>
        <v>112.13333333333333</v>
      </c>
      <c r="G61">
        <f>IF(ISBLANK(Marathon!H64),"",100+MAX(0,'Best Times'!J$4-Marathon!H64)/60)</f>
        <v>100</v>
      </c>
      <c r="H61">
        <f>IF(ISBLANK(Marathon!I64),"",100+MAX(0,'Best Times'!K$4-Marathon!I64)/60)</f>
        <v>100</v>
      </c>
      <c r="I61">
        <f>IF(ISBLANK(Marathon!J64),"",100+MAX(0,'Best Times'!L$4-Marathon!J64)/60)</f>
        <v>100</v>
      </c>
      <c r="J61">
        <f>IF(ISBLANK(Marathon!K64),"",100+MAX(0,'Best Times'!M$4-Marathon!K64)/60)</f>
        <v>102.03333333333333</v>
      </c>
      <c r="K61">
        <f>IF(ISBLANK(Marathon!L64),"",100+MAX(0,'Best Times'!N$4-Marathon!L64)/60)</f>
        <v>100</v>
      </c>
      <c r="L61">
        <f>IF(ISBLANK(Marathon!M64),"",100+MAX(0,'Best Times'!O$4-Marathon!M64)/60)</f>
        <v>100</v>
      </c>
      <c r="M61">
        <f>IF(ISBLANK(Marathon!N64),"",100+MAX(0,'Best Times'!P$4-Marathon!N64)/60)</f>
        <v>107.81666666666666</v>
      </c>
      <c r="N61">
        <f>IF(ISBLANK(Marathon!O64),"",100+MAX(0,'Best Times'!Q$4-Marathon!O64)/60)</f>
        <v>113.28333333333333</v>
      </c>
      <c r="O61">
        <f t="shared" si="0"/>
        <v>1000</v>
      </c>
      <c r="P61">
        <f t="shared" si="1"/>
        <v>100</v>
      </c>
      <c r="Q61">
        <f t="shared" si="2"/>
        <v>940.21666666666647</v>
      </c>
    </row>
    <row r="62" spans="1:17">
      <c r="A62">
        <v>61</v>
      </c>
      <c r="B62" t="s">
        <v>23</v>
      </c>
      <c r="C62" s="1">
        <v>174.38333333333301</v>
      </c>
      <c r="D62" s="2" t="s">
        <v>275</v>
      </c>
      <c r="E62">
        <f>IF(ISBLANK(Marathon!F65),"",100+MAX(0,'Best Times'!H$4-Marathon!F65)/60)</f>
        <v>100</v>
      </c>
      <c r="F62">
        <f>IF(ISBLANK(Marathon!G65),"",100+MAX(0,'Best Times'!I$4-Marathon!G65)/60)</f>
        <v>110.38333333333333</v>
      </c>
      <c r="G62">
        <f>IF(ISBLANK(Marathon!H65),"",100+MAX(0,'Best Times'!J$4-Marathon!H65)/60)</f>
        <v>100</v>
      </c>
      <c r="H62">
        <f>IF(ISBLANK(Marathon!I65),"",100+MAX(0,'Best Times'!K$4-Marathon!I65)/60)</f>
        <v>100</v>
      </c>
      <c r="I62">
        <f>IF(ISBLANK(Marathon!J65),"",100+MAX(0,'Best Times'!L$4-Marathon!J65)/60)</f>
        <v>116.83333333333333</v>
      </c>
      <c r="J62">
        <f>IF(ISBLANK(Marathon!K65),"",100+MAX(0,'Best Times'!M$4-Marathon!K65)/60)</f>
        <v>111.08333333333333</v>
      </c>
      <c r="K62">
        <f>IF(ISBLANK(Marathon!L65),"",100+MAX(0,'Best Times'!N$4-Marathon!L65)/60)</f>
        <v>100</v>
      </c>
      <c r="L62">
        <f>IF(ISBLANK(Marathon!M65),"",100+MAX(0,'Best Times'!O$4-Marathon!M65)/60)</f>
        <v>102.03333333333333</v>
      </c>
      <c r="M62">
        <f>IF(ISBLANK(Marathon!N65),"",100+MAX(0,'Best Times'!P$4-Marathon!N65)/60)</f>
        <v>110.55</v>
      </c>
      <c r="N62">
        <f>IF(ISBLANK(Marathon!O65),"",100+MAX(0,'Best Times'!Q$4-Marathon!O65)/60)</f>
        <v>107.53333333333333</v>
      </c>
      <c r="O62">
        <f t="shared" si="0"/>
        <v>1000</v>
      </c>
      <c r="P62">
        <f t="shared" si="1"/>
        <v>100</v>
      </c>
      <c r="Q62">
        <f t="shared" si="2"/>
        <v>958.41666666666674</v>
      </c>
    </row>
    <row r="63" spans="1:17">
      <c r="A63">
        <v>62</v>
      </c>
      <c r="B63" t="s">
        <v>143</v>
      </c>
      <c r="C63" s="1">
        <v>172.14999999999901</v>
      </c>
      <c r="D63" s="2" t="s">
        <v>271</v>
      </c>
      <c r="E63">
        <f>IF(ISBLANK(Marathon!F66),"",100+MAX(0,'Best Times'!H$4-Marathon!F66)/60)</f>
        <v>100</v>
      </c>
      <c r="F63">
        <f>IF(ISBLANK(Marathon!G66),"",100+MAX(0,'Best Times'!I$4-Marathon!G66)/60)</f>
        <v>103.76666666666667</v>
      </c>
      <c r="G63">
        <f>IF(ISBLANK(Marathon!H66),"",100+MAX(0,'Best Times'!J$4-Marathon!H66)/60)</f>
        <v>100</v>
      </c>
      <c r="H63">
        <f>IF(ISBLANK(Marathon!I66),"",100+MAX(0,'Best Times'!K$4-Marathon!I66)/60)</f>
        <v>100</v>
      </c>
      <c r="I63">
        <f>IF(ISBLANK(Marathon!J66),"",100+MAX(0,'Best Times'!L$4-Marathon!J66)/60)</f>
        <v>118.16666666666667</v>
      </c>
      <c r="J63">
        <f>IF(ISBLANK(Marathon!K66),"",100+MAX(0,'Best Times'!M$4-Marathon!K66)/60)</f>
        <v>101.83333333333333</v>
      </c>
      <c r="K63">
        <f>IF(ISBLANK(Marathon!L66),"",100+MAX(0,'Best Times'!N$4-Marathon!L66)/60)</f>
        <v>100</v>
      </c>
      <c r="L63">
        <f>IF(ISBLANK(Marathon!M66),"",100+MAX(0,'Best Times'!O$4-Marathon!M66)/60)</f>
        <v>104.7</v>
      </c>
      <c r="M63">
        <f>IF(ISBLANK(Marathon!N66),"",100+MAX(0,'Best Times'!P$4-Marathon!N66)/60)</f>
        <v>107.93333333333334</v>
      </c>
      <c r="N63">
        <f>IF(ISBLANK(Marathon!O66),"",100+MAX(0,'Best Times'!Q$4-Marathon!O66)/60)</f>
        <v>103.1</v>
      </c>
      <c r="O63">
        <f t="shared" si="0"/>
        <v>1000</v>
      </c>
      <c r="P63">
        <f t="shared" si="1"/>
        <v>100</v>
      </c>
      <c r="Q63">
        <f t="shared" si="2"/>
        <v>939.5</v>
      </c>
    </row>
    <row r="64" spans="1:17">
      <c r="A64">
        <v>63</v>
      </c>
      <c r="B64" t="s">
        <v>15</v>
      </c>
      <c r="C64" s="1">
        <v>171.3</v>
      </c>
      <c r="D64" s="2" t="s">
        <v>125</v>
      </c>
      <c r="E64" t="str">
        <f>IF(ISBLANK(Marathon!F67),"",100+MAX(0,'Best Times'!H$4-Marathon!F67)/60)</f>
        <v/>
      </c>
      <c r="F64">
        <f>IF(ISBLANK(Marathon!G67),"",100+MAX(0,'Best Times'!I$4-Marathon!G67)/60)</f>
        <v>122.51666666666667</v>
      </c>
      <c r="G64">
        <f>IF(ISBLANK(Marathon!H67),"",100+MAX(0,'Best Times'!J$4-Marathon!H67)/60)</f>
        <v>100</v>
      </c>
      <c r="H64">
        <f>IF(ISBLANK(Marathon!I67),"",100+MAX(0,'Best Times'!K$4-Marathon!I67)/60)</f>
        <v>100</v>
      </c>
      <c r="I64">
        <f>IF(ISBLANK(Marathon!J67),"",100+MAX(0,'Best Times'!L$4-Marathon!J67)/60)</f>
        <v>112.2</v>
      </c>
      <c r="J64">
        <f>IF(ISBLANK(Marathon!K67),"",100+MAX(0,'Best Times'!M$4-Marathon!K67)/60)</f>
        <v>100</v>
      </c>
      <c r="K64">
        <f>IF(ISBLANK(Marathon!L67),"",100+MAX(0,'Best Times'!N$4-Marathon!L67)/60)</f>
        <v>101.88333333333334</v>
      </c>
      <c r="L64">
        <f>IF(ISBLANK(Marathon!M67),"",100+MAX(0,'Best Times'!O$4-Marathon!M67)/60)</f>
        <v>115.86666666666667</v>
      </c>
      <c r="M64">
        <f>IF(ISBLANK(Marathon!N67),"",100+MAX(0,'Best Times'!P$4-Marathon!N67)/60)</f>
        <v>100</v>
      </c>
      <c r="N64">
        <f>IF(ISBLANK(Marathon!O67),"",100+MAX(0,'Best Times'!Q$4-Marathon!O67)/60)</f>
        <v>101</v>
      </c>
      <c r="O64">
        <f t="shared" si="0"/>
        <v>900</v>
      </c>
      <c r="P64">
        <f t="shared" si="1"/>
        <v>0</v>
      </c>
      <c r="Q64">
        <f t="shared" si="2"/>
        <v>953.4666666666667</v>
      </c>
    </row>
    <row r="65" spans="1:17">
      <c r="A65">
        <v>64</v>
      </c>
      <c r="B65" t="s">
        <v>79</v>
      </c>
      <c r="C65" s="1">
        <v>171.29999999999899</v>
      </c>
      <c r="D65" s="2" t="s">
        <v>272</v>
      </c>
      <c r="E65">
        <f>IF(ISBLANK(Marathon!F68),"",100+MAX(0,'Best Times'!H$4-Marathon!F68)/60)</f>
        <v>100</v>
      </c>
      <c r="F65">
        <f>IF(ISBLANK(Marathon!G68),"",100+MAX(0,'Best Times'!I$4-Marathon!G68)/60)</f>
        <v>106.63333333333334</v>
      </c>
      <c r="G65" t="str">
        <f>IF(ISBLANK(Marathon!H68),"",100+MAX(0,'Best Times'!J$4-Marathon!H68)/60)</f>
        <v/>
      </c>
      <c r="H65">
        <f>IF(ISBLANK(Marathon!I68),"",100+MAX(0,'Best Times'!K$4-Marathon!I68)/60)</f>
        <v>107.11666666666666</v>
      </c>
      <c r="I65">
        <f>IF(ISBLANK(Marathon!J68),"",100+MAX(0,'Best Times'!L$4-Marathon!J68)/60)</f>
        <v>109.43333333333334</v>
      </c>
      <c r="J65">
        <f>IF(ISBLANK(Marathon!K68),"",100+MAX(0,'Best Times'!M$4-Marathon!K68)/60)</f>
        <v>105.4</v>
      </c>
      <c r="K65">
        <f>IF(ISBLANK(Marathon!L68),"",100+MAX(0,'Best Times'!N$4-Marathon!L68)/60)</f>
        <v>100</v>
      </c>
      <c r="L65">
        <f>IF(ISBLANK(Marathon!M68),"",100+MAX(0,'Best Times'!O$4-Marathon!M68)/60)</f>
        <v>104.46666666666667</v>
      </c>
      <c r="M65">
        <f>IF(ISBLANK(Marathon!N68),"",100+MAX(0,'Best Times'!P$4-Marathon!N68)/60)</f>
        <v>100</v>
      </c>
      <c r="N65">
        <f>IF(ISBLANK(Marathon!O68),"",100+MAX(0,'Best Times'!Q$4-Marathon!O68)/60)</f>
        <v>105.78333333333333</v>
      </c>
      <c r="O65">
        <f t="shared" si="0"/>
        <v>900</v>
      </c>
      <c r="P65">
        <f t="shared" si="1"/>
        <v>0</v>
      </c>
      <c r="Q65">
        <f t="shared" si="2"/>
        <v>938.83333333333337</v>
      </c>
    </row>
    <row r="66" spans="1:17">
      <c r="A66">
        <v>65</v>
      </c>
      <c r="B66" t="s">
        <v>35</v>
      </c>
      <c r="C66" s="1">
        <v>167.06666666666601</v>
      </c>
      <c r="D66" s="2" t="s">
        <v>274</v>
      </c>
      <c r="E66">
        <f>IF(ISBLANK(Marathon!F69),"",100+MAX(0,'Best Times'!H$4-Marathon!F69)/60)</f>
        <v>125.01666666666667</v>
      </c>
      <c r="F66">
        <f>IF(ISBLANK(Marathon!G69),"",100+MAX(0,'Best Times'!I$4-Marathon!G69)/60)</f>
        <v>123.78333333333333</v>
      </c>
      <c r="G66">
        <f>IF(ISBLANK(Marathon!H69),"",100+MAX(0,'Best Times'!J$4-Marathon!H69)/60)</f>
        <v>100</v>
      </c>
      <c r="H66" t="str">
        <f>IF(ISBLANK(Marathon!I69),"",100+MAX(0,'Best Times'!K$4-Marathon!I69)/60)</f>
        <v/>
      </c>
      <c r="I66">
        <f>IF(ISBLANK(Marathon!J69),"",100+MAX(0,'Best Times'!L$4-Marathon!J69)/60)</f>
        <v>100</v>
      </c>
      <c r="J66">
        <f>IF(ISBLANK(Marathon!K69),"",100+MAX(0,'Best Times'!M$4-Marathon!K69)/60)</f>
        <v>100</v>
      </c>
      <c r="K66">
        <f>IF(ISBLANK(Marathon!L69),"",100+MAX(0,'Best Times'!N$4-Marathon!L69)/60)</f>
        <v>100</v>
      </c>
      <c r="L66">
        <f>IF(ISBLANK(Marathon!M69),"",100+MAX(0,'Best Times'!O$4-Marathon!M69)/60)</f>
        <v>100.6</v>
      </c>
      <c r="M66">
        <f>IF(ISBLANK(Marathon!N69),"",100+MAX(0,'Best Times'!P$4-Marathon!N69)/60)</f>
        <v>100</v>
      </c>
      <c r="N66">
        <f>IF(ISBLANK(Marathon!O69),"",100+MAX(0,'Best Times'!Q$4-Marathon!O69)/60)</f>
        <v>109.56666666666666</v>
      </c>
      <c r="O66">
        <f t="shared" si="0"/>
        <v>900</v>
      </c>
      <c r="P66">
        <f t="shared" si="1"/>
        <v>0</v>
      </c>
      <c r="Q66">
        <f t="shared" si="2"/>
        <v>958.9666666666667</v>
      </c>
    </row>
    <row r="67" spans="1:17">
      <c r="A67">
        <v>66</v>
      </c>
      <c r="B67" t="s">
        <v>40</v>
      </c>
      <c r="C67" s="1">
        <v>167.016666666666</v>
      </c>
      <c r="D67" s="2" t="s">
        <v>144</v>
      </c>
      <c r="E67">
        <f>IF(ISBLANK(Marathon!F70),"",100+MAX(0,'Best Times'!H$4-Marathon!F70)/60)</f>
        <v>101.21666666666667</v>
      </c>
      <c r="F67">
        <f>IF(ISBLANK(Marathon!G70),"",100+MAX(0,'Best Times'!I$4-Marathon!G70)/60)</f>
        <v>118.03333333333333</v>
      </c>
      <c r="G67">
        <f>IF(ISBLANK(Marathon!H70),"",100+MAX(0,'Best Times'!J$4-Marathon!H70)/60)</f>
        <v>100</v>
      </c>
      <c r="H67">
        <f>IF(ISBLANK(Marathon!I70),"",100+MAX(0,'Best Times'!K$4-Marathon!I70)/60)</f>
        <v>121.76666666666667</v>
      </c>
      <c r="I67">
        <f>IF(ISBLANK(Marathon!J70),"",100+MAX(0,'Best Times'!L$4-Marathon!J70)/60)</f>
        <v>100</v>
      </c>
      <c r="J67" t="str">
        <f>IF(ISBLANK(Marathon!K70),"",100+MAX(0,'Best Times'!M$4-Marathon!K70)/60)</f>
        <v/>
      </c>
      <c r="K67">
        <f>IF(ISBLANK(Marathon!L70),"",100+MAX(0,'Best Times'!N$4-Marathon!L70)/60)</f>
        <v>113.8</v>
      </c>
      <c r="L67">
        <f>IF(ISBLANK(Marathon!M70),"",100+MAX(0,'Best Times'!O$4-Marathon!M70)/60)</f>
        <v>100</v>
      </c>
      <c r="M67" t="str">
        <f>IF(ISBLANK(Marathon!N70),"",100+MAX(0,'Best Times'!P$4-Marathon!N70)/60)</f>
        <v/>
      </c>
      <c r="N67">
        <f>IF(ISBLANK(Marathon!O70),"",100+MAX(0,'Best Times'!Q$4-Marathon!O70)/60)</f>
        <v>122.9</v>
      </c>
      <c r="O67">
        <f t="shared" ref="O67:O130" si="3">100*COUNTIF(E67:N67,"&gt;0")</f>
        <v>800</v>
      </c>
      <c r="P67">
        <f t="shared" ref="P67:P130" si="4">IF(O67=1000,MIN(E67:N67),0)</f>
        <v>0</v>
      </c>
      <c r="Q67">
        <f t="shared" ref="Q67:Q130" si="5">SUM(E67:N67)-P67</f>
        <v>877.71666666666658</v>
      </c>
    </row>
    <row r="68" spans="1:17">
      <c r="A68">
        <v>67</v>
      </c>
      <c r="B68" t="s">
        <v>29</v>
      </c>
      <c r="C68" s="1">
        <v>164.06666666666601</v>
      </c>
      <c r="D68" s="2" t="s">
        <v>271</v>
      </c>
      <c r="E68">
        <f>IF(ISBLANK(Marathon!F71),"",100+MAX(0,'Best Times'!H$4-Marathon!F71)/60)</f>
        <v>100</v>
      </c>
      <c r="F68">
        <f>IF(ISBLANK(Marathon!G71),"",100+MAX(0,'Best Times'!I$4-Marathon!G71)/60)</f>
        <v>100</v>
      </c>
      <c r="G68">
        <f>IF(ISBLANK(Marathon!H71),"",100+MAX(0,'Best Times'!J$4-Marathon!H71)/60)</f>
        <v>100</v>
      </c>
      <c r="H68">
        <f>IF(ISBLANK(Marathon!I71),"",100+MAX(0,'Best Times'!K$4-Marathon!I71)/60)</f>
        <v>102.86666666666666</v>
      </c>
      <c r="I68">
        <f>IF(ISBLANK(Marathon!J71),"",100+MAX(0,'Best Times'!L$4-Marathon!J71)/60)</f>
        <v>100</v>
      </c>
      <c r="J68">
        <f>IF(ISBLANK(Marathon!K71),"",100+MAX(0,'Best Times'!M$4-Marathon!K71)/60)</f>
        <v>100</v>
      </c>
      <c r="K68">
        <f>IF(ISBLANK(Marathon!L71),"",100+MAX(0,'Best Times'!N$4-Marathon!L71)/60)</f>
        <v>100</v>
      </c>
      <c r="L68">
        <f>IF(ISBLANK(Marathon!M71),"",100+MAX(0,'Best Times'!O$4-Marathon!M71)/60)</f>
        <v>122.8</v>
      </c>
      <c r="M68">
        <f>IF(ISBLANK(Marathon!N71),"",100+MAX(0,'Best Times'!P$4-Marathon!N71)/60)</f>
        <v>108.41666666666667</v>
      </c>
      <c r="N68">
        <f>IF(ISBLANK(Marathon!O71),"",100+MAX(0,'Best Times'!Q$4-Marathon!O71)/60)</f>
        <v>111.68333333333334</v>
      </c>
      <c r="O68">
        <f t="shared" si="3"/>
        <v>1000</v>
      </c>
      <c r="P68">
        <f t="shared" si="4"/>
        <v>100</v>
      </c>
      <c r="Q68">
        <f t="shared" si="5"/>
        <v>945.76666666666665</v>
      </c>
    </row>
    <row r="69" spans="1:17">
      <c r="A69">
        <v>68</v>
      </c>
      <c r="B69" t="s">
        <v>34</v>
      </c>
      <c r="C69" s="1">
        <v>165.71666666666599</v>
      </c>
      <c r="D69" s="2" t="s">
        <v>274</v>
      </c>
      <c r="E69">
        <f>IF(ISBLANK(Marathon!F72),"",100+MAX(0,'Best Times'!H$4-Marathon!F72)/60)</f>
        <v>100</v>
      </c>
      <c r="F69">
        <f>IF(ISBLANK(Marathon!G72),"",100+MAX(0,'Best Times'!I$4-Marathon!G72)/60)</f>
        <v>111.95</v>
      </c>
      <c r="G69">
        <f>IF(ISBLANK(Marathon!H72),"",100+MAX(0,'Best Times'!J$4-Marathon!H72)/60)</f>
        <v>100</v>
      </c>
      <c r="H69">
        <f>IF(ISBLANK(Marathon!I72),"",100+MAX(0,'Best Times'!K$4-Marathon!I72)/60)</f>
        <v>104.95</v>
      </c>
      <c r="I69">
        <f>IF(ISBLANK(Marathon!J72),"",100+MAX(0,'Best Times'!L$4-Marathon!J72)/60)</f>
        <v>100</v>
      </c>
      <c r="J69" t="str">
        <f>IF(ISBLANK(Marathon!K72),"",100+MAX(0,'Best Times'!M$4-Marathon!K72)/60)</f>
        <v/>
      </c>
      <c r="K69">
        <f>IF(ISBLANK(Marathon!L72),"",100+MAX(0,'Best Times'!N$4-Marathon!L72)/60)</f>
        <v>100</v>
      </c>
      <c r="L69">
        <f>IF(ISBLANK(Marathon!M72),"",100+MAX(0,'Best Times'!O$4-Marathon!M72)/60)</f>
        <v>109.9</v>
      </c>
      <c r="M69">
        <f>IF(ISBLANK(Marathon!N72),"",100+MAX(0,'Best Times'!P$4-Marathon!N72)/60)</f>
        <v>102.83333333333333</v>
      </c>
      <c r="N69">
        <f>IF(ISBLANK(Marathon!O72),"",100+MAX(0,'Best Times'!Q$4-Marathon!O72)/60)</f>
        <v>112.16666666666667</v>
      </c>
      <c r="O69">
        <f t="shared" si="3"/>
        <v>900</v>
      </c>
      <c r="P69">
        <f t="shared" si="4"/>
        <v>0</v>
      </c>
      <c r="Q69">
        <f t="shared" si="5"/>
        <v>941.8</v>
      </c>
    </row>
    <row r="70" spans="1:17">
      <c r="A70">
        <v>69</v>
      </c>
      <c r="B70" t="s">
        <v>145</v>
      </c>
      <c r="C70" s="1">
        <v>163.69999999999999</v>
      </c>
      <c r="D70" s="2" t="s">
        <v>275</v>
      </c>
      <c r="E70">
        <f>IF(ISBLANK(Marathon!F73),"",100+MAX(0,'Best Times'!H$4-Marathon!F73)/60)</f>
        <v>100</v>
      </c>
      <c r="F70">
        <f>IF(ISBLANK(Marathon!G73),"",100+MAX(0,'Best Times'!I$4-Marathon!G73)/60)</f>
        <v>107.61666666666666</v>
      </c>
      <c r="G70">
        <f>IF(ISBLANK(Marathon!H73),"",100+MAX(0,'Best Times'!J$4-Marathon!H73)/60)</f>
        <v>100</v>
      </c>
      <c r="H70">
        <f>IF(ISBLANK(Marathon!I73),"",100+MAX(0,'Best Times'!K$4-Marathon!I73)/60)</f>
        <v>109.56666666666666</v>
      </c>
      <c r="I70">
        <f>IF(ISBLANK(Marathon!J73),"",100+MAX(0,'Best Times'!L$4-Marathon!J73)/60)</f>
        <v>116.51666666666667</v>
      </c>
      <c r="J70">
        <f>IF(ISBLANK(Marathon!K73),"",100+MAX(0,'Best Times'!M$4-Marathon!K73)/60)</f>
        <v>100</v>
      </c>
      <c r="K70">
        <f>IF(ISBLANK(Marathon!L73),"",100+MAX(0,'Best Times'!N$4-Marathon!L73)/60)</f>
        <v>100</v>
      </c>
      <c r="L70">
        <f>IF(ISBLANK(Marathon!M73),"",100+MAX(0,'Best Times'!O$4-Marathon!M73)/60)</f>
        <v>100</v>
      </c>
      <c r="M70">
        <f>IF(ISBLANK(Marathon!N73),"",100+MAX(0,'Best Times'!P$4-Marathon!N73)/60)</f>
        <v>114.83333333333333</v>
      </c>
      <c r="N70">
        <f>IF(ISBLANK(Marathon!O73),"",100+MAX(0,'Best Times'!Q$4-Marathon!O73)/60)</f>
        <v>102.81666666666666</v>
      </c>
      <c r="O70">
        <f t="shared" si="3"/>
        <v>1000</v>
      </c>
      <c r="P70">
        <f t="shared" si="4"/>
        <v>100</v>
      </c>
      <c r="Q70">
        <f t="shared" si="5"/>
        <v>951.35000000000014</v>
      </c>
    </row>
    <row r="71" spans="1:17">
      <c r="A71">
        <v>70</v>
      </c>
      <c r="B71" t="s">
        <v>146</v>
      </c>
      <c r="C71" s="1">
        <v>159.86666666666599</v>
      </c>
      <c r="D71" s="2" t="s">
        <v>270</v>
      </c>
      <c r="E71">
        <f>IF(ISBLANK(Marathon!F74),"",100+MAX(0,'Best Times'!H$4-Marathon!F74)/60)</f>
        <v>100</v>
      </c>
      <c r="F71">
        <f>IF(ISBLANK(Marathon!G74),"",100+MAX(0,'Best Times'!I$4-Marathon!G74)/60)</f>
        <v>103.65</v>
      </c>
      <c r="G71">
        <f>IF(ISBLANK(Marathon!H74),"",100+MAX(0,'Best Times'!J$4-Marathon!H74)/60)</f>
        <v>100</v>
      </c>
      <c r="H71">
        <f>IF(ISBLANK(Marathon!I74),"",100+MAX(0,'Best Times'!K$4-Marathon!I74)/60)</f>
        <v>100</v>
      </c>
      <c r="I71">
        <f>IF(ISBLANK(Marathon!J74),"",100+MAX(0,'Best Times'!L$4-Marathon!J74)/60)</f>
        <v>116.35</v>
      </c>
      <c r="J71">
        <f>IF(ISBLANK(Marathon!K74),"",100+MAX(0,'Best Times'!M$4-Marathon!K74)/60)</f>
        <v>100</v>
      </c>
      <c r="K71">
        <f>IF(ISBLANK(Marathon!L74),"",100+MAX(0,'Best Times'!N$4-Marathon!L74)/60)</f>
        <v>100</v>
      </c>
      <c r="L71">
        <f>IF(ISBLANK(Marathon!M74),"",100+MAX(0,'Best Times'!O$4-Marathon!M74)/60)</f>
        <v>100</v>
      </c>
      <c r="M71">
        <f>IF(ISBLANK(Marathon!N74),"",100+MAX(0,'Best Times'!P$4-Marathon!N74)/60)</f>
        <v>100</v>
      </c>
      <c r="N71">
        <f>IF(ISBLANK(Marathon!O74),"",100+MAX(0,'Best Times'!Q$4-Marathon!O74)/60)</f>
        <v>115.05</v>
      </c>
      <c r="O71">
        <f t="shared" si="3"/>
        <v>1000</v>
      </c>
      <c r="P71">
        <f t="shared" si="4"/>
        <v>100</v>
      </c>
      <c r="Q71">
        <f t="shared" si="5"/>
        <v>935.05</v>
      </c>
    </row>
    <row r="72" spans="1:17">
      <c r="A72">
        <v>71</v>
      </c>
      <c r="B72" t="s">
        <v>48</v>
      </c>
      <c r="C72" s="1">
        <v>159.61666666666599</v>
      </c>
      <c r="D72" s="2" t="s">
        <v>275</v>
      </c>
      <c r="E72">
        <f>IF(ISBLANK(Marathon!F75),"",100+MAX(0,'Best Times'!H$4-Marathon!F75)/60)</f>
        <v>100</v>
      </c>
      <c r="F72">
        <f>IF(ISBLANK(Marathon!G75),"",100+MAX(0,'Best Times'!I$4-Marathon!G75)/60)</f>
        <v>115.6</v>
      </c>
      <c r="G72">
        <f>IF(ISBLANK(Marathon!H75),"",100+MAX(0,'Best Times'!J$4-Marathon!H75)/60)</f>
        <v>100</v>
      </c>
      <c r="H72">
        <f>IF(ISBLANK(Marathon!I75),"",100+MAX(0,'Best Times'!K$4-Marathon!I75)/60)</f>
        <v>103.06666666666666</v>
      </c>
      <c r="I72">
        <f>IF(ISBLANK(Marathon!J75),"",100+MAX(0,'Best Times'!L$4-Marathon!J75)/60)</f>
        <v>104.45</v>
      </c>
      <c r="J72">
        <f>IF(ISBLANK(Marathon!K75),"",100+MAX(0,'Best Times'!M$4-Marathon!K75)/60)</f>
        <v>110.56666666666666</v>
      </c>
      <c r="K72">
        <f>IF(ISBLANK(Marathon!L75),"",100+MAX(0,'Best Times'!N$4-Marathon!L75)/60)</f>
        <v>100</v>
      </c>
      <c r="L72">
        <f>IF(ISBLANK(Marathon!M75),"",100+MAX(0,'Best Times'!O$4-Marathon!M75)/60)</f>
        <v>100</v>
      </c>
      <c r="M72">
        <f>IF(ISBLANK(Marathon!N75),"",100+MAX(0,'Best Times'!P$4-Marathon!N75)/60)</f>
        <v>100</v>
      </c>
      <c r="N72">
        <f>IF(ISBLANK(Marathon!O75),"",100+MAX(0,'Best Times'!Q$4-Marathon!O75)/60)</f>
        <v>110.48333333333333</v>
      </c>
      <c r="O72">
        <f t="shared" si="3"/>
        <v>1000</v>
      </c>
      <c r="P72">
        <f t="shared" si="4"/>
        <v>100</v>
      </c>
      <c r="Q72">
        <f t="shared" si="5"/>
        <v>944.16666666666674</v>
      </c>
    </row>
    <row r="73" spans="1:17">
      <c r="A73">
        <v>72</v>
      </c>
      <c r="B73" t="s">
        <v>18</v>
      </c>
      <c r="C73" s="1">
        <v>159.516666666666</v>
      </c>
      <c r="D73" s="2" t="s">
        <v>275</v>
      </c>
      <c r="E73">
        <f>IF(ISBLANK(Marathon!F76),"",100+MAX(0,'Best Times'!H$4-Marathon!F76)/60)</f>
        <v>105.45</v>
      </c>
      <c r="F73">
        <f>IF(ISBLANK(Marathon!G76),"",100+MAX(0,'Best Times'!I$4-Marathon!G76)/60)</f>
        <v>107.7</v>
      </c>
      <c r="G73">
        <f>IF(ISBLANK(Marathon!H76),"",100+MAX(0,'Best Times'!J$4-Marathon!H76)/60)</f>
        <v>100</v>
      </c>
      <c r="H73">
        <f>IF(ISBLANK(Marathon!I76),"",100+MAX(0,'Best Times'!K$4-Marathon!I76)/60)</f>
        <v>108.83333333333333</v>
      </c>
      <c r="I73">
        <f>IF(ISBLANK(Marathon!J76),"",100+MAX(0,'Best Times'!L$4-Marathon!J76)/60)</f>
        <v>110.25</v>
      </c>
      <c r="J73">
        <f>IF(ISBLANK(Marathon!K76),"",100+MAX(0,'Best Times'!M$4-Marathon!K76)/60)</f>
        <v>100</v>
      </c>
      <c r="K73">
        <f>IF(ISBLANK(Marathon!L76),"",100+MAX(0,'Best Times'!N$4-Marathon!L76)/60)</f>
        <v>100</v>
      </c>
      <c r="L73">
        <f>IF(ISBLANK(Marathon!M76),"",100+MAX(0,'Best Times'!O$4-Marathon!M76)/60)</f>
        <v>100</v>
      </c>
      <c r="M73">
        <f>IF(ISBLANK(Marathon!N76),"",100+MAX(0,'Best Times'!P$4-Marathon!N76)/60)</f>
        <v>110</v>
      </c>
      <c r="N73">
        <f>IF(ISBLANK(Marathon!O76),"",100+MAX(0,'Best Times'!Q$4-Marathon!O76)/60)</f>
        <v>101.65</v>
      </c>
      <c r="O73">
        <f t="shared" si="3"/>
        <v>1000</v>
      </c>
      <c r="P73">
        <f t="shared" si="4"/>
        <v>100</v>
      </c>
      <c r="Q73">
        <f t="shared" si="5"/>
        <v>943.88333333333344</v>
      </c>
    </row>
    <row r="74" spans="1:17">
      <c r="A74">
        <v>73</v>
      </c>
      <c r="B74" t="s">
        <v>147</v>
      </c>
      <c r="C74" s="1">
        <v>158.21666666666599</v>
      </c>
      <c r="D74" s="2" t="s">
        <v>271</v>
      </c>
      <c r="E74">
        <f>IF(ISBLANK(Marathon!F77),"",100+MAX(0,'Best Times'!H$4-Marathon!F77)/60)</f>
        <v>100</v>
      </c>
      <c r="F74">
        <f>IF(ISBLANK(Marathon!G77),"",100+MAX(0,'Best Times'!I$4-Marathon!G77)/60)</f>
        <v>110.48333333333333</v>
      </c>
      <c r="G74">
        <f>IF(ISBLANK(Marathon!H77),"",100+MAX(0,'Best Times'!J$4-Marathon!H77)/60)</f>
        <v>100</v>
      </c>
      <c r="H74">
        <f>IF(ISBLANK(Marathon!I77),"",100+MAX(0,'Best Times'!K$4-Marathon!I77)/60)</f>
        <v>112.21666666666667</v>
      </c>
      <c r="I74">
        <f>IF(ISBLANK(Marathon!J77),"",100+MAX(0,'Best Times'!L$4-Marathon!J77)/60)</f>
        <v>102.13333333333334</v>
      </c>
      <c r="J74">
        <f>IF(ISBLANK(Marathon!K77),"",100+MAX(0,'Best Times'!M$4-Marathon!K77)/60)</f>
        <v>100</v>
      </c>
      <c r="K74">
        <f>IF(ISBLANK(Marathon!L77),"",100+MAX(0,'Best Times'!N$4-Marathon!L77)/60)</f>
        <v>100</v>
      </c>
      <c r="L74">
        <f>IF(ISBLANK(Marathon!M77),"",100+MAX(0,'Best Times'!O$4-Marathon!M77)/60)</f>
        <v>100</v>
      </c>
      <c r="M74">
        <f>IF(ISBLANK(Marathon!N77),"",100+MAX(0,'Best Times'!P$4-Marathon!N77)/60)</f>
        <v>105.75</v>
      </c>
      <c r="N74">
        <f>IF(ISBLANK(Marathon!O77),"",100+MAX(0,'Best Times'!Q$4-Marathon!O77)/60)</f>
        <v>106.38333333333334</v>
      </c>
      <c r="O74">
        <f t="shared" si="3"/>
        <v>1000</v>
      </c>
      <c r="P74">
        <f t="shared" si="4"/>
        <v>100</v>
      </c>
      <c r="Q74">
        <f t="shared" si="5"/>
        <v>936.9666666666667</v>
      </c>
    </row>
    <row r="75" spans="1:17">
      <c r="A75">
        <v>74</v>
      </c>
      <c r="B75" t="s">
        <v>148</v>
      </c>
      <c r="C75" s="1">
        <v>156.61666666666599</v>
      </c>
      <c r="D75" s="2" t="s">
        <v>270</v>
      </c>
      <c r="E75">
        <f>IF(ISBLANK(Marathon!F78),"",100+MAX(0,'Best Times'!H$4-Marathon!F78)/60)</f>
        <v>100</v>
      </c>
      <c r="F75">
        <f>IF(ISBLANK(Marathon!G78),"",100+MAX(0,'Best Times'!I$4-Marathon!G78)/60)</f>
        <v>104.25</v>
      </c>
      <c r="G75">
        <f>IF(ISBLANK(Marathon!H78),"",100+MAX(0,'Best Times'!J$4-Marathon!H78)/60)</f>
        <v>100</v>
      </c>
      <c r="H75">
        <f>IF(ISBLANK(Marathon!I78),"",100+MAX(0,'Best Times'!K$4-Marathon!I78)/60)</f>
        <v>112.71666666666667</v>
      </c>
      <c r="I75">
        <f>IF(ISBLANK(Marathon!J78),"",100+MAX(0,'Best Times'!L$4-Marathon!J78)/60)</f>
        <v>105.4</v>
      </c>
      <c r="J75">
        <f>IF(ISBLANK(Marathon!K78),"",100+MAX(0,'Best Times'!M$4-Marathon!K78)/60)</f>
        <v>104.85</v>
      </c>
      <c r="K75">
        <f>IF(ISBLANK(Marathon!L78),"",100+MAX(0,'Best Times'!N$4-Marathon!L78)/60)</f>
        <v>100</v>
      </c>
      <c r="L75">
        <f>IF(ISBLANK(Marathon!M78),"",100+MAX(0,'Best Times'!O$4-Marathon!M78)/60)</f>
        <v>100</v>
      </c>
      <c r="M75">
        <f>IF(ISBLANK(Marathon!N78),"",100+MAX(0,'Best Times'!P$4-Marathon!N78)/60)</f>
        <v>111.01666666666667</v>
      </c>
      <c r="N75">
        <f>IF(ISBLANK(Marathon!O78),"",100+MAX(0,'Best Times'!Q$4-Marathon!O78)/60)</f>
        <v>100</v>
      </c>
      <c r="O75">
        <f t="shared" si="3"/>
        <v>1000</v>
      </c>
      <c r="P75">
        <f t="shared" si="4"/>
        <v>100</v>
      </c>
      <c r="Q75">
        <f t="shared" si="5"/>
        <v>938.23333333333335</v>
      </c>
    </row>
    <row r="76" spans="1:17">
      <c r="A76">
        <v>75</v>
      </c>
      <c r="B76" t="s">
        <v>149</v>
      </c>
      <c r="C76" s="1">
        <v>160.583333333333</v>
      </c>
      <c r="D76" s="2" t="s">
        <v>276</v>
      </c>
      <c r="E76" t="str">
        <f>IF(ISBLANK(Marathon!F79),"",100+MAX(0,'Best Times'!H$4-Marathon!F79)/60)</f>
        <v/>
      </c>
      <c r="F76">
        <f>IF(ISBLANK(Marathon!G79),"",100+MAX(0,'Best Times'!I$4-Marathon!G79)/60)</f>
        <v>108.21666666666667</v>
      </c>
      <c r="G76">
        <f>IF(ISBLANK(Marathon!H79),"",100+MAX(0,'Best Times'!J$4-Marathon!H79)/60)</f>
        <v>100</v>
      </c>
      <c r="H76">
        <f>IF(ISBLANK(Marathon!I79),"",100+MAX(0,'Best Times'!K$4-Marathon!I79)/60)</f>
        <v>100</v>
      </c>
      <c r="I76">
        <f>IF(ISBLANK(Marathon!J79),"",100+MAX(0,'Best Times'!L$4-Marathon!J79)/60)</f>
        <v>112.35</v>
      </c>
      <c r="J76">
        <f>IF(ISBLANK(Marathon!K79),"",100+MAX(0,'Best Times'!M$4-Marathon!K79)/60)</f>
        <v>100</v>
      </c>
      <c r="K76">
        <f>IF(ISBLANK(Marathon!L79),"",100+MAX(0,'Best Times'!N$4-Marathon!L79)/60)</f>
        <v>100</v>
      </c>
      <c r="L76">
        <f>IF(ISBLANK(Marathon!M79),"",100+MAX(0,'Best Times'!O$4-Marathon!M79)/60)</f>
        <v>110.41666666666667</v>
      </c>
      <c r="M76">
        <f>IF(ISBLANK(Marathon!N79),"",100+MAX(0,'Best Times'!P$4-Marathon!N79)/60)</f>
        <v>100</v>
      </c>
      <c r="N76">
        <f>IF(ISBLANK(Marathon!O79),"",100+MAX(0,'Best Times'!Q$4-Marathon!O79)/60)</f>
        <v>119.43333333333334</v>
      </c>
      <c r="O76">
        <f t="shared" si="3"/>
        <v>900</v>
      </c>
      <c r="P76">
        <f t="shared" si="4"/>
        <v>0</v>
      </c>
      <c r="Q76">
        <f t="shared" si="5"/>
        <v>950.41666666666674</v>
      </c>
    </row>
    <row r="77" spans="1:17">
      <c r="A77">
        <v>76</v>
      </c>
      <c r="B77" t="s">
        <v>7</v>
      </c>
      <c r="C77" s="1">
        <v>152.69999999999999</v>
      </c>
      <c r="D77" s="2" t="s">
        <v>150</v>
      </c>
      <c r="E77">
        <f>IF(ISBLANK(Marathon!F80),"",100+MAX(0,'Best Times'!H$4-Marathon!F80)/60)</f>
        <v>100</v>
      </c>
      <c r="F77" t="str">
        <f>IF(ISBLANK(Marathon!G80),"",100+MAX(0,'Best Times'!I$4-Marathon!G80)/60)</f>
        <v/>
      </c>
      <c r="G77">
        <f>IF(ISBLANK(Marathon!H80),"",100+MAX(0,'Best Times'!J$4-Marathon!H80)/60)</f>
        <v>100</v>
      </c>
      <c r="H77">
        <f>IF(ISBLANK(Marathon!I80),"",100+MAX(0,'Best Times'!K$4-Marathon!I80)/60)</f>
        <v>114.7</v>
      </c>
      <c r="I77">
        <f>IF(ISBLANK(Marathon!J80),"",100+MAX(0,'Best Times'!L$4-Marathon!J80)/60)</f>
        <v>120.46666666666667</v>
      </c>
      <c r="J77">
        <f>IF(ISBLANK(Marathon!K80),"",100+MAX(0,'Best Times'!M$4-Marathon!K80)/60)</f>
        <v>100</v>
      </c>
      <c r="K77">
        <f>IF(ISBLANK(Marathon!L80),"",100+MAX(0,'Best Times'!N$4-Marathon!L80)/60)</f>
        <v>100</v>
      </c>
      <c r="L77">
        <f>IF(ISBLANK(Marathon!M80),"",100+MAX(0,'Best Times'!O$4-Marathon!M80)/60)</f>
        <v>100</v>
      </c>
      <c r="M77">
        <f>IF(ISBLANK(Marathon!N80),"",100+MAX(0,'Best Times'!P$4-Marathon!N80)/60)</f>
        <v>121.51666666666667</v>
      </c>
      <c r="N77">
        <f>IF(ISBLANK(Marathon!O80),"",100+MAX(0,'Best Times'!Q$4-Marathon!O80)/60)</f>
        <v>111.31666666666666</v>
      </c>
      <c r="O77">
        <f t="shared" si="3"/>
        <v>900</v>
      </c>
      <c r="P77">
        <f t="shared" si="4"/>
        <v>0</v>
      </c>
      <c r="Q77">
        <f t="shared" si="5"/>
        <v>968</v>
      </c>
    </row>
    <row r="78" spans="1:17">
      <c r="A78">
        <v>77</v>
      </c>
      <c r="B78" t="s">
        <v>151</v>
      </c>
      <c r="C78" s="1">
        <v>149.73333333333301</v>
      </c>
      <c r="D78" s="2" t="s">
        <v>275</v>
      </c>
      <c r="E78">
        <f>IF(ISBLANK(Marathon!F81),"",100+MAX(0,'Best Times'!H$4-Marathon!F81)/60)</f>
        <v>100</v>
      </c>
      <c r="F78">
        <f>IF(ISBLANK(Marathon!G81),"",100+MAX(0,'Best Times'!I$4-Marathon!G81)/60)</f>
        <v>119.61666666666667</v>
      </c>
      <c r="G78">
        <f>IF(ISBLANK(Marathon!H81),"",100+MAX(0,'Best Times'!J$4-Marathon!H81)/60)</f>
        <v>100</v>
      </c>
      <c r="H78">
        <f>IF(ISBLANK(Marathon!I81),"",100+MAX(0,'Best Times'!K$4-Marathon!I81)/60)</f>
        <v>118.45</v>
      </c>
      <c r="I78">
        <f>IF(ISBLANK(Marathon!J81),"",100+MAX(0,'Best Times'!L$4-Marathon!J81)/60)</f>
        <v>100</v>
      </c>
      <c r="J78">
        <f>IF(ISBLANK(Marathon!K81),"",100+MAX(0,'Best Times'!M$4-Marathon!K81)/60)</f>
        <v>100</v>
      </c>
      <c r="K78">
        <f>IF(ISBLANK(Marathon!L81),"",100+MAX(0,'Best Times'!N$4-Marathon!L81)/60)</f>
        <v>100</v>
      </c>
      <c r="L78">
        <f>IF(ISBLANK(Marathon!M81),"",100+MAX(0,'Best Times'!O$4-Marathon!M81)/60)</f>
        <v>100</v>
      </c>
      <c r="M78">
        <f>IF(ISBLANK(Marathon!N81),"",100+MAX(0,'Best Times'!P$4-Marathon!N81)/60)</f>
        <v>111.91666666666667</v>
      </c>
      <c r="N78">
        <f>IF(ISBLANK(Marathon!O81),"",100+MAX(0,'Best Times'!Q$4-Marathon!O81)/60)</f>
        <v>108.13333333333333</v>
      </c>
      <c r="O78">
        <f t="shared" si="3"/>
        <v>1000</v>
      </c>
      <c r="P78">
        <f t="shared" si="4"/>
        <v>100</v>
      </c>
      <c r="Q78">
        <f t="shared" si="5"/>
        <v>958.11666666666656</v>
      </c>
    </row>
    <row r="79" spans="1:17">
      <c r="A79">
        <v>78</v>
      </c>
      <c r="B79" t="s">
        <v>152</v>
      </c>
      <c r="C79" s="1">
        <v>147.65</v>
      </c>
      <c r="D79" s="2" t="s">
        <v>275</v>
      </c>
      <c r="E79">
        <f>IF(ISBLANK(Marathon!F82),"",100+MAX(0,'Best Times'!H$4-Marathon!F82)/60)</f>
        <v>100</v>
      </c>
      <c r="F79">
        <f>IF(ISBLANK(Marathon!G82),"",100+MAX(0,'Best Times'!I$4-Marathon!G82)/60)</f>
        <v>110.56666666666666</v>
      </c>
      <c r="G79">
        <f>IF(ISBLANK(Marathon!H82),"",100+MAX(0,'Best Times'!J$4-Marathon!H82)/60)</f>
        <v>100</v>
      </c>
      <c r="H79">
        <f>IF(ISBLANK(Marathon!I82),"",100+MAX(0,'Best Times'!K$4-Marathon!I82)/60)</f>
        <v>100</v>
      </c>
      <c r="I79">
        <f>IF(ISBLANK(Marathon!J82),"",100+MAX(0,'Best Times'!L$4-Marathon!J82)/60)</f>
        <v>113.51666666666667</v>
      </c>
      <c r="J79">
        <f>IF(ISBLANK(Marathon!K82),"",100+MAX(0,'Best Times'!M$4-Marathon!K82)/60)</f>
        <v>100</v>
      </c>
      <c r="K79">
        <f>IF(ISBLANK(Marathon!L82),"",100+MAX(0,'Best Times'!N$4-Marathon!L82)/60)</f>
        <v>100</v>
      </c>
      <c r="L79">
        <f>IF(ISBLANK(Marathon!M82),"",100+MAX(0,'Best Times'!O$4-Marathon!M82)/60)</f>
        <v>100</v>
      </c>
      <c r="M79">
        <f>IF(ISBLANK(Marathon!N82),"",100+MAX(0,'Best Times'!P$4-Marathon!N82)/60)</f>
        <v>109.75</v>
      </c>
      <c r="N79">
        <f>IF(ISBLANK(Marathon!O82),"",100+MAX(0,'Best Times'!Q$4-Marathon!O82)/60)</f>
        <v>111.01666666666667</v>
      </c>
      <c r="O79">
        <f t="shared" si="3"/>
        <v>1000</v>
      </c>
      <c r="P79">
        <f t="shared" si="4"/>
        <v>100</v>
      </c>
      <c r="Q79">
        <f t="shared" si="5"/>
        <v>944.85000000000014</v>
      </c>
    </row>
    <row r="80" spans="1:17">
      <c r="A80">
        <v>79</v>
      </c>
      <c r="B80" t="s">
        <v>16</v>
      </c>
      <c r="C80" s="1">
        <v>144.30000000000001</v>
      </c>
      <c r="D80" s="2" t="s">
        <v>277</v>
      </c>
      <c r="E80">
        <f>IF(ISBLANK(Marathon!F83),"",100+MAX(0,'Best Times'!H$4-Marathon!F83)/60)</f>
        <v>100</v>
      </c>
      <c r="F80">
        <f>IF(ISBLANK(Marathon!G83),"",100+MAX(0,'Best Times'!I$4-Marathon!G83)/60)</f>
        <v>110.71666666666667</v>
      </c>
      <c r="G80">
        <f>IF(ISBLANK(Marathon!H83),"",100+MAX(0,'Best Times'!J$4-Marathon!H83)/60)</f>
        <v>100</v>
      </c>
      <c r="H80">
        <f>IF(ISBLANK(Marathon!I83),"",100+MAX(0,'Best Times'!K$4-Marathon!I83)/60)</f>
        <v>114.9</v>
      </c>
      <c r="I80">
        <f>IF(ISBLANK(Marathon!J83),"",100+MAX(0,'Best Times'!L$4-Marathon!J83)/60)</f>
        <v>101.96666666666667</v>
      </c>
      <c r="J80">
        <f>IF(ISBLANK(Marathon!K83),"",100+MAX(0,'Best Times'!M$4-Marathon!K83)/60)</f>
        <v>110.05</v>
      </c>
      <c r="K80">
        <f>IF(ISBLANK(Marathon!L83),"",100+MAX(0,'Best Times'!N$4-Marathon!L83)/60)</f>
        <v>100</v>
      </c>
      <c r="L80">
        <f>IF(ISBLANK(Marathon!M83),"",100+MAX(0,'Best Times'!O$4-Marathon!M83)/60)</f>
        <v>100</v>
      </c>
      <c r="M80">
        <f>IF(ISBLANK(Marathon!N83),"",100+MAX(0,'Best Times'!P$4-Marathon!N83)/60)</f>
        <v>100</v>
      </c>
      <c r="N80">
        <f>IF(ISBLANK(Marathon!O83),"",100+MAX(0,'Best Times'!Q$4-Marathon!O83)/60)</f>
        <v>109.21666666666667</v>
      </c>
      <c r="O80">
        <f t="shared" si="3"/>
        <v>1000</v>
      </c>
      <c r="P80">
        <f t="shared" si="4"/>
        <v>100</v>
      </c>
      <c r="Q80">
        <f t="shared" si="5"/>
        <v>946.84999999999991</v>
      </c>
    </row>
    <row r="81" spans="1:17">
      <c r="A81">
        <v>80</v>
      </c>
      <c r="B81" t="s">
        <v>153</v>
      </c>
      <c r="C81" s="1">
        <v>242.56666666666601</v>
      </c>
      <c r="D81" s="2" t="s">
        <v>278</v>
      </c>
      <c r="E81">
        <f>IF(ISBLANK(Marathon!F84),"",100+MAX(0,'Best Times'!H$4-Marathon!F84)/60)</f>
        <v>123.61666666666667</v>
      </c>
      <c r="F81">
        <f>IF(ISBLANK(Marathon!G84),"",100+MAX(0,'Best Times'!I$4-Marathon!G84)/60)</f>
        <v>117.85</v>
      </c>
      <c r="G81">
        <f>IF(ISBLANK(Marathon!H84),"",100+MAX(0,'Best Times'!J$4-Marathon!H84)/60)</f>
        <v>100</v>
      </c>
      <c r="H81">
        <f>IF(ISBLANK(Marathon!I84),"",100+MAX(0,'Best Times'!K$4-Marathon!I84)/60)</f>
        <v>107.21666666666667</v>
      </c>
      <c r="I81" t="str">
        <f>IF(ISBLANK(Marathon!J84),"",100+MAX(0,'Best Times'!L$4-Marathon!J84)/60)</f>
        <v/>
      </c>
      <c r="J81" t="str">
        <f>IF(ISBLANK(Marathon!K84),"",100+MAX(0,'Best Times'!M$4-Marathon!K84)/60)</f>
        <v/>
      </c>
      <c r="K81">
        <f>IF(ISBLANK(Marathon!L84),"",100+MAX(0,'Best Times'!N$4-Marathon!L84)/60)</f>
        <v>108.71666666666667</v>
      </c>
      <c r="L81">
        <f>IF(ISBLANK(Marathon!M84),"",100+MAX(0,'Best Times'!O$4-Marathon!M84)/60)</f>
        <v>121.41666666666667</v>
      </c>
      <c r="M81">
        <f>IF(ISBLANK(Marathon!N84),"",100+MAX(0,'Best Times'!P$4-Marathon!N84)/60)</f>
        <v>120.1</v>
      </c>
      <c r="N81">
        <f>IF(ISBLANK(Marathon!O84),"",100+MAX(0,'Best Times'!Q$4-Marathon!O84)/60)</f>
        <v>115.98333333333333</v>
      </c>
      <c r="O81">
        <f t="shared" si="3"/>
        <v>800</v>
      </c>
      <c r="P81">
        <f t="shared" si="4"/>
        <v>0</v>
      </c>
      <c r="Q81">
        <f t="shared" si="5"/>
        <v>914.90000000000009</v>
      </c>
    </row>
    <row r="82" spans="1:17">
      <c r="A82">
        <v>81</v>
      </c>
      <c r="B82" t="s">
        <v>154</v>
      </c>
      <c r="C82" s="1">
        <v>140.6</v>
      </c>
      <c r="D82" s="2" t="s">
        <v>275</v>
      </c>
      <c r="E82">
        <f>IF(ISBLANK(Marathon!F85),"",100+MAX(0,'Best Times'!H$4-Marathon!F85)/60)</f>
        <v>100</v>
      </c>
      <c r="F82">
        <f>IF(ISBLANK(Marathon!G85),"",100+MAX(0,'Best Times'!I$4-Marathon!G85)/60)</f>
        <v>100</v>
      </c>
      <c r="G82">
        <f>IF(ISBLANK(Marathon!H85),"",100+MAX(0,'Best Times'!J$4-Marathon!H85)/60)</f>
        <v>100</v>
      </c>
      <c r="H82">
        <f>IF(ISBLANK(Marathon!I85),"",100+MAX(0,'Best Times'!K$4-Marathon!I85)/60)</f>
        <v>110.66666666666667</v>
      </c>
      <c r="I82">
        <f>IF(ISBLANK(Marathon!J85),"",100+MAX(0,'Best Times'!L$4-Marathon!J85)/60)</f>
        <v>108.33333333333333</v>
      </c>
      <c r="J82">
        <f>IF(ISBLANK(Marathon!K85),"",100+MAX(0,'Best Times'!M$4-Marathon!K85)/60)</f>
        <v>100</v>
      </c>
      <c r="K82">
        <f>IF(ISBLANK(Marathon!L85),"",100+MAX(0,'Best Times'!N$4-Marathon!L85)/60)</f>
        <v>100</v>
      </c>
      <c r="L82">
        <f>IF(ISBLANK(Marathon!M85),"",100+MAX(0,'Best Times'!O$4-Marathon!M85)/60)</f>
        <v>100</v>
      </c>
      <c r="M82">
        <f>IF(ISBLANK(Marathon!N85),"",100+MAX(0,'Best Times'!P$4-Marathon!N85)/60)</f>
        <v>100</v>
      </c>
      <c r="N82">
        <f>IF(ISBLANK(Marathon!O85),"",100+MAX(0,'Best Times'!Q$4-Marathon!O85)/60)</f>
        <v>119.1</v>
      </c>
      <c r="O82">
        <f t="shared" si="3"/>
        <v>1000</v>
      </c>
      <c r="P82">
        <f t="shared" si="4"/>
        <v>100</v>
      </c>
      <c r="Q82">
        <f t="shared" si="5"/>
        <v>938.09999999999991</v>
      </c>
    </row>
    <row r="83" spans="1:17">
      <c r="A83">
        <v>82</v>
      </c>
      <c r="B83" t="s">
        <v>50</v>
      </c>
      <c r="C83" s="1">
        <v>140.96666666666599</v>
      </c>
      <c r="D83" s="2" t="s">
        <v>275</v>
      </c>
      <c r="E83">
        <f>IF(ISBLANK(Marathon!F86),"",100+MAX(0,'Best Times'!H$4-Marathon!F86)/60)</f>
        <v>100</v>
      </c>
      <c r="F83">
        <f>IF(ISBLANK(Marathon!G86),"",100+MAX(0,'Best Times'!I$4-Marathon!G86)/60)</f>
        <v>108.03333333333333</v>
      </c>
      <c r="G83">
        <f>IF(ISBLANK(Marathon!H86),"",100+MAX(0,'Best Times'!J$4-Marathon!H86)/60)</f>
        <v>100</v>
      </c>
      <c r="H83">
        <f>IF(ISBLANK(Marathon!I86),"",100+MAX(0,'Best Times'!K$4-Marathon!I86)/60)</f>
        <v>100</v>
      </c>
      <c r="I83">
        <f>IF(ISBLANK(Marathon!J86),"",100+MAX(0,'Best Times'!L$4-Marathon!J86)/60)</f>
        <v>101.88333333333334</v>
      </c>
      <c r="J83">
        <f>IF(ISBLANK(Marathon!K86),"",100+MAX(0,'Best Times'!M$4-Marathon!K86)/60)</f>
        <v>100</v>
      </c>
      <c r="K83">
        <f>IF(ISBLANK(Marathon!L86),"",100+MAX(0,'Best Times'!N$4-Marathon!L86)/60)</f>
        <v>100</v>
      </c>
      <c r="L83">
        <f>IF(ISBLANK(Marathon!M86),"",100+MAX(0,'Best Times'!O$4-Marathon!M86)/60)</f>
        <v>112.7</v>
      </c>
      <c r="M83">
        <f>IF(ISBLANK(Marathon!N86),"",100+MAX(0,'Best Times'!P$4-Marathon!N86)/60)</f>
        <v>107.33333333333333</v>
      </c>
      <c r="N83">
        <f>IF(ISBLANK(Marathon!O86),"",100+MAX(0,'Best Times'!Q$4-Marathon!O86)/60)</f>
        <v>100</v>
      </c>
      <c r="O83">
        <f t="shared" si="3"/>
        <v>1000</v>
      </c>
      <c r="P83">
        <f t="shared" si="4"/>
        <v>100</v>
      </c>
      <c r="Q83">
        <f t="shared" si="5"/>
        <v>929.95</v>
      </c>
    </row>
    <row r="84" spans="1:17">
      <c r="A84">
        <v>83</v>
      </c>
      <c r="B84" t="s">
        <v>155</v>
      </c>
      <c r="C84" s="1">
        <v>140.416666666666</v>
      </c>
      <c r="D84" s="2" t="s">
        <v>271</v>
      </c>
      <c r="E84">
        <f>IF(ISBLANK(Marathon!F87),"",100+MAX(0,'Best Times'!H$4-Marathon!F87)/60)</f>
        <v>100</v>
      </c>
      <c r="F84">
        <f>IF(ISBLANK(Marathon!G87),"",100+MAX(0,'Best Times'!I$4-Marathon!G87)/60)</f>
        <v>100</v>
      </c>
      <c r="G84">
        <f>IF(ISBLANK(Marathon!H87),"",100+MAX(0,'Best Times'!J$4-Marathon!H87)/60)</f>
        <v>100</v>
      </c>
      <c r="H84">
        <f>IF(ISBLANK(Marathon!I87),"",100+MAX(0,'Best Times'!K$4-Marathon!I87)/60)</f>
        <v>100</v>
      </c>
      <c r="I84">
        <f>IF(ISBLANK(Marathon!J87),"",100+MAX(0,'Best Times'!L$4-Marathon!J87)/60)</f>
        <v>116.51666666666667</v>
      </c>
      <c r="J84">
        <f>IF(ISBLANK(Marathon!K87),"",100+MAX(0,'Best Times'!M$4-Marathon!K87)/60)</f>
        <v>100</v>
      </c>
      <c r="K84">
        <f>IF(ISBLANK(Marathon!L87),"",100+MAX(0,'Best Times'!N$4-Marathon!L87)/60)</f>
        <v>100</v>
      </c>
      <c r="L84">
        <f>IF(ISBLANK(Marathon!M87),"",100+MAX(0,'Best Times'!O$4-Marathon!M87)/60)</f>
        <v>100</v>
      </c>
      <c r="M84">
        <f>IF(ISBLANK(Marathon!N87),"",100+MAX(0,'Best Times'!P$4-Marathon!N87)/60)</f>
        <v>100</v>
      </c>
      <c r="N84">
        <f>IF(ISBLANK(Marathon!O87),"",100+MAX(0,'Best Times'!Q$4-Marathon!O87)/60)</f>
        <v>109.63333333333333</v>
      </c>
      <c r="O84">
        <f t="shared" si="3"/>
        <v>1000</v>
      </c>
      <c r="P84">
        <f t="shared" si="4"/>
        <v>100</v>
      </c>
      <c r="Q84">
        <f t="shared" si="5"/>
        <v>926.15000000000009</v>
      </c>
    </row>
    <row r="85" spans="1:17">
      <c r="A85">
        <v>84</v>
      </c>
      <c r="B85" t="s">
        <v>11</v>
      </c>
      <c r="C85" s="1">
        <v>138.5</v>
      </c>
      <c r="D85" s="2" t="s">
        <v>277</v>
      </c>
      <c r="E85">
        <f>IF(ISBLANK(Marathon!F88),"",100+MAX(0,'Best Times'!H$4-Marathon!F88)/60)</f>
        <v>100</v>
      </c>
      <c r="F85">
        <f>IF(ISBLANK(Marathon!G88),"",100+MAX(0,'Best Times'!I$4-Marathon!G88)/60)</f>
        <v>109.33333333333333</v>
      </c>
      <c r="G85">
        <f>IF(ISBLANK(Marathon!H88),"",100+MAX(0,'Best Times'!J$4-Marathon!H88)/60)</f>
        <v>100</v>
      </c>
      <c r="H85">
        <f>IF(ISBLANK(Marathon!I88),"",100+MAX(0,'Best Times'!K$4-Marathon!I88)/60)</f>
        <v>100</v>
      </c>
      <c r="I85">
        <f>IF(ISBLANK(Marathon!J88),"",100+MAX(0,'Best Times'!L$4-Marathon!J88)/60)</f>
        <v>109.58333333333333</v>
      </c>
      <c r="J85">
        <f>IF(ISBLANK(Marathon!K88),"",100+MAX(0,'Best Times'!M$4-Marathon!K88)/60)</f>
        <v>100</v>
      </c>
      <c r="K85">
        <f>IF(ISBLANK(Marathon!L88),"",100+MAX(0,'Best Times'!N$4-Marathon!L88)/60)</f>
        <v>100</v>
      </c>
      <c r="L85">
        <f>IF(ISBLANK(Marathon!M88),"",100+MAX(0,'Best Times'!O$4-Marathon!M88)/60)</f>
        <v>102.91666666666667</v>
      </c>
      <c r="M85">
        <f>IF(ISBLANK(Marathon!N88),"",100+MAX(0,'Best Times'!P$4-Marathon!N88)/60)</f>
        <v>109.98333333333333</v>
      </c>
      <c r="N85">
        <f>IF(ISBLANK(Marathon!O88),"",100+MAX(0,'Best Times'!Q$4-Marathon!O88)/60)</f>
        <v>103.81666666666666</v>
      </c>
      <c r="O85">
        <f t="shared" si="3"/>
        <v>1000</v>
      </c>
      <c r="P85">
        <f t="shared" si="4"/>
        <v>100</v>
      </c>
      <c r="Q85">
        <f t="shared" si="5"/>
        <v>935.63333333333321</v>
      </c>
    </row>
    <row r="86" spans="1:17">
      <c r="A86">
        <v>85</v>
      </c>
      <c r="B86" t="s">
        <v>156</v>
      </c>
      <c r="C86" s="1">
        <v>138</v>
      </c>
      <c r="D86" s="2" t="s">
        <v>275</v>
      </c>
      <c r="E86">
        <f>IF(ISBLANK(Marathon!F89),"",100+MAX(0,'Best Times'!H$4-Marathon!F89)/60)</f>
        <v>100</v>
      </c>
      <c r="F86">
        <f>IF(ISBLANK(Marathon!G89),"",100+MAX(0,'Best Times'!I$4-Marathon!G89)/60)</f>
        <v>100</v>
      </c>
      <c r="G86">
        <f>IF(ISBLANK(Marathon!H89),"",100+MAX(0,'Best Times'!J$4-Marathon!H89)/60)</f>
        <v>100</v>
      </c>
      <c r="H86">
        <f>IF(ISBLANK(Marathon!I89),"",100+MAX(0,'Best Times'!K$4-Marathon!I89)/60)</f>
        <v>103.95</v>
      </c>
      <c r="I86">
        <f>IF(ISBLANK(Marathon!J89),"",100+MAX(0,'Best Times'!L$4-Marathon!J89)/60)</f>
        <v>108.61666666666667</v>
      </c>
      <c r="J86">
        <f>IF(ISBLANK(Marathon!K89),"",100+MAX(0,'Best Times'!M$4-Marathon!K89)/60)</f>
        <v>106</v>
      </c>
      <c r="K86">
        <f>IF(ISBLANK(Marathon!L89),"",100+MAX(0,'Best Times'!N$4-Marathon!L89)/60)</f>
        <v>100</v>
      </c>
      <c r="L86">
        <f>IF(ISBLANK(Marathon!M89),"",100+MAX(0,'Best Times'!O$4-Marathon!M89)/60)</f>
        <v>100</v>
      </c>
      <c r="M86">
        <f>IF(ISBLANK(Marathon!N89),"",100+MAX(0,'Best Times'!P$4-Marathon!N89)/60)</f>
        <v>100</v>
      </c>
      <c r="N86">
        <f>IF(ISBLANK(Marathon!O89),"",100+MAX(0,'Best Times'!Q$4-Marathon!O89)/60)</f>
        <v>117.61666666666667</v>
      </c>
      <c r="O86">
        <f t="shared" si="3"/>
        <v>1000</v>
      </c>
      <c r="P86">
        <f t="shared" si="4"/>
        <v>100</v>
      </c>
      <c r="Q86">
        <f t="shared" si="5"/>
        <v>936.18333333333339</v>
      </c>
    </row>
    <row r="87" spans="1:17">
      <c r="A87">
        <v>86</v>
      </c>
      <c r="B87" t="s">
        <v>25</v>
      </c>
      <c r="C87" s="1">
        <v>138.98333333333301</v>
      </c>
      <c r="D87" s="2" t="s">
        <v>279</v>
      </c>
      <c r="E87">
        <f>IF(ISBLANK(Marathon!F90),"",100+MAX(0,'Best Times'!H$4-Marathon!F90)/60)</f>
        <v>100</v>
      </c>
      <c r="F87">
        <f>IF(ISBLANK(Marathon!G90),"",100+MAX(0,'Best Times'!I$4-Marathon!G90)/60)</f>
        <v>111.8</v>
      </c>
      <c r="G87">
        <f>IF(ISBLANK(Marathon!H90),"",100+MAX(0,'Best Times'!J$4-Marathon!H90)/60)</f>
        <v>100</v>
      </c>
      <c r="H87">
        <f>IF(ISBLANK(Marathon!I90),"",100+MAX(0,'Best Times'!K$4-Marathon!I90)/60)</f>
        <v>100</v>
      </c>
      <c r="I87">
        <f>IF(ISBLANK(Marathon!J90),"",100+MAX(0,'Best Times'!L$4-Marathon!J90)/60)</f>
        <v>100</v>
      </c>
      <c r="J87">
        <f>IF(ISBLANK(Marathon!K90),"",100+MAX(0,'Best Times'!M$4-Marathon!K90)/60)</f>
        <v>100</v>
      </c>
      <c r="K87">
        <f>IF(ISBLANK(Marathon!L90),"",100+MAX(0,'Best Times'!N$4-Marathon!L90)/60)</f>
        <v>100</v>
      </c>
      <c r="L87">
        <f>IF(ISBLANK(Marathon!M90),"",100+MAX(0,'Best Times'!O$4-Marathon!M90)/60)</f>
        <v>124.08333333333333</v>
      </c>
      <c r="M87">
        <f>IF(ISBLANK(Marathon!N90),"",100+MAX(0,'Best Times'!P$4-Marathon!N90)/60)</f>
        <v>111.05</v>
      </c>
      <c r="N87">
        <f>IF(ISBLANK(Marathon!O90),"",100+MAX(0,'Best Times'!Q$4-Marathon!O90)/60)</f>
        <v>109.51666666666667</v>
      </c>
      <c r="O87">
        <f t="shared" si="3"/>
        <v>1000</v>
      </c>
      <c r="P87">
        <f t="shared" si="4"/>
        <v>100</v>
      </c>
      <c r="Q87">
        <f t="shared" si="5"/>
        <v>956.45</v>
      </c>
    </row>
    <row r="88" spans="1:17">
      <c r="A88">
        <v>87</v>
      </c>
      <c r="B88" t="s">
        <v>157</v>
      </c>
      <c r="C88" s="1">
        <v>134.4</v>
      </c>
      <c r="D88" s="2" t="s">
        <v>275</v>
      </c>
      <c r="E88">
        <f>IF(ISBLANK(Marathon!F91),"",100+MAX(0,'Best Times'!H$4-Marathon!F91)/60)</f>
        <v>100</v>
      </c>
      <c r="F88">
        <f>IF(ISBLANK(Marathon!G91),"",100+MAX(0,'Best Times'!I$4-Marathon!G91)/60)</f>
        <v>110.01666666666667</v>
      </c>
      <c r="G88">
        <f>IF(ISBLANK(Marathon!H91),"",100+MAX(0,'Best Times'!J$4-Marathon!H91)/60)</f>
        <v>100</v>
      </c>
      <c r="H88">
        <f>IF(ISBLANK(Marathon!I91),"",100+MAX(0,'Best Times'!K$4-Marathon!I91)/60)</f>
        <v>100</v>
      </c>
      <c r="I88">
        <f>IF(ISBLANK(Marathon!J91),"",100+MAX(0,'Best Times'!L$4-Marathon!J91)/60)</f>
        <v>116.16666666666667</v>
      </c>
      <c r="J88">
        <f>IF(ISBLANK(Marathon!K91),"",100+MAX(0,'Best Times'!M$4-Marathon!K91)/60)</f>
        <v>100</v>
      </c>
      <c r="K88">
        <f>IF(ISBLANK(Marathon!L91),"",100+MAX(0,'Best Times'!N$4-Marathon!L91)/60)</f>
        <v>100</v>
      </c>
      <c r="L88">
        <f>IF(ISBLANK(Marathon!M91),"",100+MAX(0,'Best Times'!O$4-Marathon!M91)/60)</f>
        <v>100</v>
      </c>
      <c r="M88">
        <f>IF(ISBLANK(Marathon!N91),"",100+MAX(0,'Best Times'!P$4-Marathon!N91)/60)</f>
        <v>102.48333333333333</v>
      </c>
      <c r="N88">
        <f>IF(ISBLANK(Marathon!O91),"",100+MAX(0,'Best Times'!Q$4-Marathon!O91)/60)</f>
        <v>104.25</v>
      </c>
      <c r="O88">
        <f t="shared" si="3"/>
        <v>1000</v>
      </c>
      <c r="P88">
        <f t="shared" si="4"/>
        <v>100</v>
      </c>
      <c r="Q88">
        <f t="shared" si="5"/>
        <v>932.91666666666652</v>
      </c>
    </row>
    <row r="89" spans="1:17">
      <c r="A89">
        <v>88</v>
      </c>
      <c r="B89" t="s">
        <v>41</v>
      </c>
      <c r="C89" s="1">
        <v>134.1</v>
      </c>
      <c r="D89" s="2" t="s">
        <v>275</v>
      </c>
      <c r="E89">
        <f>IF(ISBLANK(Marathon!F92),"",100+MAX(0,'Best Times'!H$4-Marathon!F92)/60)</f>
        <v>100</v>
      </c>
      <c r="F89">
        <f>IF(ISBLANK(Marathon!G92),"",100+MAX(0,'Best Times'!I$4-Marathon!G92)/60)</f>
        <v>100</v>
      </c>
      <c r="G89">
        <f>IF(ISBLANK(Marathon!H92),"",100+MAX(0,'Best Times'!J$4-Marathon!H92)/60)</f>
        <v>100</v>
      </c>
      <c r="H89">
        <f>IF(ISBLANK(Marathon!I92),"",100+MAX(0,'Best Times'!K$4-Marathon!I92)/60)</f>
        <v>100</v>
      </c>
      <c r="I89">
        <f>IF(ISBLANK(Marathon!J92),"",100+MAX(0,'Best Times'!L$4-Marathon!J92)/60)</f>
        <v>106.46666666666667</v>
      </c>
      <c r="J89">
        <f>IF(ISBLANK(Marathon!K92),"",100+MAX(0,'Best Times'!M$4-Marathon!K92)/60)</f>
        <v>100</v>
      </c>
      <c r="K89">
        <f>IF(ISBLANK(Marathon!L92),"",100+MAX(0,'Best Times'!N$4-Marathon!L92)/60)</f>
        <v>100</v>
      </c>
      <c r="L89">
        <f>IF(ISBLANK(Marathon!M92),"",100+MAX(0,'Best Times'!O$4-Marathon!M92)/60)</f>
        <v>115.21666666666667</v>
      </c>
      <c r="M89">
        <f>IF(ISBLANK(Marathon!N92),"",100+MAX(0,'Best Times'!P$4-Marathon!N92)/60)</f>
        <v>106.28333333333333</v>
      </c>
      <c r="N89">
        <f>IF(ISBLANK(Marathon!O92),"",100+MAX(0,'Best Times'!Q$4-Marathon!O92)/60)</f>
        <v>108.31666666666666</v>
      </c>
      <c r="O89">
        <f t="shared" si="3"/>
        <v>1000</v>
      </c>
      <c r="P89">
        <f t="shared" si="4"/>
        <v>100</v>
      </c>
      <c r="Q89">
        <f t="shared" si="5"/>
        <v>936.2833333333333</v>
      </c>
    </row>
    <row r="90" spans="1:17">
      <c r="A90">
        <v>89</v>
      </c>
      <c r="B90" t="s">
        <v>158</v>
      </c>
      <c r="C90" s="1">
        <v>134.083333333333</v>
      </c>
      <c r="D90" s="2" t="s">
        <v>274</v>
      </c>
      <c r="E90">
        <f>IF(ISBLANK(Marathon!F93),"",100+MAX(0,'Best Times'!H$4-Marathon!F93)/60)</f>
        <v>100</v>
      </c>
      <c r="F90">
        <f>IF(ISBLANK(Marathon!G93),"",100+MAX(0,'Best Times'!I$4-Marathon!G93)/60)</f>
        <v>102.9</v>
      </c>
      <c r="G90">
        <f>IF(ISBLANK(Marathon!H93),"",100+MAX(0,'Best Times'!J$4-Marathon!H93)/60)</f>
        <v>100</v>
      </c>
      <c r="H90">
        <f>IF(ISBLANK(Marathon!I93),"",100+MAX(0,'Best Times'!K$4-Marathon!I93)/60)</f>
        <v>100</v>
      </c>
      <c r="I90">
        <f>IF(ISBLANK(Marathon!J93),"",100+MAX(0,'Best Times'!L$4-Marathon!J93)/60)</f>
        <v>106.46666666666667</v>
      </c>
      <c r="J90">
        <f>IF(ISBLANK(Marathon!K93),"",100+MAX(0,'Best Times'!M$4-Marathon!K93)/60)</f>
        <v>100</v>
      </c>
      <c r="K90" t="str">
        <f>IF(ISBLANK(Marathon!L93),"",100+MAX(0,'Best Times'!N$4-Marathon!L93)/60)</f>
        <v/>
      </c>
      <c r="L90">
        <f>IF(ISBLANK(Marathon!M93),"",100+MAX(0,'Best Times'!O$4-Marathon!M93)/60)</f>
        <v>111.71666666666667</v>
      </c>
      <c r="M90">
        <f>IF(ISBLANK(Marathon!N93),"",100+MAX(0,'Best Times'!P$4-Marathon!N93)/60)</f>
        <v>100.61666666666666</v>
      </c>
      <c r="N90">
        <f>IF(ISBLANK(Marathon!O93),"",100+MAX(0,'Best Times'!Q$4-Marathon!O93)/60)</f>
        <v>100</v>
      </c>
      <c r="O90">
        <f t="shared" si="3"/>
        <v>900</v>
      </c>
      <c r="P90">
        <f t="shared" si="4"/>
        <v>0</v>
      </c>
      <c r="Q90">
        <f t="shared" si="5"/>
        <v>921.7</v>
      </c>
    </row>
    <row r="91" spans="1:17">
      <c r="A91">
        <v>90</v>
      </c>
      <c r="B91" t="s">
        <v>62</v>
      </c>
      <c r="C91" s="1">
        <v>134.833333333333</v>
      </c>
      <c r="D91" s="2" t="s">
        <v>280</v>
      </c>
      <c r="E91">
        <f>IF(ISBLANK(Marathon!F94),"",100+MAX(0,'Best Times'!H$4-Marathon!F94)/60)</f>
        <v>100</v>
      </c>
      <c r="F91">
        <f>IF(ISBLANK(Marathon!G94),"",100+MAX(0,'Best Times'!I$4-Marathon!G94)/60)</f>
        <v>100</v>
      </c>
      <c r="G91" t="str">
        <f>IF(ISBLANK(Marathon!H94),"",100+MAX(0,'Best Times'!J$4-Marathon!H94)/60)</f>
        <v/>
      </c>
      <c r="H91">
        <f>IF(ISBLANK(Marathon!I94),"",100+MAX(0,'Best Times'!K$4-Marathon!I94)/60)</f>
        <v>100</v>
      </c>
      <c r="I91">
        <f>IF(ISBLANK(Marathon!J94),"",100+MAX(0,'Best Times'!L$4-Marathon!J94)/60)</f>
        <v>118.45</v>
      </c>
      <c r="J91">
        <f>IF(ISBLANK(Marathon!K94),"",100+MAX(0,'Best Times'!M$4-Marathon!K94)/60)</f>
        <v>100</v>
      </c>
      <c r="K91">
        <f>IF(ISBLANK(Marathon!L94),"",100+MAX(0,'Best Times'!N$4-Marathon!L94)/60)</f>
        <v>100</v>
      </c>
      <c r="L91">
        <f>IF(ISBLANK(Marathon!M94),"",100+MAX(0,'Best Times'!O$4-Marathon!M94)/60)</f>
        <v>100</v>
      </c>
      <c r="M91">
        <f>IF(ISBLANK(Marathon!N94),"",100+MAX(0,'Best Times'!P$4-Marathon!N94)/60)</f>
        <v>110.68333333333334</v>
      </c>
      <c r="N91">
        <f>IF(ISBLANK(Marathon!O94),"",100+MAX(0,'Best Times'!Q$4-Marathon!O94)/60)</f>
        <v>118.63333333333333</v>
      </c>
      <c r="O91">
        <f t="shared" si="3"/>
        <v>900</v>
      </c>
      <c r="P91">
        <f t="shared" si="4"/>
        <v>0</v>
      </c>
      <c r="Q91">
        <f t="shared" si="5"/>
        <v>947.76666666666677</v>
      </c>
    </row>
    <row r="92" spans="1:17">
      <c r="A92">
        <v>91</v>
      </c>
      <c r="B92" t="s">
        <v>94</v>
      </c>
      <c r="C92" s="1">
        <v>130.69999999999999</v>
      </c>
      <c r="D92" s="2" t="s">
        <v>276</v>
      </c>
      <c r="E92">
        <f>IF(ISBLANK(Marathon!F95),"",100+MAX(0,'Best Times'!H$4-Marathon!F95)/60)</f>
        <v>100</v>
      </c>
      <c r="F92">
        <f>IF(ISBLANK(Marathon!G95),"",100+MAX(0,'Best Times'!I$4-Marathon!G95)/60)</f>
        <v>115.31666666666666</v>
      </c>
      <c r="G92">
        <f>IF(ISBLANK(Marathon!H95),"",100+MAX(0,'Best Times'!J$4-Marathon!H95)/60)</f>
        <v>100</v>
      </c>
      <c r="H92">
        <f>IF(ISBLANK(Marathon!I95),"",100+MAX(0,'Best Times'!K$4-Marathon!I95)/60)</f>
        <v>100</v>
      </c>
      <c r="I92" t="str">
        <f>IF(ISBLANK(Marathon!J95),"",100+MAX(0,'Best Times'!L$4-Marathon!J95)/60)</f>
        <v/>
      </c>
      <c r="J92">
        <f>IF(ISBLANK(Marathon!K95),"",100+MAX(0,'Best Times'!M$4-Marathon!K95)/60)</f>
        <v>105.23333333333333</v>
      </c>
      <c r="K92">
        <f>IF(ISBLANK(Marathon!L95),"",100+MAX(0,'Best Times'!N$4-Marathon!L95)/60)</f>
        <v>100</v>
      </c>
      <c r="L92">
        <f>IF(ISBLANK(Marathon!M95),"",100+MAX(0,'Best Times'!O$4-Marathon!M95)/60)</f>
        <v>102.15</v>
      </c>
      <c r="M92">
        <f>IF(ISBLANK(Marathon!N95),"",100+MAX(0,'Best Times'!P$4-Marathon!N95)/60)</f>
        <v>100</v>
      </c>
      <c r="N92">
        <f>IF(ISBLANK(Marathon!O95),"",100+MAX(0,'Best Times'!Q$4-Marathon!O95)/60)</f>
        <v>115.48333333333333</v>
      </c>
      <c r="O92">
        <f t="shared" si="3"/>
        <v>900</v>
      </c>
      <c r="P92">
        <f t="shared" si="4"/>
        <v>0</v>
      </c>
      <c r="Q92">
        <f t="shared" si="5"/>
        <v>938.18333333333328</v>
      </c>
    </row>
    <row r="93" spans="1:17">
      <c r="A93">
        <v>92</v>
      </c>
      <c r="B93" t="s">
        <v>38</v>
      </c>
      <c r="C93" s="1">
        <v>125.9</v>
      </c>
      <c r="D93" s="2" t="s">
        <v>277</v>
      </c>
      <c r="E93">
        <f>IF(ISBLANK(Marathon!F96),"",100+MAX(0,'Best Times'!H$4-Marathon!F96)/60)</f>
        <v>100</v>
      </c>
      <c r="F93">
        <f>IF(ISBLANK(Marathon!G96),"",100+MAX(0,'Best Times'!I$4-Marathon!G96)/60)</f>
        <v>101.26666666666667</v>
      </c>
      <c r="G93">
        <f>IF(ISBLANK(Marathon!H96),"",100+MAX(0,'Best Times'!J$4-Marathon!H96)/60)</f>
        <v>100</v>
      </c>
      <c r="H93">
        <f>IF(ISBLANK(Marathon!I96),"",100+MAX(0,'Best Times'!K$4-Marathon!I96)/60)</f>
        <v>112.7</v>
      </c>
      <c r="I93">
        <f>IF(ISBLANK(Marathon!J96),"",100+MAX(0,'Best Times'!L$4-Marathon!J96)/60)</f>
        <v>100</v>
      </c>
      <c r="J93">
        <f>IF(ISBLANK(Marathon!K96),"",100+MAX(0,'Best Times'!M$4-Marathon!K96)/60)</f>
        <v>100</v>
      </c>
      <c r="K93">
        <f>IF(ISBLANK(Marathon!L96),"",100+MAX(0,'Best Times'!N$4-Marathon!L96)/60)</f>
        <v>100</v>
      </c>
      <c r="L93">
        <f>IF(ISBLANK(Marathon!M96),"",100+MAX(0,'Best Times'!O$4-Marathon!M96)/60)</f>
        <v>100</v>
      </c>
      <c r="M93">
        <f>IF(ISBLANK(Marathon!N96),"",100+MAX(0,'Best Times'!P$4-Marathon!N96)/60)</f>
        <v>107.16666666666667</v>
      </c>
      <c r="N93">
        <f>IF(ISBLANK(Marathon!O96),"",100+MAX(0,'Best Times'!Q$4-Marathon!O96)/60)</f>
        <v>105.25</v>
      </c>
      <c r="O93">
        <f t="shared" si="3"/>
        <v>1000</v>
      </c>
      <c r="P93">
        <f t="shared" si="4"/>
        <v>100</v>
      </c>
      <c r="Q93">
        <f t="shared" si="5"/>
        <v>926.38333333333321</v>
      </c>
    </row>
    <row r="94" spans="1:17">
      <c r="A94">
        <v>93</v>
      </c>
      <c r="B94" t="s">
        <v>65</v>
      </c>
      <c r="C94" s="1">
        <v>130.69999999999999</v>
      </c>
      <c r="D94" s="2" t="s">
        <v>277</v>
      </c>
      <c r="E94">
        <f>IF(ISBLANK(Marathon!F97),"",100+MAX(0,'Best Times'!H$4-Marathon!F97)/60)</f>
        <v>100</v>
      </c>
      <c r="F94">
        <f>IF(ISBLANK(Marathon!G97),"",100+MAX(0,'Best Times'!I$4-Marathon!G97)/60)</f>
        <v>104.75</v>
      </c>
      <c r="G94">
        <f>IF(ISBLANK(Marathon!H97),"",100+MAX(0,'Best Times'!J$4-Marathon!H97)/60)</f>
        <v>100</v>
      </c>
      <c r="H94">
        <f>IF(ISBLANK(Marathon!I97),"",100+MAX(0,'Best Times'!K$4-Marathon!I97)/60)</f>
        <v>100</v>
      </c>
      <c r="I94">
        <f>IF(ISBLANK(Marathon!J97),"",100+MAX(0,'Best Times'!L$4-Marathon!J97)/60)</f>
        <v>100</v>
      </c>
      <c r="J94">
        <f>IF(ISBLANK(Marathon!K97),"",100+MAX(0,'Best Times'!M$4-Marathon!K97)/60)</f>
        <v>100</v>
      </c>
      <c r="K94">
        <f>IF(ISBLANK(Marathon!L97),"",100+MAX(0,'Best Times'!N$4-Marathon!L97)/60)</f>
        <v>100</v>
      </c>
      <c r="L94">
        <f>IF(ISBLANK(Marathon!M97),"",100+MAX(0,'Best Times'!O$4-Marathon!M97)/60)</f>
        <v>114.46666666666667</v>
      </c>
      <c r="M94">
        <f>IF(ISBLANK(Marathon!N97),"",100+MAX(0,'Best Times'!P$4-Marathon!N97)/60)</f>
        <v>104.6</v>
      </c>
      <c r="N94">
        <f>IF(ISBLANK(Marathon!O97),"",100+MAX(0,'Best Times'!Q$4-Marathon!O97)/60)</f>
        <v>106.33333333333333</v>
      </c>
      <c r="O94">
        <f t="shared" si="3"/>
        <v>1000</v>
      </c>
      <c r="P94">
        <f t="shared" si="4"/>
        <v>100</v>
      </c>
      <c r="Q94">
        <f t="shared" si="5"/>
        <v>930.15000000000009</v>
      </c>
    </row>
    <row r="95" spans="1:17">
      <c r="A95">
        <v>94</v>
      </c>
      <c r="B95" t="s">
        <v>27</v>
      </c>
      <c r="C95" s="1">
        <v>123.36666666666601</v>
      </c>
      <c r="D95" s="2" t="s">
        <v>280</v>
      </c>
      <c r="E95">
        <f>IF(ISBLANK(Marathon!F98),"",100+MAX(0,'Best Times'!H$4-Marathon!F98)/60)</f>
        <v>100</v>
      </c>
      <c r="F95">
        <f>IF(ISBLANK(Marathon!G98),"",100+MAX(0,'Best Times'!I$4-Marathon!G98)/60)</f>
        <v>100</v>
      </c>
      <c r="G95" t="str">
        <f>IF(ISBLANK(Marathon!H98),"",100+MAX(0,'Best Times'!J$4-Marathon!H98)/60)</f>
        <v/>
      </c>
      <c r="H95">
        <f>IF(ISBLANK(Marathon!I98),"",100+MAX(0,'Best Times'!K$4-Marathon!I98)/60)</f>
        <v>102.58333333333333</v>
      </c>
      <c r="I95">
        <f>IF(ISBLANK(Marathon!J98),"",100+MAX(0,'Best Times'!L$4-Marathon!J98)/60)</f>
        <v>114.43333333333334</v>
      </c>
      <c r="J95">
        <f>IF(ISBLANK(Marathon!K98),"",100+MAX(0,'Best Times'!M$4-Marathon!K98)/60)</f>
        <v>112.55</v>
      </c>
      <c r="K95">
        <f>IF(ISBLANK(Marathon!L98),"",100+MAX(0,'Best Times'!N$4-Marathon!L98)/60)</f>
        <v>100</v>
      </c>
      <c r="L95">
        <f>IF(ISBLANK(Marathon!M98),"",100+MAX(0,'Best Times'!O$4-Marathon!M98)/60)</f>
        <v>100</v>
      </c>
      <c r="M95">
        <f>IF(ISBLANK(Marathon!N98),"",100+MAX(0,'Best Times'!P$4-Marathon!N98)/60)</f>
        <v>100</v>
      </c>
      <c r="N95">
        <f>IF(ISBLANK(Marathon!O98),"",100+MAX(0,'Best Times'!Q$4-Marathon!O98)/60)</f>
        <v>105.18333333333334</v>
      </c>
      <c r="O95">
        <f t="shared" si="3"/>
        <v>900</v>
      </c>
      <c r="P95">
        <f t="shared" si="4"/>
        <v>0</v>
      </c>
      <c r="Q95">
        <f t="shared" si="5"/>
        <v>934.75</v>
      </c>
    </row>
    <row r="96" spans="1:17">
      <c r="A96">
        <v>95</v>
      </c>
      <c r="B96" t="s">
        <v>159</v>
      </c>
      <c r="C96" s="1">
        <v>123.15</v>
      </c>
      <c r="D96" s="2" t="s">
        <v>274</v>
      </c>
      <c r="E96">
        <f>IF(ISBLANK(Marathon!F99),"",100+MAX(0,'Best Times'!H$4-Marathon!F99)/60)</f>
        <v>100</v>
      </c>
      <c r="F96">
        <f>IF(ISBLANK(Marathon!G99),"",100+MAX(0,'Best Times'!I$4-Marathon!G99)/60)</f>
        <v>100</v>
      </c>
      <c r="G96" t="str">
        <f>IF(ISBLANK(Marathon!H99),"",100+MAX(0,'Best Times'!J$4-Marathon!H99)/60)</f>
        <v/>
      </c>
      <c r="H96">
        <f>IF(ISBLANK(Marathon!I99),"",100+MAX(0,'Best Times'!K$4-Marathon!I99)/60)</f>
        <v>111.45</v>
      </c>
      <c r="I96">
        <f>IF(ISBLANK(Marathon!J99),"",100+MAX(0,'Best Times'!L$4-Marathon!J99)/60)</f>
        <v>102.15</v>
      </c>
      <c r="J96">
        <f>IF(ISBLANK(Marathon!K99),"",100+MAX(0,'Best Times'!M$4-Marathon!K99)/60)</f>
        <v>100</v>
      </c>
      <c r="K96">
        <f>IF(ISBLANK(Marathon!L99),"",100+MAX(0,'Best Times'!N$4-Marathon!L99)/60)</f>
        <v>100</v>
      </c>
      <c r="L96">
        <f>IF(ISBLANK(Marathon!M99),"",100+MAX(0,'Best Times'!O$4-Marathon!M99)/60)</f>
        <v>100</v>
      </c>
      <c r="M96">
        <f>IF(ISBLANK(Marathon!N99),"",100+MAX(0,'Best Times'!P$4-Marathon!N99)/60)</f>
        <v>100</v>
      </c>
      <c r="N96">
        <f>IF(ISBLANK(Marathon!O99),"",100+MAX(0,'Best Times'!Q$4-Marathon!O99)/60)</f>
        <v>109.21666666666667</v>
      </c>
      <c r="O96">
        <f t="shared" si="3"/>
        <v>900</v>
      </c>
      <c r="P96">
        <f t="shared" si="4"/>
        <v>0</v>
      </c>
      <c r="Q96">
        <f t="shared" si="5"/>
        <v>922.81666666666672</v>
      </c>
    </row>
    <row r="97" spans="1:17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IF(ISBLANK(Marathon!F100),"",100+MAX(0,'Best Times'!H$4-Marathon!F100)/60)</f>
        <v>108.6</v>
      </c>
      <c r="F97">
        <f>IF(ISBLANK(Marathon!G100),"",100+MAX(0,'Best Times'!I$4-Marathon!G100)/60)</f>
        <v>100</v>
      </c>
      <c r="G97">
        <f>IF(ISBLANK(Marathon!H100),"",100+MAX(0,'Best Times'!J$4-Marathon!H100)/60)</f>
        <v>100</v>
      </c>
      <c r="H97">
        <f>IF(ISBLANK(Marathon!I100),"",100+MAX(0,'Best Times'!K$4-Marathon!I100)/60)</f>
        <v>100</v>
      </c>
      <c r="I97">
        <f>IF(ISBLANK(Marathon!J100),"",100+MAX(0,'Best Times'!L$4-Marathon!J100)/60)</f>
        <v>115.86666666666667</v>
      </c>
      <c r="J97">
        <f>IF(ISBLANK(Marathon!K100),"",100+MAX(0,'Best Times'!M$4-Marathon!K100)/60)</f>
        <v>100</v>
      </c>
      <c r="K97">
        <f>IF(ISBLANK(Marathon!L100),"",100+MAX(0,'Best Times'!N$4-Marathon!L100)/60)</f>
        <v>100</v>
      </c>
      <c r="L97">
        <f>IF(ISBLANK(Marathon!M100),"",100+MAX(0,'Best Times'!O$4-Marathon!M100)/60)</f>
        <v>100</v>
      </c>
      <c r="M97">
        <f>IF(ISBLANK(Marathon!N100),"",100+MAX(0,'Best Times'!P$4-Marathon!N100)/60)</f>
        <v>100</v>
      </c>
      <c r="N97">
        <f>IF(ISBLANK(Marathon!O100),"",100+MAX(0,'Best Times'!Q$4-Marathon!O100)/60)</f>
        <v>108.75</v>
      </c>
      <c r="O97">
        <f t="shared" si="3"/>
        <v>1000</v>
      </c>
      <c r="P97">
        <f t="shared" si="4"/>
        <v>100</v>
      </c>
      <c r="Q97">
        <f t="shared" si="5"/>
        <v>933.2166666666667</v>
      </c>
    </row>
    <row r="98" spans="1:17">
      <c r="A98">
        <v>97</v>
      </c>
      <c r="B98" t="s">
        <v>160</v>
      </c>
      <c r="C98" s="1">
        <v>122.266666666666</v>
      </c>
      <c r="D98" s="2" t="s">
        <v>271</v>
      </c>
      <c r="E98">
        <f>IF(ISBLANK(Marathon!F101),"",100+MAX(0,'Best Times'!H$4-Marathon!F101)/60)</f>
        <v>100</v>
      </c>
      <c r="F98">
        <f>IF(ISBLANK(Marathon!G101),"",100+MAX(0,'Best Times'!I$4-Marathon!G101)/60)</f>
        <v>100.01666666666667</v>
      </c>
      <c r="G98">
        <f>IF(ISBLANK(Marathon!H101),"",100+MAX(0,'Best Times'!J$4-Marathon!H101)/60)</f>
        <v>100</v>
      </c>
      <c r="H98">
        <f>IF(ISBLANK(Marathon!I101),"",100+MAX(0,'Best Times'!K$4-Marathon!I101)/60)</f>
        <v>108.6</v>
      </c>
      <c r="I98">
        <f>IF(ISBLANK(Marathon!J101),"",100+MAX(0,'Best Times'!L$4-Marathon!J101)/60)</f>
        <v>100</v>
      </c>
      <c r="J98">
        <f>IF(ISBLANK(Marathon!K101),"",100+MAX(0,'Best Times'!M$4-Marathon!K101)/60)</f>
        <v>100</v>
      </c>
      <c r="K98">
        <f>IF(ISBLANK(Marathon!L101),"",100+MAX(0,'Best Times'!N$4-Marathon!L101)/60)</f>
        <v>100</v>
      </c>
      <c r="L98">
        <f>IF(ISBLANK(Marathon!M101),"",100+MAX(0,'Best Times'!O$4-Marathon!M101)/60)</f>
        <v>102.58333333333333</v>
      </c>
      <c r="M98">
        <f>IF(ISBLANK(Marathon!N101),"",100+MAX(0,'Best Times'!P$4-Marathon!N101)/60)</f>
        <v>103.18333333333334</v>
      </c>
      <c r="N98">
        <f>IF(ISBLANK(Marathon!O101),"",100+MAX(0,'Best Times'!Q$4-Marathon!O101)/60)</f>
        <v>100</v>
      </c>
      <c r="O98">
        <f t="shared" si="3"/>
        <v>1000</v>
      </c>
      <c r="P98">
        <f t="shared" si="4"/>
        <v>100</v>
      </c>
      <c r="Q98">
        <f t="shared" si="5"/>
        <v>914.38333333333344</v>
      </c>
    </row>
    <row r="99" spans="1:17">
      <c r="A99">
        <v>98</v>
      </c>
      <c r="B99" t="s">
        <v>84</v>
      </c>
      <c r="C99" s="1">
        <v>117.666666666666</v>
      </c>
      <c r="D99" s="2" t="s">
        <v>270</v>
      </c>
      <c r="E99">
        <f>IF(ISBLANK(Marathon!F102),"",100+MAX(0,'Best Times'!H$4-Marathon!F102)/60)</f>
        <v>100</v>
      </c>
      <c r="F99">
        <f>IF(ISBLANK(Marathon!G102),"",100+MAX(0,'Best Times'!I$4-Marathon!G102)/60)</f>
        <v>100</v>
      </c>
      <c r="G99">
        <f>IF(ISBLANK(Marathon!H102),"",100+MAX(0,'Best Times'!J$4-Marathon!H102)/60)</f>
        <v>100</v>
      </c>
      <c r="H99">
        <f>IF(ISBLANK(Marathon!I102),"",100+MAX(0,'Best Times'!K$4-Marathon!I102)/60)</f>
        <v>100</v>
      </c>
      <c r="I99">
        <f>IF(ISBLANK(Marathon!J102),"",100+MAX(0,'Best Times'!L$4-Marathon!J102)/60)</f>
        <v>105.71666666666667</v>
      </c>
      <c r="J99">
        <f>IF(ISBLANK(Marathon!K102),"",100+MAX(0,'Best Times'!M$4-Marathon!K102)/60)</f>
        <v>100</v>
      </c>
      <c r="K99">
        <f>IF(ISBLANK(Marathon!L102),"",100+MAX(0,'Best Times'!N$4-Marathon!L102)/60)</f>
        <v>100</v>
      </c>
      <c r="L99">
        <f>IF(ISBLANK(Marathon!M102),"",100+MAX(0,'Best Times'!O$4-Marathon!M102)/60)</f>
        <v>100</v>
      </c>
      <c r="M99">
        <f>IF(ISBLANK(Marathon!N102),"",100+MAX(0,'Best Times'!P$4-Marathon!N102)/60)</f>
        <v>100</v>
      </c>
      <c r="N99">
        <f>IF(ISBLANK(Marathon!O102),"",100+MAX(0,'Best Times'!Q$4-Marathon!O102)/60)</f>
        <v>109.05</v>
      </c>
      <c r="O99">
        <f t="shared" si="3"/>
        <v>1000</v>
      </c>
      <c r="P99">
        <f t="shared" si="4"/>
        <v>100</v>
      </c>
      <c r="Q99">
        <f t="shared" si="5"/>
        <v>914.76666666666665</v>
      </c>
    </row>
    <row r="100" spans="1:17">
      <c r="A100">
        <v>99</v>
      </c>
      <c r="B100" t="s">
        <v>161</v>
      </c>
      <c r="C100" s="1">
        <v>116.433333333333</v>
      </c>
      <c r="D100" s="2" t="s">
        <v>280</v>
      </c>
      <c r="E100">
        <f>IF(ISBLANK(Marathon!F103),"",100+MAX(0,'Best Times'!H$4-Marathon!F103)/60)</f>
        <v>100</v>
      </c>
      <c r="F100">
        <f>IF(ISBLANK(Marathon!G103),"",100+MAX(0,'Best Times'!I$4-Marathon!G103)/60)</f>
        <v>106.05</v>
      </c>
      <c r="G100">
        <f>IF(ISBLANK(Marathon!H103),"",100+MAX(0,'Best Times'!J$4-Marathon!H103)/60)</f>
        <v>100</v>
      </c>
      <c r="H100">
        <f>IF(ISBLANK(Marathon!I103),"",100+MAX(0,'Best Times'!K$4-Marathon!I103)/60)</f>
        <v>100</v>
      </c>
      <c r="I100" t="str">
        <f>IF(ISBLANK(Marathon!J103),"",100+MAX(0,'Best Times'!L$4-Marathon!J103)/60)</f>
        <v/>
      </c>
      <c r="J100">
        <f>IF(ISBLANK(Marathon!K103),"",100+MAX(0,'Best Times'!M$4-Marathon!K103)/60)</f>
        <v>100</v>
      </c>
      <c r="K100">
        <f>IF(ISBLANK(Marathon!L103),"",100+MAX(0,'Best Times'!N$4-Marathon!L103)/60)</f>
        <v>100</v>
      </c>
      <c r="L100">
        <f>IF(ISBLANK(Marathon!M103),"",100+MAX(0,'Best Times'!O$4-Marathon!M103)/60)</f>
        <v>117.1</v>
      </c>
      <c r="M100">
        <f>IF(ISBLANK(Marathon!N103),"",100+MAX(0,'Best Times'!P$4-Marathon!N103)/60)</f>
        <v>105.53333333333333</v>
      </c>
      <c r="N100">
        <f>IF(ISBLANK(Marathon!O103),"",100+MAX(0,'Best Times'!Q$4-Marathon!O103)/60)</f>
        <v>103.91666666666667</v>
      </c>
      <c r="O100">
        <f t="shared" si="3"/>
        <v>900</v>
      </c>
      <c r="P100">
        <f t="shared" si="4"/>
        <v>0</v>
      </c>
      <c r="Q100">
        <f t="shared" si="5"/>
        <v>932.59999999999991</v>
      </c>
    </row>
    <row r="101" spans="1:17">
      <c r="A101">
        <v>100</v>
      </c>
      <c r="B101" t="s">
        <v>162</v>
      </c>
      <c r="C101" s="1">
        <v>115.61666666666601</v>
      </c>
      <c r="D101" s="2" t="s">
        <v>280</v>
      </c>
      <c r="E101">
        <f>IF(ISBLANK(Marathon!F104),"",100+MAX(0,'Best Times'!H$4-Marathon!F104)/60)</f>
        <v>100</v>
      </c>
      <c r="F101">
        <f>IF(ISBLANK(Marathon!G104),"",100+MAX(0,'Best Times'!I$4-Marathon!G104)/60)</f>
        <v>106.43333333333334</v>
      </c>
      <c r="G101">
        <f>IF(ISBLANK(Marathon!H104),"",100+MAX(0,'Best Times'!J$4-Marathon!H104)/60)</f>
        <v>100</v>
      </c>
      <c r="H101">
        <f>IF(ISBLANK(Marathon!I104),"",100+MAX(0,'Best Times'!K$4-Marathon!I104)/60)</f>
        <v>103.68333333333334</v>
      </c>
      <c r="I101" t="str">
        <f>IF(ISBLANK(Marathon!J104),"",100+MAX(0,'Best Times'!L$4-Marathon!J104)/60)</f>
        <v/>
      </c>
      <c r="J101">
        <f>IF(ISBLANK(Marathon!K104),"",100+MAX(0,'Best Times'!M$4-Marathon!K104)/60)</f>
        <v>100</v>
      </c>
      <c r="K101">
        <f>IF(ISBLANK(Marathon!L104),"",100+MAX(0,'Best Times'!N$4-Marathon!L104)/60)</f>
        <v>100</v>
      </c>
      <c r="L101">
        <f>IF(ISBLANK(Marathon!M104),"",100+MAX(0,'Best Times'!O$4-Marathon!M104)/60)</f>
        <v>107.41666666666667</v>
      </c>
      <c r="M101">
        <f>IF(ISBLANK(Marathon!N104),"",100+MAX(0,'Best Times'!P$4-Marathon!N104)/60)</f>
        <v>100</v>
      </c>
      <c r="N101">
        <f>IF(ISBLANK(Marathon!O104),"",100+MAX(0,'Best Times'!Q$4-Marathon!O104)/60)</f>
        <v>102.71666666666667</v>
      </c>
      <c r="O101">
        <f t="shared" si="3"/>
        <v>900</v>
      </c>
      <c r="P101">
        <f t="shared" si="4"/>
        <v>0</v>
      </c>
      <c r="Q101">
        <f t="shared" si="5"/>
        <v>920.25</v>
      </c>
    </row>
    <row r="102" spans="1:17">
      <c r="A102">
        <v>101</v>
      </c>
      <c r="B102" t="s">
        <v>163</v>
      </c>
      <c r="C102" s="1">
        <v>112.666666666666</v>
      </c>
      <c r="D102" s="2" t="s">
        <v>277</v>
      </c>
      <c r="E102">
        <f>IF(ISBLANK(Marathon!F105),"",100+MAX(0,'Best Times'!H$4-Marathon!F105)/60)</f>
        <v>100</v>
      </c>
      <c r="F102">
        <f>IF(ISBLANK(Marathon!G105),"",100+MAX(0,'Best Times'!I$4-Marathon!G105)/60)</f>
        <v>114.53333333333333</v>
      </c>
      <c r="G102">
        <f>IF(ISBLANK(Marathon!H105),"",100+MAX(0,'Best Times'!J$4-Marathon!H105)/60)</f>
        <v>100</v>
      </c>
      <c r="H102">
        <f>IF(ISBLANK(Marathon!I105),"",100+MAX(0,'Best Times'!K$4-Marathon!I105)/60)</f>
        <v>100</v>
      </c>
      <c r="I102">
        <f>IF(ISBLANK(Marathon!J105),"",100+MAX(0,'Best Times'!L$4-Marathon!J105)/60)</f>
        <v>109.13333333333333</v>
      </c>
      <c r="J102">
        <f>IF(ISBLANK(Marathon!K105),"",100+MAX(0,'Best Times'!M$4-Marathon!K105)/60)</f>
        <v>105.75</v>
      </c>
      <c r="K102">
        <f>IF(ISBLANK(Marathon!L105),"",100+MAX(0,'Best Times'!N$4-Marathon!L105)/60)</f>
        <v>100</v>
      </c>
      <c r="L102">
        <f>IF(ISBLANK(Marathon!M105),"",100+MAX(0,'Best Times'!O$4-Marathon!M105)/60)</f>
        <v>100</v>
      </c>
      <c r="M102">
        <f>IF(ISBLANK(Marathon!N105),"",100+MAX(0,'Best Times'!P$4-Marathon!N105)/60)</f>
        <v>100</v>
      </c>
      <c r="N102">
        <f>IF(ISBLANK(Marathon!O105),"",100+MAX(0,'Best Times'!Q$4-Marathon!O105)/60)</f>
        <v>100</v>
      </c>
      <c r="O102">
        <f t="shared" si="3"/>
        <v>1000</v>
      </c>
      <c r="P102">
        <f t="shared" si="4"/>
        <v>100</v>
      </c>
      <c r="Q102">
        <f t="shared" si="5"/>
        <v>929.41666666666652</v>
      </c>
    </row>
    <row r="103" spans="1:17">
      <c r="A103">
        <v>102</v>
      </c>
      <c r="B103" t="s">
        <v>164</v>
      </c>
      <c r="C103" s="1">
        <v>212.183333333333</v>
      </c>
      <c r="D103" s="2" t="s">
        <v>278</v>
      </c>
      <c r="E103" t="str">
        <f>IF(ISBLANK(Marathon!F106),"",100+MAX(0,'Best Times'!H$4-Marathon!F106)/60)</f>
        <v/>
      </c>
      <c r="F103">
        <f>IF(ISBLANK(Marathon!G106),"",100+MAX(0,'Best Times'!I$4-Marathon!G106)/60)</f>
        <v>121.85</v>
      </c>
      <c r="G103" t="str">
        <f>IF(ISBLANK(Marathon!H106),"",100+MAX(0,'Best Times'!J$4-Marathon!H106)/60)</f>
        <v/>
      </c>
      <c r="H103">
        <f>IF(ISBLANK(Marathon!I106),"",100+MAX(0,'Best Times'!K$4-Marathon!I106)/60)</f>
        <v>110.55</v>
      </c>
      <c r="I103">
        <f>IF(ISBLANK(Marathon!J106),"",100+MAX(0,'Best Times'!L$4-Marathon!J106)/60)</f>
        <v>115.38333333333333</v>
      </c>
      <c r="J103">
        <f>IF(ISBLANK(Marathon!K106),"",100+MAX(0,'Best Times'!M$4-Marathon!K106)/60)</f>
        <v>100</v>
      </c>
      <c r="K103">
        <f>IF(ISBLANK(Marathon!L106),"",100+MAX(0,'Best Times'!N$4-Marathon!L106)/60)</f>
        <v>100</v>
      </c>
      <c r="L103">
        <f>IF(ISBLANK(Marathon!M106),"",100+MAX(0,'Best Times'!O$4-Marathon!M106)/60)</f>
        <v>119.33333333333333</v>
      </c>
      <c r="M103">
        <f>IF(ISBLANK(Marathon!N106),"",100+MAX(0,'Best Times'!P$4-Marathon!N106)/60)</f>
        <v>100</v>
      </c>
      <c r="N103">
        <f>IF(ISBLANK(Marathon!O106),"",100+MAX(0,'Best Times'!Q$4-Marathon!O106)/60)</f>
        <v>114.76666666666667</v>
      </c>
      <c r="O103">
        <f t="shared" si="3"/>
        <v>800</v>
      </c>
      <c r="P103">
        <f t="shared" si="4"/>
        <v>0</v>
      </c>
      <c r="Q103">
        <f t="shared" si="5"/>
        <v>881.88333333333333</v>
      </c>
    </row>
    <row r="104" spans="1:17">
      <c r="A104">
        <v>103</v>
      </c>
      <c r="B104" t="s">
        <v>21</v>
      </c>
      <c r="C104" s="1">
        <v>110.083333333333</v>
      </c>
      <c r="D104" s="2" t="s">
        <v>279</v>
      </c>
      <c r="E104">
        <f>IF(ISBLANK(Marathon!F107),"",100+MAX(0,'Best Times'!H$4-Marathon!F107)/60)</f>
        <v>100</v>
      </c>
      <c r="F104">
        <f>IF(ISBLANK(Marathon!G107),"",100+MAX(0,'Best Times'!I$4-Marathon!G107)/60)</f>
        <v>105.15</v>
      </c>
      <c r="G104">
        <f>IF(ISBLANK(Marathon!H107),"",100+MAX(0,'Best Times'!J$4-Marathon!H107)/60)</f>
        <v>100</v>
      </c>
      <c r="H104">
        <f>IF(ISBLANK(Marathon!I107),"",100+MAX(0,'Best Times'!K$4-Marathon!I107)/60)</f>
        <v>100</v>
      </c>
      <c r="I104">
        <f>IF(ISBLANK(Marathon!J107),"",100+MAX(0,'Best Times'!L$4-Marathon!J107)/60)</f>
        <v>100</v>
      </c>
      <c r="J104">
        <f>IF(ISBLANK(Marathon!K107),"",100+MAX(0,'Best Times'!M$4-Marathon!K107)/60)</f>
        <v>100</v>
      </c>
      <c r="K104">
        <f>IF(ISBLANK(Marathon!L107),"",100+MAX(0,'Best Times'!N$4-Marathon!L107)/60)</f>
        <v>100</v>
      </c>
      <c r="L104">
        <f>IF(ISBLANK(Marathon!M107),"",100+MAX(0,'Best Times'!O$4-Marathon!M107)/60)</f>
        <v>121.28333333333333</v>
      </c>
      <c r="M104">
        <f>IF(ISBLANK(Marathon!N107),"",100+MAX(0,'Best Times'!P$4-Marathon!N107)/60)</f>
        <v>100</v>
      </c>
      <c r="N104">
        <f>IF(ISBLANK(Marathon!O107),"",100+MAX(0,'Best Times'!Q$4-Marathon!O107)/60)</f>
        <v>105</v>
      </c>
      <c r="O104">
        <f t="shared" si="3"/>
        <v>1000</v>
      </c>
      <c r="P104">
        <f t="shared" si="4"/>
        <v>100</v>
      </c>
      <c r="Q104">
        <f t="shared" si="5"/>
        <v>931.43333333333339</v>
      </c>
    </row>
    <row r="105" spans="1:17">
      <c r="A105">
        <v>104</v>
      </c>
      <c r="B105" t="s">
        <v>165</v>
      </c>
      <c r="C105" s="1">
        <v>108.44999999999899</v>
      </c>
      <c r="D105" s="2" t="s">
        <v>279</v>
      </c>
      <c r="E105">
        <f>IF(ISBLANK(Marathon!F108),"",100+MAX(0,'Best Times'!H$4-Marathon!F108)/60)</f>
        <v>100</v>
      </c>
      <c r="F105">
        <f>IF(ISBLANK(Marathon!G108),"",100+MAX(0,'Best Times'!I$4-Marathon!G108)/60)</f>
        <v>100</v>
      </c>
      <c r="G105">
        <f>IF(ISBLANK(Marathon!H108),"",100+MAX(0,'Best Times'!J$4-Marathon!H108)/60)</f>
        <v>100</v>
      </c>
      <c r="H105">
        <f>IF(ISBLANK(Marathon!I108),"",100+MAX(0,'Best Times'!K$4-Marathon!I108)/60)</f>
        <v>100</v>
      </c>
      <c r="I105">
        <f>IF(ISBLANK(Marathon!J108),"",100+MAX(0,'Best Times'!L$4-Marathon!J108)/60)</f>
        <v>109.36666666666667</v>
      </c>
      <c r="J105">
        <f>IF(ISBLANK(Marathon!K108),"",100+MAX(0,'Best Times'!M$4-Marathon!K108)/60)</f>
        <v>113.01666666666667</v>
      </c>
      <c r="K105">
        <f>IF(ISBLANK(Marathon!L108),"",100+MAX(0,'Best Times'!N$4-Marathon!L108)/60)</f>
        <v>100</v>
      </c>
      <c r="L105">
        <f>IF(ISBLANK(Marathon!M108),"",100+MAX(0,'Best Times'!O$4-Marathon!M108)/60)</f>
        <v>100</v>
      </c>
      <c r="M105">
        <f>IF(ISBLANK(Marathon!N108),"",100+MAX(0,'Best Times'!P$4-Marathon!N108)/60)</f>
        <v>100</v>
      </c>
      <c r="N105">
        <f>IF(ISBLANK(Marathon!O108),"",100+MAX(0,'Best Times'!Q$4-Marathon!O108)/60)</f>
        <v>117.75</v>
      </c>
      <c r="O105">
        <f t="shared" si="3"/>
        <v>1000</v>
      </c>
      <c r="P105">
        <f t="shared" si="4"/>
        <v>100</v>
      </c>
      <c r="Q105">
        <f t="shared" si="5"/>
        <v>940.13333333333321</v>
      </c>
    </row>
    <row r="106" spans="1:17">
      <c r="A106">
        <v>105</v>
      </c>
      <c r="B106" t="s">
        <v>82</v>
      </c>
      <c r="C106" s="1">
        <v>105.73333333333299</v>
      </c>
      <c r="D106" s="2" t="s">
        <v>271</v>
      </c>
      <c r="E106">
        <f>IF(ISBLANK(Marathon!F109),"",100+MAX(0,'Best Times'!H$4-Marathon!F109)/60)</f>
        <v>100</v>
      </c>
      <c r="F106">
        <f>IF(ISBLANK(Marathon!G109),"",100+MAX(0,'Best Times'!I$4-Marathon!G109)/60)</f>
        <v>112.7</v>
      </c>
      <c r="G106">
        <f>IF(ISBLANK(Marathon!H109),"",100+MAX(0,'Best Times'!J$4-Marathon!H109)/60)</f>
        <v>100</v>
      </c>
      <c r="H106">
        <f>IF(ISBLANK(Marathon!I109),"",100+MAX(0,'Best Times'!K$4-Marathon!I109)/60)</f>
        <v>100</v>
      </c>
      <c r="I106">
        <f>IF(ISBLANK(Marathon!J109),"",100+MAX(0,'Best Times'!L$4-Marathon!J109)/60)</f>
        <v>100.55</v>
      </c>
      <c r="J106">
        <f>IF(ISBLANK(Marathon!K109),"",100+MAX(0,'Best Times'!M$4-Marathon!K109)/60)</f>
        <v>100</v>
      </c>
      <c r="K106">
        <f>IF(ISBLANK(Marathon!L109),"",100+MAX(0,'Best Times'!N$4-Marathon!L109)/60)</f>
        <v>100</v>
      </c>
      <c r="L106">
        <f>IF(ISBLANK(Marathon!M109),"",100+MAX(0,'Best Times'!O$4-Marathon!M109)/60)</f>
        <v>100</v>
      </c>
      <c r="M106">
        <f>IF(ISBLANK(Marathon!N109),"",100+MAX(0,'Best Times'!P$4-Marathon!N109)/60)</f>
        <v>100</v>
      </c>
      <c r="N106">
        <f>IF(ISBLANK(Marathon!O109),"",100+MAX(0,'Best Times'!Q$4-Marathon!O109)/60)</f>
        <v>100</v>
      </c>
      <c r="O106">
        <f t="shared" si="3"/>
        <v>1000</v>
      </c>
      <c r="P106">
        <f t="shared" si="4"/>
        <v>100</v>
      </c>
      <c r="Q106">
        <f t="shared" si="5"/>
        <v>913.25</v>
      </c>
    </row>
    <row r="107" spans="1:17">
      <c r="A107">
        <v>106</v>
      </c>
      <c r="B107" t="s">
        <v>22</v>
      </c>
      <c r="C107" s="1">
        <v>105.06666666666599</v>
      </c>
      <c r="D107" s="2" t="s">
        <v>275</v>
      </c>
      <c r="E107">
        <f>IF(ISBLANK(Marathon!F110),"",100+MAX(0,'Best Times'!H$4-Marathon!F110)/60)</f>
        <v>100</v>
      </c>
      <c r="F107">
        <f>IF(ISBLANK(Marathon!G110),"",100+MAX(0,'Best Times'!I$4-Marathon!G110)/60)</f>
        <v>100</v>
      </c>
      <c r="G107">
        <f>IF(ISBLANK(Marathon!H110),"",100+MAX(0,'Best Times'!J$4-Marathon!H110)/60)</f>
        <v>100</v>
      </c>
      <c r="H107">
        <f>IF(ISBLANK(Marathon!I110),"",100+MAX(0,'Best Times'!K$4-Marathon!I110)/60)</f>
        <v>101.33333333333333</v>
      </c>
      <c r="I107">
        <f>IF(ISBLANK(Marathon!J110),"",100+MAX(0,'Best Times'!L$4-Marathon!J110)/60)</f>
        <v>100</v>
      </c>
      <c r="J107">
        <f>IF(ISBLANK(Marathon!K110),"",100+MAX(0,'Best Times'!M$4-Marathon!K110)/60)</f>
        <v>100</v>
      </c>
      <c r="K107">
        <f>IF(ISBLANK(Marathon!L110),"",100+MAX(0,'Best Times'!N$4-Marathon!L110)/60)</f>
        <v>100</v>
      </c>
      <c r="L107">
        <f>IF(ISBLANK(Marathon!M110),"",100+MAX(0,'Best Times'!O$4-Marathon!M110)/60)</f>
        <v>100</v>
      </c>
      <c r="M107">
        <f>IF(ISBLANK(Marathon!N110),"",100+MAX(0,'Best Times'!P$4-Marathon!N110)/60)</f>
        <v>106.83333333333333</v>
      </c>
      <c r="N107">
        <f>IF(ISBLANK(Marathon!O110),"",100+MAX(0,'Best Times'!Q$4-Marathon!O110)/60)</f>
        <v>106.9</v>
      </c>
      <c r="O107">
        <f t="shared" si="3"/>
        <v>1000</v>
      </c>
      <c r="P107">
        <f t="shared" si="4"/>
        <v>100</v>
      </c>
      <c r="Q107">
        <f t="shared" si="5"/>
        <v>915.06666666666661</v>
      </c>
    </row>
    <row r="108" spans="1:17">
      <c r="A108">
        <v>107</v>
      </c>
      <c r="B108" t="s">
        <v>166</v>
      </c>
      <c r="C108" s="1">
        <v>98.949999999999903</v>
      </c>
      <c r="D108" s="2" t="s">
        <v>280</v>
      </c>
      <c r="E108">
        <f>IF(ISBLANK(Marathon!F111),"",100+MAX(0,'Best Times'!H$4-Marathon!F111)/60)</f>
        <v>100</v>
      </c>
      <c r="F108">
        <f>IF(ISBLANK(Marathon!G111),"",100+MAX(0,'Best Times'!I$4-Marathon!G111)/60)</f>
        <v>100</v>
      </c>
      <c r="G108" t="str">
        <f>IF(ISBLANK(Marathon!H111),"",100+MAX(0,'Best Times'!J$4-Marathon!H111)/60)</f>
        <v/>
      </c>
      <c r="H108">
        <f>IF(ISBLANK(Marathon!I111),"",100+MAX(0,'Best Times'!K$4-Marathon!I111)/60)</f>
        <v>100</v>
      </c>
      <c r="I108">
        <f>IF(ISBLANK(Marathon!J111),"",100+MAX(0,'Best Times'!L$4-Marathon!J111)/60)</f>
        <v>102.23333333333333</v>
      </c>
      <c r="J108">
        <f>IF(ISBLANK(Marathon!K111),"",100+MAX(0,'Best Times'!M$4-Marathon!K111)/60)</f>
        <v>100</v>
      </c>
      <c r="K108">
        <f>IF(ISBLANK(Marathon!L111),"",100+MAX(0,'Best Times'!N$4-Marathon!L111)/60)</f>
        <v>100</v>
      </c>
      <c r="L108">
        <f>IF(ISBLANK(Marathon!M111),"",100+MAX(0,'Best Times'!O$4-Marathon!M111)/60)</f>
        <v>103.68333333333334</v>
      </c>
      <c r="M108">
        <f>IF(ISBLANK(Marathon!N111),"",100+MAX(0,'Best Times'!P$4-Marathon!N111)/60)</f>
        <v>100</v>
      </c>
      <c r="N108">
        <f>IF(ISBLANK(Marathon!O111),"",100+MAX(0,'Best Times'!Q$4-Marathon!O111)/60)</f>
        <v>103.58333333333333</v>
      </c>
      <c r="O108">
        <f t="shared" si="3"/>
        <v>900</v>
      </c>
      <c r="P108">
        <f t="shared" si="4"/>
        <v>0</v>
      </c>
      <c r="Q108">
        <f t="shared" si="5"/>
        <v>909.50000000000011</v>
      </c>
    </row>
    <row r="109" spans="1:17">
      <c r="A109">
        <v>108</v>
      </c>
      <c r="B109" t="s">
        <v>167</v>
      </c>
      <c r="C109" s="1">
        <v>97.399999999999906</v>
      </c>
      <c r="D109" s="2" t="s">
        <v>277</v>
      </c>
      <c r="E109">
        <f>IF(ISBLANK(Marathon!F112),"",100+MAX(0,'Best Times'!H$4-Marathon!F112)/60)</f>
        <v>100</v>
      </c>
      <c r="F109">
        <f>IF(ISBLANK(Marathon!G112),"",100+MAX(0,'Best Times'!I$4-Marathon!G112)/60)</f>
        <v>100</v>
      </c>
      <c r="G109">
        <f>IF(ISBLANK(Marathon!H112),"",100+MAX(0,'Best Times'!J$4-Marathon!H112)/60)</f>
        <v>100</v>
      </c>
      <c r="H109">
        <f>IF(ISBLANK(Marathon!I112),"",100+MAX(0,'Best Times'!K$4-Marathon!I112)/60)</f>
        <v>100</v>
      </c>
      <c r="I109">
        <f>IF(ISBLANK(Marathon!J112),"",100+MAX(0,'Best Times'!L$4-Marathon!J112)/60)</f>
        <v>100</v>
      </c>
      <c r="J109">
        <f>IF(ISBLANK(Marathon!K112),"",100+MAX(0,'Best Times'!M$4-Marathon!K112)/60)</f>
        <v>100</v>
      </c>
      <c r="K109">
        <f>IF(ISBLANK(Marathon!L112),"",100+MAX(0,'Best Times'!N$4-Marathon!L112)/60)</f>
        <v>100</v>
      </c>
      <c r="L109">
        <f>IF(ISBLANK(Marathon!M112),"",100+MAX(0,'Best Times'!O$4-Marathon!M112)/60)</f>
        <v>114.15</v>
      </c>
      <c r="M109">
        <f>IF(ISBLANK(Marathon!N112),"",100+MAX(0,'Best Times'!P$4-Marathon!N112)/60)</f>
        <v>100</v>
      </c>
      <c r="N109">
        <f>IF(ISBLANK(Marathon!O112),"",100+MAX(0,'Best Times'!Q$4-Marathon!O112)/60)</f>
        <v>100</v>
      </c>
      <c r="O109">
        <f t="shared" si="3"/>
        <v>1000</v>
      </c>
      <c r="P109">
        <f t="shared" si="4"/>
        <v>100</v>
      </c>
      <c r="Q109">
        <f t="shared" si="5"/>
        <v>914.15</v>
      </c>
    </row>
    <row r="110" spans="1:17">
      <c r="A110">
        <v>109</v>
      </c>
      <c r="B110" t="s">
        <v>32</v>
      </c>
      <c r="C110" s="1">
        <v>95.45</v>
      </c>
      <c r="D110" s="2" t="s">
        <v>277</v>
      </c>
      <c r="E110">
        <f>IF(ISBLANK(Marathon!F113),"",100+MAX(0,'Best Times'!H$4-Marathon!F113)/60)</f>
        <v>100</v>
      </c>
      <c r="F110">
        <f>IF(ISBLANK(Marathon!G113),"",100+MAX(0,'Best Times'!I$4-Marathon!G113)/60)</f>
        <v>100</v>
      </c>
      <c r="G110">
        <f>IF(ISBLANK(Marathon!H113),"",100+MAX(0,'Best Times'!J$4-Marathon!H113)/60)</f>
        <v>100</v>
      </c>
      <c r="H110">
        <f>IF(ISBLANK(Marathon!I113),"",100+MAX(0,'Best Times'!K$4-Marathon!I113)/60)</f>
        <v>100</v>
      </c>
      <c r="I110">
        <f>IF(ISBLANK(Marathon!J113),"",100+MAX(0,'Best Times'!L$4-Marathon!J113)/60)</f>
        <v>109.38333333333333</v>
      </c>
      <c r="J110">
        <f>IF(ISBLANK(Marathon!K113),"",100+MAX(0,'Best Times'!M$4-Marathon!K113)/60)</f>
        <v>101.16666666666667</v>
      </c>
      <c r="K110">
        <f>IF(ISBLANK(Marathon!L113),"",100+MAX(0,'Best Times'!N$4-Marathon!L113)/60)</f>
        <v>100</v>
      </c>
      <c r="L110">
        <f>IF(ISBLANK(Marathon!M113),"",100+MAX(0,'Best Times'!O$4-Marathon!M113)/60)</f>
        <v>100</v>
      </c>
      <c r="M110">
        <f>IF(ISBLANK(Marathon!N113),"",100+MAX(0,'Best Times'!P$4-Marathon!N113)/60)</f>
        <v>100</v>
      </c>
      <c r="N110">
        <f>IF(ISBLANK(Marathon!O113),"",100+MAX(0,'Best Times'!Q$4-Marathon!O113)/60)</f>
        <v>116.26666666666667</v>
      </c>
      <c r="O110">
        <f t="shared" si="3"/>
        <v>1000</v>
      </c>
      <c r="P110">
        <f t="shared" si="4"/>
        <v>100</v>
      </c>
      <c r="Q110">
        <f t="shared" si="5"/>
        <v>926.81666666666661</v>
      </c>
    </row>
    <row r="111" spans="1:17">
      <c r="A111">
        <v>110</v>
      </c>
      <c r="B111" t="s">
        <v>168</v>
      </c>
      <c r="C111" s="1">
        <v>184.79999999999899</v>
      </c>
      <c r="D111" s="2" t="s">
        <v>278</v>
      </c>
      <c r="E111">
        <f>IF(ISBLANK(Marathon!F114),"",100+MAX(0,'Best Times'!H$4-Marathon!F114)/60)</f>
        <v>108.78333333333333</v>
      </c>
      <c r="F111">
        <f>IF(ISBLANK(Marathon!G114),"",100+MAX(0,'Best Times'!I$4-Marathon!G114)/60)</f>
        <v>100.11666666666666</v>
      </c>
      <c r="G111">
        <f>IF(ISBLANK(Marathon!H114),"",100+MAX(0,'Best Times'!J$4-Marathon!H114)/60)</f>
        <v>106.51666666666667</v>
      </c>
      <c r="H111" t="str">
        <f>IF(ISBLANK(Marathon!I114),"",100+MAX(0,'Best Times'!K$4-Marathon!I114)/60)</f>
        <v/>
      </c>
      <c r="I111" t="str">
        <f>IF(ISBLANK(Marathon!J114),"",100+MAX(0,'Best Times'!L$4-Marathon!J114)/60)</f>
        <v/>
      </c>
      <c r="J111">
        <f>IF(ISBLANK(Marathon!K114),"",100+MAX(0,'Best Times'!M$4-Marathon!K114)/60)</f>
        <v>100</v>
      </c>
      <c r="K111">
        <f>IF(ISBLANK(Marathon!L114),"",100+MAX(0,'Best Times'!N$4-Marathon!L114)/60)</f>
        <v>100</v>
      </c>
      <c r="L111">
        <f>IF(ISBLANK(Marathon!M114),"",100+MAX(0,'Best Times'!O$4-Marathon!M114)/60)</f>
        <v>128.25</v>
      </c>
      <c r="M111">
        <f>IF(ISBLANK(Marathon!N114),"",100+MAX(0,'Best Times'!P$4-Marathon!N114)/60)</f>
        <v>120.18333333333334</v>
      </c>
      <c r="N111">
        <f>IF(ISBLANK(Marathon!O114),"",100+MAX(0,'Best Times'!Q$4-Marathon!O114)/60)</f>
        <v>120.26666666666667</v>
      </c>
      <c r="O111">
        <f t="shared" si="3"/>
        <v>800</v>
      </c>
      <c r="P111">
        <f t="shared" si="4"/>
        <v>0</v>
      </c>
      <c r="Q111">
        <f t="shared" si="5"/>
        <v>884.11666666666656</v>
      </c>
    </row>
    <row r="112" spans="1:17">
      <c r="A112">
        <v>111</v>
      </c>
      <c r="B112" t="s">
        <v>72</v>
      </c>
      <c r="C112" s="1">
        <v>81.183333333333294</v>
      </c>
      <c r="D112" s="2" t="s">
        <v>279</v>
      </c>
      <c r="E112">
        <f>IF(ISBLANK(Marathon!F115),"",100+MAX(0,'Best Times'!H$4-Marathon!F115)/60)</f>
        <v>100</v>
      </c>
      <c r="F112">
        <f>IF(ISBLANK(Marathon!G115),"",100+MAX(0,'Best Times'!I$4-Marathon!G115)/60)</f>
        <v>100</v>
      </c>
      <c r="G112">
        <f>IF(ISBLANK(Marathon!H115),"",100+MAX(0,'Best Times'!J$4-Marathon!H115)/60)</f>
        <v>100</v>
      </c>
      <c r="H112">
        <f>IF(ISBLANK(Marathon!I115),"",100+MAX(0,'Best Times'!K$4-Marathon!I115)/60)</f>
        <v>101.36666666666666</v>
      </c>
      <c r="I112">
        <f>IF(ISBLANK(Marathon!J115),"",100+MAX(0,'Best Times'!L$4-Marathon!J115)/60)</f>
        <v>111.21666666666667</v>
      </c>
      <c r="J112">
        <f>IF(ISBLANK(Marathon!K115),"",100+MAX(0,'Best Times'!M$4-Marathon!K115)/60)</f>
        <v>100</v>
      </c>
      <c r="K112">
        <f>IF(ISBLANK(Marathon!L115),"",100+MAX(0,'Best Times'!N$4-Marathon!L115)/60)</f>
        <v>100</v>
      </c>
      <c r="L112">
        <f>IF(ISBLANK(Marathon!M115),"",100+MAX(0,'Best Times'!O$4-Marathon!M115)/60)</f>
        <v>100</v>
      </c>
      <c r="M112">
        <f>IF(ISBLANK(Marathon!N115),"",100+MAX(0,'Best Times'!P$4-Marathon!N115)/60)</f>
        <v>100</v>
      </c>
      <c r="N112">
        <f>IF(ISBLANK(Marathon!O115),"",100+MAX(0,'Best Times'!Q$4-Marathon!O115)/60)</f>
        <v>100</v>
      </c>
      <c r="O112">
        <f t="shared" si="3"/>
        <v>1000</v>
      </c>
      <c r="P112">
        <f t="shared" si="4"/>
        <v>100</v>
      </c>
      <c r="Q112">
        <f t="shared" si="5"/>
        <v>912.58333333333337</v>
      </c>
    </row>
    <row r="113" spans="1:17">
      <c r="A113">
        <v>112</v>
      </c>
      <c r="B113" t="s">
        <v>49</v>
      </c>
      <c r="C113" s="1">
        <v>81.116666666666603</v>
      </c>
      <c r="D113" s="2" t="s">
        <v>279</v>
      </c>
      <c r="E113">
        <f>IF(ISBLANK(Marathon!F116),"",100+MAX(0,'Best Times'!H$4-Marathon!F116)/60)</f>
        <v>100</v>
      </c>
      <c r="F113">
        <f>IF(ISBLANK(Marathon!G116),"",100+MAX(0,'Best Times'!I$4-Marathon!G116)/60)</f>
        <v>100</v>
      </c>
      <c r="G113">
        <f>IF(ISBLANK(Marathon!H116),"",100+MAX(0,'Best Times'!J$4-Marathon!H116)/60)</f>
        <v>100</v>
      </c>
      <c r="H113">
        <f>IF(ISBLANK(Marathon!I116),"",100+MAX(0,'Best Times'!K$4-Marathon!I116)/60)</f>
        <v>100</v>
      </c>
      <c r="I113">
        <f>IF(ISBLANK(Marathon!J116),"",100+MAX(0,'Best Times'!L$4-Marathon!J116)/60)</f>
        <v>121.95</v>
      </c>
      <c r="J113">
        <f>IF(ISBLANK(Marathon!K116),"",100+MAX(0,'Best Times'!M$4-Marathon!K116)/60)</f>
        <v>100</v>
      </c>
      <c r="K113">
        <f>IF(ISBLANK(Marathon!L116),"",100+MAX(0,'Best Times'!N$4-Marathon!L116)/60)</f>
        <v>100</v>
      </c>
      <c r="L113">
        <f>IF(ISBLANK(Marathon!M116),"",100+MAX(0,'Best Times'!O$4-Marathon!M116)/60)</f>
        <v>100</v>
      </c>
      <c r="M113">
        <f>IF(ISBLANK(Marathon!N116),"",100+MAX(0,'Best Times'!P$4-Marathon!N116)/60)</f>
        <v>106.16666666666667</v>
      </c>
      <c r="N113">
        <f>IF(ISBLANK(Marathon!O116),"",100+MAX(0,'Best Times'!Q$4-Marathon!O116)/60)</f>
        <v>100</v>
      </c>
      <c r="O113">
        <f t="shared" si="3"/>
        <v>1000</v>
      </c>
      <c r="P113">
        <f t="shared" si="4"/>
        <v>100</v>
      </c>
      <c r="Q113">
        <f t="shared" si="5"/>
        <v>928.11666666666679</v>
      </c>
    </row>
    <row r="114" spans="1:17">
      <c r="A114">
        <v>113</v>
      </c>
      <c r="B114" t="s">
        <v>52</v>
      </c>
      <c r="C114" s="1">
        <v>80.016666666666595</v>
      </c>
      <c r="D114" s="2" t="s">
        <v>277</v>
      </c>
      <c r="E114">
        <f>IF(ISBLANK(Marathon!F117),"",100+MAX(0,'Best Times'!H$4-Marathon!F117)/60)</f>
        <v>100</v>
      </c>
      <c r="F114">
        <f>IF(ISBLANK(Marathon!G117),"",100+MAX(0,'Best Times'!I$4-Marathon!G117)/60)</f>
        <v>100</v>
      </c>
      <c r="G114">
        <f>IF(ISBLANK(Marathon!H117),"",100+MAX(0,'Best Times'!J$4-Marathon!H117)/60)</f>
        <v>100</v>
      </c>
      <c r="H114">
        <f>IF(ISBLANK(Marathon!I117),"",100+MAX(0,'Best Times'!K$4-Marathon!I117)/60)</f>
        <v>100</v>
      </c>
      <c r="I114">
        <f>IF(ISBLANK(Marathon!J117),"",100+MAX(0,'Best Times'!L$4-Marathon!J117)/60)</f>
        <v>111.66666666666667</v>
      </c>
      <c r="J114">
        <f>IF(ISBLANK(Marathon!K117),"",100+MAX(0,'Best Times'!M$4-Marathon!K117)/60)</f>
        <v>100</v>
      </c>
      <c r="K114">
        <f>IF(ISBLANK(Marathon!L117),"",100+MAX(0,'Best Times'!N$4-Marathon!L117)/60)</f>
        <v>100</v>
      </c>
      <c r="L114">
        <f>IF(ISBLANK(Marathon!M117),"",100+MAX(0,'Best Times'!O$4-Marathon!M117)/60)</f>
        <v>100</v>
      </c>
      <c r="M114">
        <f>IF(ISBLANK(Marathon!N117),"",100+MAX(0,'Best Times'!P$4-Marathon!N117)/60)</f>
        <v>100</v>
      </c>
      <c r="N114">
        <f>IF(ISBLANK(Marathon!O117),"",100+MAX(0,'Best Times'!Q$4-Marathon!O117)/60)</f>
        <v>100</v>
      </c>
      <c r="O114">
        <f t="shared" si="3"/>
        <v>1000</v>
      </c>
      <c r="P114">
        <f t="shared" si="4"/>
        <v>100</v>
      </c>
      <c r="Q114">
        <f t="shared" si="5"/>
        <v>911.66666666666674</v>
      </c>
    </row>
    <row r="115" spans="1:17">
      <c r="A115">
        <v>114</v>
      </c>
      <c r="B115" t="s">
        <v>19</v>
      </c>
      <c r="C115" s="1">
        <v>180.75</v>
      </c>
      <c r="D115" s="2" t="s">
        <v>281</v>
      </c>
      <c r="E115">
        <f>IF(ISBLANK(Marathon!F118),"",100+MAX(0,'Best Times'!H$4-Marathon!F118)/60)</f>
        <v>109.75</v>
      </c>
      <c r="F115">
        <f>IF(ISBLANK(Marathon!G118),"",100+MAX(0,'Best Times'!I$4-Marathon!G118)/60)</f>
        <v>124.83333333333333</v>
      </c>
      <c r="G115" t="str">
        <f>IF(ISBLANK(Marathon!H118),"",100+MAX(0,'Best Times'!J$4-Marathon!H118)/60)</f>
        <v/>
      </c>
      <c r="H115" t="str">
        <f>IF(ISBLANK(Marathon!I118),"",100+MAX(0,'Best Times'!K$4-Marathon!I118)/60)</f>
        <v/>
      </c>
      <c r="I115">
        <f>IF(ISBLANK(Marathon!J118),"",100+MAX(0,'Best Times'!L$4-Marathon!J118)/60)</f>
        <v>100</v>
      </c>
      <c r="J115">
        <f>IF(ISBLANK(Marathon!K118),"",100+MAX(0,'Best Times'!M$4-Marathon!K118)/60)</f>
        <v>112.9</v>
      </c>
      <c r="K115">
        <f>IF(ISBLANK(Marathon!L118),"",100+MAX(0,'Best Times'!N$4-Marathon!L118)/60)</f>
        <v>100</v>
      </c>
      <c r="L115">
        <f>IF(ISBLANK(Marathon!M118),"",100+MAX(0,'Best Times'!O$4-Marathon!M118)/60)</f>
        <v>100</v>
      </c>
      <c r="M115">
        <f>IF(ISBLANK(Marathon!N118),"",100+MAX(0,'Best Times'!P$4-Marathon!N118)/60)</f>
        <v>116.13333333333333</v>
      </c>
      <c r="N115">
        <f>IF(ISBLANK(Marathon!O118),"",100+MAX(0,'Best Times'!Q$4-Marathon!O118)/60)</f>
        <v>123.96666666666667</v>
      </c>
      <c r="O115">
        <f t="shared" si="3"/>
        <v>800</v>
      </c>
      <c r="P115">
        <f t="shared" si="4"/>
        <v>0</v>
      </c>
      <c r="Q115">
        <f t="shared" si="5"/>
        <v>887.58333333333337</v>
      </c>
    </row>
    <row r="116" spans="1:17">
      <c r="A116">
        <v>115</v>
      </c>
      <c r="B116" t="s">
        <v>57</v>
      </c>
      <c r="C116" s="1">
        <v>75.1666666666666</v>
      </c>
      <c r="D116" s="2" t="s">
        <v>282</v>
      </c>
      <c r="E116">
        <f>IF(ISBLANK(Marathon!F119),"",100+MAX(0,'Best Times'!H$4-Marathon!F119)/60)</f>
        <v>100</v>
      </c>
      <c r="F116">
        <f>IF(ISBLANK(Marathon!G119),"",100+MAX(0,'Best Times'!I$4-Marathon!G119)/60)</f>
        <v>100</v>
      </c>
      <c r="G116">
        <f>IF(ISBLANK(Marathon!H119),"",100+MAX(0,'Best Times'!J$4-Marathon!H119)/60)</f>
        <v>100</v>
      </c>
      <c r="H116">
        <f>IF(ISBLANK(Marathon!I119),"",100+MAX(0,'Best Times'!K$4-Marathon!I119)/60)</f>
        <v>101.93333333333334</v>
      </c>
      <c r="I116">
        <f>IF(ISBLANK(Marathon!J119),"",100+MAX(0,'Best Times'!L$4-Marathon!J119)/60)</f>
        <v>123.95</v>
      </c>
      <c r="J116">
        <f>IF(ISBLANK(Marathon!K119),"",100+MAX(0,'Best Times'!M$4-Marathon!K119)/60)</f>
        <v>100</v>
      </c>
      <c r="K116">
        <f>IF(ISBLANK(Marathon!L119),"",100+MAX(0,'Best Times'!N$4-Marathon!L119)/60)</f>
        <v>100</v>
      </c>
      <c r="L116">
        <f>IF(ISBLANK(Marathon!M119),"",100+MAX(0,'Best Times'!O$4-Marathon!M119)/60)</f>
        <v>100</v>
      </c>
      <c r="M116">
        <f>IF(ISBLANK(Marathon!N119),"",100+MAX(0,'Best Times'!P$4-Marathon!N119)/60)</f>
        <v>100</v>
      </c>
      <c r="N116">
        <f>IF(ISBLANK(Marathon!O119),"",100+MAX(0,'Best Times'!Q$4-Marathon!O119)/60)</f>
        <v>100</v>
      </c>
      <c r="O116">
        <f t="shared" si="3"/>
        <v>1000</v>
      </c>
      <c r="P116">
        <f t="shared" si="4"/>
        <v>100</v>
      </c>
      <c r="Q116">
        <f t="shared" si="5"/>
        <v>925.88333333333321</v>
      </c>
    </row>
    <row r="117" spans="1:17">
      <c r="A117">
        <v>116</v>
      </c>
      <c r="B117" t="s">
        <v>43</v>
      </c>
      <c r="C117" s="1">
        <v>74.5</v>
      </c>
      <c r="D117" s="2" t="s">
        <v>277</v>
      </c>
      <c r="E117">
        <f>IF(ISBLANK(Marathon!F120),"",100+MAX(0,'Best Times'!H$4-Marathon!F120)/60)</f>
        <v>100</v>
      </c>
      <c r="F117">
        <f>IF(ISBLANK(Marathon!G120),"",100+MAX(0,'Best Times'!I$4-Marathon!G120)/60)</f>
        <v>100</v>
      </c>
      <c r="G117">
        <f>IF(ISBLANK(Marathon!H120),"",100+MAX(0,'Best Times'!J$4-Marathon!H120)/60)</f>
        <v>100</v>
      </c>
      <c r="H117">
        <f>IF(ISBLANK(Marathon!I120),"",100+MAX(0,'Best Times'!K$4-Marathon!I120)/60)</f>
        <v>100</v>
      </c>
      <c r="I117">
        <f>IF(ISBLANK(Marathon!J120),"",100+MAX(0,'Best Times'!L$4-Marathon!J120)/60)</f>
        <v>101.28333333333333</v>
      </c>
      <c r="J117">
        <f>IF(ISBLANK(Marathon!K120),"",100+MAX(0,'Best Times'!M$4-Marathon!K120)/60)</f>
        <v>100</v>
      </c>
      <c r="K117">
        <f>IF(ISBLANK(Marathon!L120),"",100+MAX(0,'Best Times'!N$4-Marathon!L120)/60)</f>
        <v>100</v>
      </c>
      <c r="L117">
        <f>IF(ISBLANK(Marathon!M120),"",100+MAX(0,'Best Times'!O$4-Marathon!M120)/60)</f>
        <v>100</v>
      </c>
      <c r="M117">
        <f>IF(ISBLANK(Marathon!N120),"",100+MAX(0,'Best Times'!P$4-Marathon!N120)/60)</f>
        <v>100</v>
      </c>
      <c r="N117">
        <f>IF(ISBLANK(Marathon!O120),"",100+MAX(0,'Best Times'!Q$4-Marathon!O120)/60)</f>
        <v>100</v>
      </c>
      <c r="O117">
        <f t="shared" si="3"/>
        <v>1000</v>
      </c>
      <c r="P117">
        <f t="shared" si="4"/>
        <v>100</v>
      </c>
      <c r="Q117">
        <f t="shared" si="5"/>
        <v>901.2833333333333</v>
      </c>
    </row>
    <row r="118" spans="1:17">
      <c r="A118">
        <v>117</v>
      </c>
      <c r="B118" t="s">
        <v>31</v>
      </c>
      <c r="C118" s="1">
        <v>70.55</v>
      </c>
      <c r="D118" s="2" t="s">
        <v>279</v>
      </c>
      <c r="E118">
        <f>IF(ISBLANK(Marathon!F121),"",100+MAX(0,'Best Times'!H$4-Marathon!F121)/60)</f>
        <v>100</v>
      </c>
      <c r="F118">
        <f>IF(ISBLANK(Marathon!G121),"",100+MAX(0,'Best Times'!I$4-Marathon!G121)/60)</f>
        <v>111.2</v>
      </c>
      <c r="G118">
        <f>IF(ISBLANK(Marathon!H121),"",100+MAX(0,'Best Times'!J$4-Marathon!H121)/60)</f>
        <v>100</v>
      </c>
      <c r="H118">
        <f>IF(ISBLANK(Marathon!I121),"",100+MAX(0,'Best Times'!K$4-Marathon!I121)/60)</f>
        <v>100</v>
      </c>
      <c r="I118">
        <f>IF(ISBLANK(Marathon!J121),"",100+MAX(0,'Best Times'!L$4-Marathon!J121)/60)</f>
        <v>100</v>
      </c>
      <c r="J118">
        <f>IF(ISBLANK(Marathon!K121),"",100+MAX(0,'Best Times'!M$4-Marathon!K121)/60)</f>
        <v>100</v>
      </c>
      <c r="K118">
        <f>IF(ISBLANK(Marathon!L121),"",100+MAX(0,'Best Times'!N$4-Marathon!L121)/60)</f>
        <v>100</v>
      </c>
      <c r="L118">
        <f>IF(ISBLANK(Marathon!M121),"",100+MAX(0,'Best Times'!O$4-Marathon!M121)/60)</f>
        <v>100</v>
      </c>
      <c r="M118">
        <f>IF(ISBLANK(Marathon!N121),"",100+MAX(0,'Best Times'!P$4-Marathon!N121)/60)</f>
        <v>100</v>
      </c>
      <c r="N118">
        <f>IF(ISBLANK(Marathon!O121),"",100+MAX(0,'Best Times'!Q$4-Marathon!O121)/60)</f>
        <v>109.76666666666667</v>
      </c>
      <c r="O118">
        <f t="shared" si="3"/>
        <v>1000</v>
      </c>
      <c r="P118">
        <f t="shared" si="4"/>
        <v>100</v>
      </c>
      <c r="Q118">
        <f t="shared" si="5"/>
        <v>920.9666666666667</v>
      </c>
    </row>
    <row r="119" spans="1:17">
      <c r="A119">
        <v>118</v>
      </c>
      <c r="B119" t="s">
        <v>45</v>
      </c>
      <c r="C119" s="1">
        <v>69.949999999999903</v>
      </c>
      <c r="D119" s="2" t="s">
        <v>277</v>
      </c>
      <c r="E119">
        <f>IF(ISBLANK(Marathon!F122),"",100+MAX(0,'Best Times'!H$4-Marathon!F122)/60)</f>
        <v>100</v>
      </c>
      <c r="F119">
        <f>IF(ISBLANK(Marathon!G122),"",100+MAX(0,'Best Times'!I$4-Marathon!G122)/60)</f>
        <v>100</v>
      </c>
      <c r="G119">
        <f>IF(ISBLANK(Marathon!H122),"",100+MAX(0,'Best Times'!J$4-Marathon!H122)/60)</f>
        <v>100</v>
      </c>
      <c r="H119">
        <f>IF(ISBLANK(Marathon!I122),"",100+MAX(0,'Best Times'!K$4-Marathon!I122)/60)</f>
        <v>106.78333333333333</v>
      </c>
      <c r="I119">
        <f>IF(ISBLANK(Marathon!J122),"",100+MAX(0,'Best Times'!L$4-Marathon!J122)/60)</f>
        <v>100</v>
      </c>
      <c r="J119">
        <f>IF(ISBLANK(Marathon!K122),"",100+MAX(0,'Best Times'!M$4-Marathon!K122)/60)</f>
        <v>100</v>
      </c>
      <c r="K119">
        <f>IF(ISBLANK(Marathon!L122),"",100+MAX(0,'Best Times'!N$4-Marathon!L122)/60)</f>
        <v>100</v>
      </c>
      <c r="L119">
        <f>IF(ISBLANK(Marathon!M122),"",100+MAX(0,'Best Times'!O$4-Marathon!M122)/60)</f>
        <v>100</v>
      </c>
      <c r="M119">
        <f>IF(ISBLANK(Marathon!N122),"",100+MAX(0,'Best Times'!P$4-Marathon!N122)/60)</f>
        <v>100</v>
      </c>
      <c r="N119">
        <f>IF(ISBLANK(Marathon!O122),"",100+MAX(0,'Best Times'!Q$4-Marathon!O122)/60)</f>
        <v>100</v>
      </c>
      <c r="O119">
        <f t="shared" si="3"/>
        <v>1000</v>
      </c>
      <c r="P119">
        <f t="shared" si="4"/>
        <v>100</v>
      </c>
      <c r="Q119">
        <f t="shared" si="5"/>
        <v>906.7833333333333</v>
      </c>
    </row>
    <row r="120" spans="1:17">
      <c r="A120">
        <v>119</v>
      </c>
      <c r="B120" t="s">
        <v>42</v>
      </c>
      <c r="C120" s="1">
        <v>69.1666666666666</v>
      </c>
      <c r="D120" s="2" t="s">
        <v>282</v>
      </c>
      <c r="E120">
        <f>IF(ISBLANK(Marathon!F123),"",100+MAX(0,'Best Times'!H$4-Marathon!F123)/60)</f>
        <v>100</v>
      </c>
      <c r="F120">
        <f>IF(ISBLANK(Marathon!G123),"",100+MAX(0,'Best Times'!I$4-Marathon!G123)/60)</f>
        <v>100</v>
      </c>
      <c r="G120">
        <f>IF(ISBLANK(Marathon!H123),"",100+MAX(0,'Best Times'!J$4-Marathon!H123)/60)</f>
        <v>100</v>
      </c>
      <c r="H120">
        <f>IF(ISBLANK(Marathon!I123),"",100+MAX(0,'Best Times'!K$4-Marathon!I123)/60)</f>
        <v>100</v>
      </c>
      <c r="I120">
        <f>IF(ISBLANK(Marathon!J123),"",100+MAX(0,'Best Times'!L$4-Marathon!J123)/60)</f>
        <v>101.65</v>
      </c>
      <c r="J120">
        <f>IF(ISBLANK(Marathon!K123),"",100+MAX(0,'Best Times'!M$4-Marathon!K123)/60)</f>
        <v>100</v>
      </c>
      <c r="K120">
        <f>IF(ISBLANK(Marathon!L123),"",100+MAX(0,'Best Times'!N$4-Marathon!L123)/60)</f>
        <v>100</v>
      </c>
      <c r="L120">
        <f>IF(ISBLANK(Marathon!M123),"",100+MAX(0,'Best Times'!O$4-Marathon!M123)/60)</f>
        <v>101.26666666666667</v>
      </c>
      <c r="M120">
        <f>IF(ISBLANK(Marathon!N123),"",100+MAX(0,'Best Times'!P$4-Marathon!N123)/60)</f>
        <v>107.55</v>
      </c>
      <c r="N120">
        <f>IF(ISBLANK(Marathon!O123),"",100+MAX(0,'Best Times'!Q$4-Marathon!O123)/60)</f>
        <v>100</v>
      </c>
      <c r="O120">
        <f t="shared" si="3"/>
        <v>1000</v>
      </c>
      <c r="P120">
        <f t="shared" si="4"/>
        <v>100</v>
      </c>
      <c r="Q120">
        <f t="shared" si="5"/>
        <v>910.46666666666658</v>
      </c>
    </row>
    <row r="121" spans="1:17">
      <c r="A121">
        <v>120</v>
      </c>
      <c r="B121" t="s">
        <v>169</v>
      </c>
      <c r="C121" s="1">
        <v>68.883333333333297</v>
      </c>
      <c r="D121" s="2" t="s">
        <v>279</v>
      </c>
      <c r="E121">
        <f>IF(ISBLANK(Marathon!F124),"",100+MAX(0,'Best Times'!H$4-Marathon!F124)/60)</f>
        <v>100</v>
      </c>
      <c r="F121">
        <f>IF(ISBLANK(Marathon!G124),"",100+MAX(0,'Best Times'!I$4-Marathon!G124)/60)</f>
        <v>100.53333333333333</v>
      </c>
      <c r="G121">
        <f>IF(ISBLANK(Marathon!H124),"",100+MAX(0,'Best Times'!J$4-Marathon!H124)/60)</f>
        <v>100</v>
      </c>
      <c r="H121">
        <f>IF(ISBLANK(Marathon!I124),"",100+MAX(0,'Best Times'!K$4-Marathon!I124)/60)</f>
        <v>100</v>
      </c>
      <c r="I121">
        <f>IF(ISBLANK(Marathon!J124),"",100+MAX(0,'Best Times'!L$4-Marathon!J124)/60)</f>
        <v>100</v>
      </c>
      <c r="J121">
        <f>IF(ISBLANK(Marathon!K124),"",100+MAX(0,'Best Times'!M$4-Marathon!K124)/60)</f>
        <v>100</v>
      </c>
      <c r="K121">
        <f>IF(ISBLANK(Marathon!L124),"",100+MAX(0,'Best Times'!N$4-Marathon!L124)/60)</f>
        <v>100</v>
      </c>
      <c r="L121">
        <f>IF(ISBLANK(Marathon!M124),"",100+MAX(0,'Best Times'!O$4-Marathon!M124)/60)</f>
        <v>100</v>
      </c>
      <c r="M121">
        <f>IF(ISBLANK(Marathon!N124),"",100+MAX(0,'Best Times'!P$4-Marathon!N124)/60)</f>
        <v>100</v>
      </c>
      <c r="N121">
        <f>IF(ISBLANK(Marathon!O124),"",100+MAX(0,'Best Times'!Q$4-Marathon!O124)/60)</f>
        <v>101.95</v>
      </c>
      <c r="O121">
        <f t="shared" si="3"/>
        <v>1000</v>
      </c>
      <c r="P121">
        <f t="shared" si="4"/>
        <v>100</v>
      </c>
      <c r="Q121">
        <f t="shared" si="5"/>
        <v>902.48333333333335</v>
      </c>
    </row>
    <row r="122" spans="1:17">
      <c r="A122">
        <v>121</v>
      </c>
      <c r="B122" t="s">
        <v>170</v>
      </c>
      <c r="C122" s="1">
        <v>67.716666666666598</v>
      </c>
      <c r="D122" s="2" t="s">
        <v>282</v>
      </c>
      <c r="E122">
        <f>IF(ISBLANK(Marathon!F125),"",100+MAX(0,'Best Times'!H$4-Marathon!F125)/60)</f>
        <v>100</v>
      </c>
      <c r="F122">
        <f>IF(ISBLANK(Marathon!G125),"",100+MAX(0,'Best Times'!I$4-Marathon!G125)/60)</f>
        <v>100</v>
      </c>
      <c r="G122">
        <f>IF(ISBLANK(Marathon!H125),"",100+MAX(0,'Best Times'!J$4-Marathon!H125)/60)</f>
        <v>100</v>
      </c>
      <c r="H122">
        <f>IF(ISBLANK(Marathon!I125),"",100+MAX(0,'Best Times'!K$4-Marathon!I125)/60)</f>
        <v>100</v>
      </c>
      <c r="I122">
        <f>IF(ISBLANK(Marathon!J125),"",100+MAX(0,'Best Times'!L$4-Marathon!J125)/60)</f>
        <v>100</v>
      </c>
      <c r="J122">
        <f>IF(ISBLANK(Marathon!K125),"",100+MAX(0,'Best Times'!M$4-Marathon!K125)/60)</f>
        <v>108.83333333333333</v>
      </c>
      <c r="K122">
        <f>IF(ISBLANK(Marathon!L125),"",100+MAX(0,'Best Times'!N$4-Marathon!L125)/60)</f>
        <v>100</v>
      </c>
      <c r="L122">
        <f>IF(ISBLANK(Marathon!M125),"",100+MAX(0,'Best Times'!O$4-Marathon!M125)/60)</f>
        <v>100</v>
      </c>
      <c r="M122">
        <f>IF(ISBLANK(Marathon!N125),"",100+MAX(0,'Best Times'!P$4-Marathon!N125)/60)</f>
        <v>100</v>
      </c>
      <c r="N122">
        <f>IF(ISBLANK(Marathon!O125),"",100+MAX(0,'Best Times'!Q$4-Marathon!O125)/60)</f>
        <v>107.41666666666667</v>
      </c>
      <c r="O122">
        <f t="shared" si="3"/>
        <v>1000</v>
      </c>
      <c r="P122">
        <f t="shared" si="4"/>
        <v>100</v>
      </c>
      <c r="Q122">
        <f t="shared" si="5"/>
        <v>916.25</v>
      </c>
    </row>
    <row r="123" spans="1:17">
      <c r="A123">
        <v>122</v>
      </c>
      <c r="B123" t="s">
        <v>171</v>
      </c>
      <c r="C123" s="1">
        <v>66.783333333333303</v>
      </c>
      <c r="D123" s="2" t="s">
        <v>279</v>
      </c>
      <c r="E123">
        <f>IF(ISBLANK(Marathon!F126),"",100+MAX(0,'Best Times'!H$4-Marathon!F126)/60)</f>
        <v>100</v>
      </c>
      <c r="F123">
        <f>IF(ISBLANK(Marathon!G126),"",100+MAX(0,'Best Times'!I$4-Marathon!G126)/60)</f>
        <v>100</v>
      </c>
      <c r="G123">
        <f>IF(ISBLANK(Marathon!H126),"",100+MAX(0,'Best Times'!J$4-Marathon!H126)/60)</f>
        <v>100</v>
      </c>
      <c r="H123">
        <f>IF(ISBLANK(Marathon!I126),"",100+MAX(0,'Best Times'!K$4-Marathon!I126)/60)</f>
        <v>100</v>
      </c>
      <c r="I123">
        <f>IF(ISBLANK(Marathon!J126),"",100+MAX(0,'Best Times'!L$4-Marathon!J126)/60)</f>
        <v>115.38333333333333</v>
      </c>
      <c r="J123">
        <f>IF(ISBLANK(Marathon!K126),"",100+MAX(0,'Best Times'!M$4-Marathon!K126)/60)</f>
        <v>102.73333333333333</v>
      </c>
      <c r="K123">
        <f>IF(ISBLANK(Marathon!L126),"",100+MAX(0,'Best Times'!N$4-Marathon!L126)/60)</f>
        <v>100</v>
      </c>
      <c r="L123">
        <f>IF(ISBLANK(Marathon!M126),"",100+MAX(0,'Best Times'!O$4-Marathon!M126)/60)</f>
        <v>100</v>
      </c>
      <c r="M123">
        <f>IF(ISBLANK(Marathon!N126),"",100+MAX(0,'Best Times'!P$4-Marathon!N126)/60)</f>
        <v>100</v>
      </c>
      <c r="N123">
        <f>IF(ISBLANK(Marathon!O126),"",100+MAX(0,'Best Times'!Q$4-Marathon!O126)/60)</f>
        <v>100</v>
      </c>
      <c r="O123">
        <f t="shared" si="3"/>
        <v>1000</v>
      </c>
      <c r="P123">
        <f t="shared" si="4"/>
        <v>100</v>
      </c>
      <c r="Q123">
        <f t="shared" si="5"/>
        <v>918.11666666666667</v>
      </c>
    </row>
    <row r="124" spans="1:17">
      <c r="A124">
        <v>123</v>
      </c>
      <c r="B124" t="s">
        <v>69</v>
      </c>
      <c r="C124" s="1">
        <v>63.983333333333299</v>
      </c>
      <c r="D124" s="2" t="s">
        <v>279</v>
      </c>
      <c r="E124">
        <f>IF(ISBLANK(Marathon!F127),"",100+MAX(0,'Best Times'!H$4-Marathon!F127)/60)</f>
        <v>100</v>
      </c>
      <c r="F124">
        <f>IF(ISBLANK(Marathon!G127),"",100+MAX(0,'Best Times'!I$4-Marathon!G127)/60)</f>
        <v>100</v>
      </c>
      <c r="G124">
        <f>IF(ISBLANK(Marathon!H127),"",100+MAX(0,'Best Times'!J$4-Marathon!H127)/60)</f>
        <v>100</v>
      </c>
      <c r="H124">
        <f>IF(ISBLANK(Marathon!I127),"",100+MAX(0,'Best Times'!K$4-Marathon!I127)/60)</f>
        <v>102.28333333333333</v>
      </c>
      <c r="I124">
        <f>IF(ISBLANK(Marathon!J127),"",100+MAX(0,'Best Times'!L$4-Marathon!J127)/60)</f>
        <v>100</v>
      </c>
      <c r="J124">
        <f>IF(ISBLANK(Marathon!K127),"",100+MAX(0,'Best Times'!M$4-Marathon!K127)/60)</f>
        <v>100</v>
      </c>
      <c r="K124">
        <f>IF(ISBLANK(Marathon!L127),"",100+MAX(0,'Best Times'!N$4-Marathon!L127)/60)</f>
        <v>100</v>
      </c>
      <c r="L124">
        <f>IF(ISBLANK(Marathon!M127),"",100+MAX(0,'Best Times'!O$4-Marathon!M127)/60)</f>
        <v>100</v>
      </c>
      <c r="M124">
        <f>IF(ISBLANK(Marathon!N127),"",100+MAX(0,'Best Times'!P$4-Marathon!N127)/60)</f>
        <v>100</v>
      </c>
      <c r="N124">
        <f>IF(ISBLANK(Marathon!O127),"",100+MAX(0,'Best Times'!Q$4-Marathon!O127)/60)</f>
        <v>100</v>
      </c>
      <c r="O124">
        <f t="shared" si="3"/>
        <v>1000</v>
      </c>
      <c r="P124">
        <f t="shared" si="4"/>
        <v>100</v>
      </c>
      <c r="Q124">
        <f t="shared" si="5"/>
        <v>902.2833333333333</v>
      </c>
    </row>
    <row r="125" spans="1:17">
      <c r="A125">
        <v>124</v>
      </c>
      <c r="B125" t="s">
        <v>51</v>
      </c>
      <c r="C125" s="1">
        <v>64.016666666666595</v>
      </c>
      <c r="D125" s="2" t="s">
        <v>277</v>
      </c>
      <c r="E125">
        <f>IF(ISBLANK(Marathon!F128),"",100+MAX(0,'Best Times'!H$4-Marathon!F128)/60)</f>
        <v>100</v>
      </c>
      <c r="F125">
        <f>IF(ISBLANK(Marathon!G128),"",100+MAX(0,'Best Times'!I$4-Marathon!G128)/60)</f>
        <v>100</v>
      </c>
      <c r="G125">
        <f>IF(ISBLANK(Marathon!H128),"",100+MAX(0,'Best Times'!J$4-Marathon!H128)/60)</f>
        <v>100</v>
      </c>
      <c r="H125">
        <f>IF(ISBLANK(Marathon!I128),"",100+MAX(0,'Best Times'!K$4-Marathon!I128)/60)</f>
        <v>100</v>
      </c>
      <c r="I125">
        <f>IF(ISBLANK(Marathon!J128),"",100+MAX(0,'Best Times'!L$4-Marathon!J128)/60)</f>
        <v>100</v>
      </c>
      <c r="J125">
        <f>IF(ISBLANK(Marathon!K128),"",100+MAX(0,'Best Times'!M$4-Marathon!K128)/60)</f>
        <v>100</v>
      </c>
      <c r="K125">
        <f>IF(ISBLANK(Marathon!L128),"",100+MAX(0,'Best Times'!N$4-Marathon!L128)/60)</f>
        <v>100</v>
      </c>
      <c r="L125">
        <f>IF(ISBLANK(Marathon!M128),"",100+MAX(0,'Best Times'!O$4-Marathon!M128)/60)</f>
        <v>100</v>
      </c>
      <c r="M125">
        <f>IF(ISBLANK(Marathon!N128),"",100+MAX(0,'Best Times'!P$4-Marathon!N128)/60)</f>
        <v>103.9</v>
      </c>
      <c r="N125">
        <f>IF(ISBLANK(Marathon!O128),"",100+MAX(0,'Best Times'!Q$4-Marathon!O128)/60)</f>
        <v>100</v>
      </c>
      <c r="O125">
        <f t="shared" si="3"/>
        <v>1000</v>
      </c>
      <c r="P125">
        <f t="shared" si="4"/>
        <v>100</v>
      </c>
      <c r="Q125">
        <f t="shared" si="5"/>
        <v>903.9</v>
      </c>
    </row>
    <row r="126" spans="1:17">
      <c r="A126">
        <v>125</v>
      </c>
      <c r="B126" t="s">
        <v>172</v>
      </c>
      <c r="C126" s="1">
        <v>57.033333333333303</v>
      </c>
      <c r="D126" s="2" t="s">
        <v>277</v>
      </c>
      <c r="E126">
        <f>IF(ISBLANK(Marathon!F129),"",100+MAX(0,'Best Times'!H$4-Marathon!F129)/60)</f>
        <v>100</v>
      </c>
      <c r="F126">
        <f>IF(ISBLANK(Marathon!G129),"",100+MAX(0,'Best Times'!I$4-Marathon!G129)/60)</f>
        <v>100</v>
      </c>
      <c r="G126">
        <f>IF(ISBLANK(Marathon!H129),"",100+MAX(0,'Best Times'!J$4-Marathon!H129)/60)</f>
        <v>100</v>
      </c>
      <c r="H126">
        <f>IF(ISBLANK(Marathon!I129),"",100+MAX(0,'Best Times'!K$4-Marathon!I129)/60)</f>
        <v>100</v>
      </c>
      <c r="I126">
        <f>IF(ISBLANK(Marathon!J129),"",100+MAX(0,'Best Times'!L$4-Marathon!J129)/60)</f>
        <v>108.55</v>
      </c>
      <c r="J126">
        <f>IF(ISBLANK(Marathon!K129),"",100+MAX(0,'Best Times'!M$4-Marathon!K129)/60)</f>
        <v>100</v>
      </c>
      <c r="K126">
        <f>IF(ISBLANK(Marathon!L129),"",100+MAX(0,'Best Times'!N$4-Marathon!L129)/60)</f>
        <v>100</v>
      </c>
      <c r="L126">
        <f>IF(ISBLANK(Marathon!M129),"",100+MAX(0,'Best Times'!O$4-Marathon!M129)/60)</f>
        <v>100</v>
      </c>
      <c r="M126">
        <f>IF(ISBLANK(Marathon!N129),"",100+MAX(0,'Best Times'!P$4-Marathon!N129)/60)</f>
        <v>100</v>
      </c>
      <c r="N126">
        <f>IF(ISBLANK(Marathon!O129),"",100+MAX(0,'Best Times'!Q$4-Marathon!O129)/60)</f>
        <v>100</v>
      </c>
      <c r="O126">
        <f t="shared" si="3"/>
        <v>1000</v>
      </c>
      <c r="P126">
        <f t="shared" si="4"/>
        <v>100</v>
      </c>
      <c r="Q126">
        <f t="shared" si="5"/>
        <v>908.55</v>
      </c>
    </row>
    <row r="127" spans="1:17">
      <c r="A127">
        <v>126</v>
      </c>
      <c r="B127" t="s">
        <v>46</v>
      </c>
      <c r="C127" s="1">
        <v>55.933333333333302</v>
      </c>
      <c r="D127" s="2" t="s">
        <v>282</v>
      </c>
      <c r="E127">
        <f>IF(ISBLANK(Marathon!F130),"",100+MAX(0,'Best Times'!H$4-Marathon!F130)/60)</f>
        <v>100</v>
      </c>
      <c r="F127">
        <f>IF(ISBLANK(Marathon!G130),"",100+MAX(0,'Best Times'!I$4-Marathon!G130)/60)</f>
        <v>100</v>
      </c>
      <c r="G127">
        <f>IF(ISBLANK(Marathon!H130),"",100+MAX(0,'Best Times'!J$4-Marathon!H130)/60)</f>
        <v>100</v>
      </c>
      <c r="H127">
        <f>IF(ISBLANK(Marathon!I130),"",100+MAX(0,'Best Times'!K$4-Marathon!I130)/60)</f>
        <v>100</v>
      </c>
      <c r="I127">
        <f>IF(ISBLANK(Marathon!J130),"",100+MAX(0,'Best Times'!L$4-Marathon!J130)/60)</f>
        <v>111.71666666666667</v>
      </c>
      <c r="J127">
        <f>IF(ISBLANK(Marathon!K130),"",100+MAX(0,'Best Times'!M$4-Marathon!K130)/60)</f>
        <v>100</v>
      </c>
      <c r="K127">
        <f>IF(ISBLANK(Marathon!L130),"",100+MAX(0,'Best Times'!N$4-Marathon!L130)/60)</f>
        <v>100</v>
      </c>
      <c r="L127">
        <f>IF(ISBLANK(Marathon!M130),"",100+MAX(0,'Best Times'!O$4-Marathon!M130)/60)</f>
        <v>100</v>
      </c>
      <c r="M127">
        <f>IF(ISBLANK(Marathon!N130),"",100+MAX(0,'Best Times'!P$4-Marathon!N130)/60)</f>
        <v>100</v>
      </c>
      <c r="N127">
        <f>IF(ISBLANK(Marathon!O130),"",100+MAX(0,'Best Times'!Q$4-Marathon!O130)/60)</f>
        <v>100</v>
      </c>
      <c r="O127">
        <f t="shared" si="3"/>
        <v>1000</v>
      </c>
      <c r="P127">
        <f t="shared" si="4"/>
        <v>100</v>
      </c>
      <c r="Q127">
        <f t="shared" si="5"/>
        <v>911.7166666666667</v>
      </c>
    </row>
    <row r="128" spans="1:17">
      <c r="A128">
        <v>127</v>
      </c>
      <c r="B128" t="s">
        <v>173</v>
      </c>
      <c r="C128" s="1">
        <v>54.5833333333333</v>
      </c>
      <c r="D128" s="2" t="s">
        <v>279</v>
      </c>
      <c r="E128">
        <f>IF(ISBLANK(Marathon!F131),"",100+MAX(0,'Best Times'!H$4-Marathon!F131)/60)</f>
        <v>100</v>
      </c>
      <c r="F128">
        <f>IF(ISBLANK(Marathon!G131),"",100+MAX(0,'Best Times'!I$4-Marathon!G131)/60)</f>
        <v>100</v>
      </c>
      <c r="G128">
        <f>IF(ISBLANK(Marathon!H131),"",100+MAX(0,'Best Times'!J$4-Marathon!H131)/60)</f>
        <v>100</v>
      </c>
      <c r="H128">
        <f>IF(ISBLANK(Marathon!I131),"",100+MAX(0,'Best Times'!K$4-Marathon!I131)/60)</f>
        <v>100</v>
      </c>
      <c r="I128">
        <f>IF(ISBLANK(Marathon!J131),"",100+MAX(0,'Best Times'!L$4-Marathon!J131)/60)</f>
        <v>100</v>
      </c>
      <c r="J128">
        <f>IF(ISBLANK(Marathon!K131),"",100+MAX(0,'Best Times'!M$4-Marathon!K131)/60)</f>
        <v>100</v>
      </c>
      <c r="K128">
        <f>IF(ISBLANK(Marathon!L131),"",100+MAX(0,'Best Times'!N$4-Marathon!L131)/60)</f>
        <v>100</v>
      </c>
      <c r="L128">
        <f>IF(ISBLANK(Marathon!M131),"",100+MAX(0,'Best Times'!O$4-Marathon!M131)/60)</f>
        <v>100</v>
      </c>
      <c r="M128">
        <f>IF(ISBLANK(Marathon!N131),"",100+MAX(0,'Best Times'!P$4-Marathon!N131)/60)</f>
        <v>100</v>
      </c>
      <c r="N128">
        <f>IF(ISBLANK(Marathon!O131),"",100+MAX(0,'Best Times'!Q$4-Marathon!O131)/60)</f>
        <v>100</v>
      </c>
      <c r="O128">
        <f t="shared" si="3"/>
        <v>1000</v>
      </c>
      <c r="P128">
        <f t="shared" si="4"/>
        <v>100</v>
      </c>
      <c r="Q128">
        <f t="shared" si="5"/>
        <v>900</v>
      </c>
    </row>
    <row r="129" spans="1:17">
      <c r="A129">
        <v>128</v>
      </c>
      <c r="B129" t="s">
        <v>174</v>
      </c>
      <c r="C129" s="1">
        <v>50.766666666666602</v>
      </c>
      <c r="D129" s="2" t="s">
        <v>277</v>
      </c>
      <c r="E129">
        <f>IF(ISBLANK(Marathon!F132),"",100+MAX(0,'Best Times'!H$4-Marathon!F132)/60)</f>
        <v>100</v>
      </c>
      <c r="F129">
        <f>IF(ISBLANK(Marathon!G132),"",100+MAX(0,'Best Times'!I$4-Marathon!G132)/60)</f>
        <v>100</v>
      </c>
      <c r="G129">
        <f>IF(ISBLANK(Marathon!H132),"",100+MAX(0,'Best Times'!J$4-Marathon!H132)/60)</f>
        <v>100</v>
      </c>
      <c r="H129">
        <f>IF(ISBLANK(Marathon!I132),"",100+MAX(0,'Best Times'!K$4-Marathon!I132)/60)</f>
        <v>100</v>
      </c>
      <c r="I129">
        <f>IF(ISBLANK(Marathon!J132),"",100+MAX(0,'Best Times'!L$4-Marathon!J132)/60)</f>
        <v>100</v>
      </c>
      <c r="J129">
        <f>IF(ISBLANK(Marathon!K132),"",100+MAX(0,'Best Times'!M$4-Marathon!K132)/60)</f>
        <v>100</v>
      </c>
      <c r="K129">
        <f>IF(ISBLANK(Marathon!L132),"",100+MAX(0,'Best Times'!N$4-Marathon!L132)/60)</f>
        <v>100</v>
      </c>
      <c r="L129">
        <f>IF(ISBLANK(Marathon!M132),"",100+MAX(0,'Best Times'!O$4-Marathon!M132)/60)</f>
        <v>100</v>
      </c>
      <c r="M129">
        <f>IF(ISBLANK(Marathon!N132),"",100+MAX(0,'Best Times'!P$4-Marathon!N132)/60)</f>
        <v>100</v>
      </c>
      <c r="N129">
        <f>IF(ISBLANK(Marathon!O132),"",100+MAX(0,'Best Times'!Q$4-Marathon!O132)/60)</f>
        <v>100</v>
      </c>
      <c r="O129">
        <f t="shared" si="3"/>
        <v>1000</v>
      </c>
      <c r="P129">
        <f t="shared" si="4"/>
        <v>100</v>
      </c>
      <c r="Q129">
        <f t="shared" si="5"/>
        <v>900</v>
      </c>
    </row>
    <row r="130" spans="1:17">
      <c r="A130">
        <v>129</v>
      </c>
      <c r="B130" t="s">
        <v>175</v>
      </c>
      <c r="C130" s="1">
        <v>48.516666666666602</v>
      </c>
      <c r="D130" s="2" t="s">
        <v>283</v>
      </c>
      <c r="E130">
        <f>IF(ISBLANK(Marathon!F133),"",100+MAX(0,'Best Times'!H$4-Marathon!F133)/60)</f>
        <v>100</v>
      </c>
      <c r="F130">
        <f>IF(ISBLANK(Marathon!G133),"",100+MAX(0,'Best Times'!I$4-Marathon!G133)/60)</f>
        <v>100</v>
      </c>
      <c r="G130" t="str">
        <f>IF(ISBLANK(Marathon!H133),"",100+MAX(0,'Best Times'!J$4-Marathon!H133)/60)</f>
        <v/>
      </c>
      <c r="H130">
        <f>IF(ISBLANK(Marathon!I133),"",100+MAX(0,'Best Times'!K$4-Marathon!I133)/60)</f>
        <v>100</v>
      </c>
      <c r="I130">
        <f>IF(ISBLANK(Marathon!J133),"",100+MAX(0,'Best Times'!L$4-Marathon!J133)/60)</f>
        <v>102.15</v>
      </c>
      <c r="J130">
        <f>IF(ISBLANK(Marathon!K133),"",100+MAX(0,'Best Times'!M$4-Marathon!K133)/60)</f>
        <v>100</v>
      </c>
      <c r="K130">
        <f>IF(ISBLANK(Marathon!L133),"",100+MAX(0,'Best Times'!N$4-Marathon!L133)/60)</f>
        <v>100</v>
      </c>
      <c r="L130">
        <f>IF(ISBLANK(Marathon!M133),"",100+MAX(0,'Best Times'!O$4-Marathon!M133)/60)</f>
        <v>100</v>
      </c>
      <c r="M130">
        <f>IF(ISBLANK(Marathon!N133),"",100+MAX(0,'Best Times'!P$4-Marathon!N133)/60)</f>
        <v>100</v>
      </c>
      <c r="N130">
        <f>IF(ISBLANK(Marathon!O133),"",100+MAX(0,'Best Times'!Q$4-Marathon!O133)/60)</f>
        <v>100</v>
      </c>
      <c r="O130">
        <f t="shared" si="3"/>
        <v>900</v>
      </c>
      <c r="P130">
        <f t="shared" si="4"/>
        <v>0</v>
      </c>
      <c r="Q130">
        <f t="shared" si="5"/>
        <v>902.15</v>
      </c>
    </row>
    <row r="131" spans="1:17">
      <c r="A131">
        <v>130</v>
      </c>
      <c r="B131" t="s">
        <v>28</v>
      </c>
      <c r="C131" s="1">
        <v>47.516666666666602</v>
      </c>
      <c r="D131" s="2" t="s">
        <v>282</v>
      </c>
      <c r="E131">
        <f>IF(ISBLANK(Marathon!F134),"",100+MAX(0,'Best Times'!H$4-Marathon!F134)/60)</f>
        <v>100</v>
      </c>
      <c r="F131">
        <f>IF(ISBLANK(Marathon!G134),"",100+MAX(0,'Best Times'!I$4-Marathon!G134)/60)</f>
        <v>100</v>
      </c>
      <c r="G131">
        <f>IF(ISBLANK(Marathon!H134),"",100+MAX(0,'Best Times'!J$4-Marathon!H134)/60)</f>
        <v>100</v>
      </c>
      <c r="H131">
        <f>IF(ISBLANK(Marathon!I134),"",100+MAX(0,'Best Times'!K$4-Marathon!I134)/60)</f>
        <v>100</v>
      </c>
      <c r="I131">
        <f>IF(ISBLANK(Marathon!J134),"",100+MAX(0,'Best Times'!L$4-Marathon!J134)/60)</f>
        <v>114.23333333333333</v>
      </c>
      <c r="J131">
        <f>IF(ISBLANK(Marathon!K134),"",100+MAX(0,'Best Times'!M$4-Marathon!K134)/60)</f>
        <v>100</v>
      </c>
      <c r="K131">
        <f>IF(ISBLANK(Marathon!L134),"",100+MAX(0,'Best Times'!N$4-Marathon!L134)/60)</f>
        <v>100</v>
      </c>
      <c r="L131">
        <f>IF(ISBLANK(Marathon!M134),"",100+MAX(0,'Best Times'!O$4-Marathon!M134)/60)</f>
        <v>100</v>
      </c>
      <c r="M131">
        <f>IF(ISBLANK(Marathon!N134),"",100+MAX(0,'Best Times'!P$4-Marathon!N134)/60)</f>
        <v>100</v>
      </c>
      <c r="N131">
        <f>IF(ISBLANK(Marathon!O134),"",100+MAX(0,'Best Times'!Q$4-Marathon!O134)/60)</f>
        <v>100</v>
      </c>
      <c r="O131">
        <f t="shared" ref="O131:O194" si="6">100*COUNTIF(E131:N131,"&gt;0")</f>
        <v>1000</v>
      </c>
      <c r="P131">
        <f t="shared" ref="P131:P194" si="7">IF(O131=1000,MIN(E131:N131),0)</f>
        <v>100</v>
      </c>
      <c r="Q131">
        <f t="shared" ref="Q131:Q194" si="8">SUM(E131:N131)-P131</f>
        <v>914.23333333333335</v>
      </c>
    </row>
    <row r="132" spans="1:17">
      <c r="A132">
        <v>131</v>
      </c>
      <c r="B132" t="s">
        <v>176</v>
      </c>
      <c r="C132" s="1">
        <v>46.533333333333303</v>
      </c>
      <c r="D132" s="2" t="s">
        <v>284</v>
      </c>
      <c r="E132">
        <f>IF(ISBLANK(Marathon!F135),"",100+MAX(0,'Best Times'!H$4-Marathon!F135)/60)</f>
        <v>100</v>
      </c>
      <c r="F132">
        <f>IF(ISBLANK(Marathon!G135),"",100+MAX(0,'Best Times'!I$4-Marathon!G135)/60)</f>
        <v>100</v>
      </c>
      <c r="G132">
        <f>IF(ISBLANK(Marathon!H135),"",100+MAX(0,'Best Times'!J$4-Marathon!H135)/60)</f>
        <v>100</v>
      </c>
      <c r="H132">
        <f>IF(ISBLANK(Marathon!I135),"",100+MAX(0,'Best Times'!K$4-Marathon!I135)/60)</f>
        <v>100</v>
      </c>
      <c r="I132">
        <f>IF(ISBLANK(Marathon!J135),"",100+MAX(0,'Best Times'!L$4-Marathon!J135)/60)</f>
        <v>106.58333333333333</v>
      </c>
      <c r="J132">
        <f>IF(ISBLANK(Marathon!K135),"",100+MAX(0,'Best Times'!M$4-Marathon!K135)/60)</f>
        <v>100</v>
      </c>
      <c r="K132">
        <f>IF(ISBLANK(Marathon!L135),"",100+MAX(0,'Best Times'!N$4-Marathon!L135)/60)</f>
        <v>100</v>
      </c>
      <c r="L132">
        <f>IF(ISBLANK(Marathon!M135),"",100+MAX(0,'Best Times'!O$4-Marathon!M135)/60)</f>
        <v>100</v>
      </c>
      <c r="M132">
        <f>IF(ISBLANK(Marathon!N135),"",100+MAX(0,'Best Times'!P$4-Marathon!N135)/60)</f>
        <v>100</v>
      </c>
      <c r="N132">
        <f>IF(ISBLANK(Marathon!O135),"",100+MAX(0,'Best Times'!Q$4-Marathon!O135)/60)</f>
        <v>100</v>
      </c>
      <c r="O132">
        <f t="shared" si="6"/>
        <v>1000</v>
      </c>
      <c r="P132">
        <f t="shared" si="7"/>
        <v>100</v>
      </c>
      <c r="Q132">
        <f t="shared" si="8"/>
        <v>906.58333333333326</v>
      </c>
    </row>
    <row r="133" spans="1:17">
      <c r="A133">
        <v>132</v>
      </c>
      <c r="B133" t="s">
        <v>177</v>
      </c>
      <c r="C133" s="1">
        <v>45.6666666666666</v>
      </c>
      <c r="D133" s="2" t="s">
        <v>282</v>
      </c>
      <c r="E133">
        <f>IF(ISBLANK(Marathon!F136),"",100+MAX(0,'Best Times'!H$4-Marathon!F136)/60)</f>
        <v>100</v>
      </c>
      <c r="F133">
        <f>IF(ISBLANK(Marathon!G136),"",100+MAX(0,'Best Times'!I$4-Marathon!G136)/60)</f>
        <v>100</v>
      </c>
      <c r="G133">
        <f>IF(ISBLANK(Marathon!H136),"",100+MAX(0,'Best Times'!J$4-Marathon!H136)/60)</f>
        <v>100</v>
      </c>
      <c r="H133">
        <f>IF(ISBLANK(Marathon!I136),"",100+MAX(0,'Best Times'!K$4-Marathon!I136)/60)</f>
        <v>100</v>
      </c>
      <c r="I133">
        <f>IF(ISBLANK(Marathon!J136),"",100+MAX(0,'Best Times'!L$4-Marathon!J136)/60)</f>
        <v>107.86666666666666</v>
      </c>
      <c r="J133">
        <f>IF(ISBLANK(Marathon!K136),"",100+MAX(0,'Best Times'!M$4-Marathon!K136)/60)</f>
        <v>100</v>
      </c>
      <c r="K133">
        <f>IF(ISBLANK(Marathon!L136),"",100+MAX(0,'Best Times'!N$4-Marathon!L136)/60)</f>
        <v>100</v>
      </c>
      <c r="L133">
        <f>IF(ISBLANK(Marathon!M136),"",100+MAX(0,'Best Times'!O$4-Marathon!M136)/60)</f>
        <v>100</v>
      </c>
      <c r="M133">
        <f>IF(ISBLANK(Marathon!N136),"",100+MAX(0,'Best Times'!P$4-Marathon!N136)/60)</f>
        <v>100</v>
      </c>
      <c r="N133">
        <f>IF(ISBLANK(Marathon!O136),"",100+MAX(0,'Best Times'!Q$4-Marathon!O136)/60)</f>
        <v>100</v>
      </c>
      <c r="O133">
        <f t="shared" si="6"/>
        <v>1000</v>
      </c>
      <c r="P133">
        <f t="shared" si="7"/>
        <v>100</v>
      </c>
      <c r="Q133">
        <f t="shared" si="8"/>
        <v>907.86666666666667</v>
      </c>
    </row>
    <row r="134" spans="1:17">
      <c r="A134">
        <v>133</v>
      </c>
      <c r="B134" t="s">
        <v>178</v>
      </c>
      <c r="C134" s="1">
        <v>146.53333333333299</v>
      </c>
      <c r="D134" s="2" t="s">
        <v>281</v>
      </c>
      <c r="E134">
        <f>IF(ISBLANK(Marathon!F137),"",100+MAX(0,'Best Times'!H$4-Marathon!F137)/60)</f>
        <v>103.76666666666667</v>
      </c>
      <c r="F134">
        <f>IF(ISBLANK(Marathon!G137),"",100+MAX(0,'Best Times'!I$4-Marathon!G137)/60)</f>
        <v>100</v>
      </c>
      <c r="G134">
        <f>IF(ISBLANK(Marathon!H137),"",100+MAX(0,'Best Times'!J$4-Marathon!H137)/60)</f>
        <v>104.4</v>
      </c>
      <c r="H134">
        <f>IF(ISBLANK(Marathon!I137),"",100+MAX(0,'Best Times'!K$4-Marathon!I137)/60)</f>
        <v>100</v>
      </c>
      <c r="I134">
        <f>IF(ISBLANK(Marathon!J137),"",100+MAX(0,'Best Times'!L$4-Marathon!J137)/60)</f>
        <v>100</v>
      </c>
      <c r="J134" t="str">
        <f>IF(ISBLANK(Marathon!K137),"",100+MAX(0,'Best Times'!M$4-Marathon!K137)/60)</f>
        <v/>
      </c>
      <c r="K134" t="str">
        <f>IF(ISBLANK(Marathon!L137),"",100+MAX(0,'Best Times'!N$4-Marathon!L137)/60)</f>
        <v/>
      </c>
      <c r="L134">
        <f>IF(ISBLANK(Marathon!M137),"",100+MAX(0,'Best Times'!O$4-Marathon!M137)/60)</f>
        <v>100</v>
      </c>
      <c r="M134">
        <f>IF(ISBLANK(Marathon!N137),"",100+MAX(0,'Best Times'!P$4-Marathon!N137)/60)</f>
        <v>124.81666666666666</v>
      </c>
      <c r="N134">
        <f>IF(ISBLANK(Marathon!O137),"",100+MAX(0,'Best Times'!Q$4-Marathon!O137)/60)</f>
        <v>118.88333333333333</v>
      </c>
      <c r="O134">
        <f t="shared" si="6"/>
        <v>800</v>
      </c>
      <c r="P134">
        <f t="shared" si="7"/>
        <v>0</v>
      </c>
      <c r="Q134">
        <f t="shared" si="8"/>
        <v>851.86666666666667</v>
      </c>
    </row>
    <row r="135" spans="1:17">
      <c r="A135">
        <v>134</v>
      </c>
      <c r="B135" t="s">
        <v>89</v>
      </c>
      <c r="C135" s="1">
        <v>43.466666666666598</v>
      </c>
      <c r="D135" s="2" t="s">
        <v>282</v>
      </c>
      <c r="E135">
        <f>IF(ISBLANK(Marathon!F138),"",100+MAX(0,'Best Times'!H$4-Marathon!F138)/60)</f>
        <v>100</v>
      </c>
      <c r="F135">
        <f>IF(ISBLANK(Marathon!G138),"",100+MAX(0,'Best Times'!I$4-Marathon!G138)/60)</f>
        <v>100</v>
      </c>
      <c r="G135">
        <f>IF(ISBLANK(Marathon!H138),"",100+MAX(0,'Best Times'!J$4-Marathon!H138)/60)</f>
        <v>100</v>
      </c>
      <c r="H135">
        <f>IF(ISBLANK(Marathon!I138),"",100+MAX(0,'Best Times'!K$4-Marathon!I138)/60)</f>
        <v>100</v>
      </c>
      <c r="I135">
        <f>IF(ISBLANK(Marathon!J138),"",100+MAX(0,'Best Times'!L$4-Marathon!J138)/60)</f>
        <v>100</v>
      </c>
      <c r="J135">
        <f>IF(ISBLANK(Marathon!K138),"",100+MAX(0,'Best Times'!M$4-Marathon!K138)/60)</f>
        <v>100</v>
      </c>
      <c r="K135">
        <f>IF(ISBLANK(Marathon!L138),"",100+MAX(0,'Best Times'!N$4-Marathon!L138)/60)</f>
        <v>100</v>
      </c>
      <c r="L135">
        <f>IF(ISBLANK(Marathon!M138),"",100+MAX(0,'Best Times'!O$4-Marathon!M138)/60)</f>
        <v>100</v>
      </c>
      <c r="M135">
        <f>IF(ISBLANK(Marathon!N138),"",100+MAX(0,'Best Times'!P$4-Marathon!N138)/60)</f>
        <v>100</v>
      </c>
      <c r="N135">
        <f>IF(ISBLANK(Marathon!O138),"",100+MAX(0,'Best Times'!Q$4-Marathon!O138)/60)</f>
        <v>100</v>
      </c>
      <c r="O135">
        <f t="shared" si="6"/>
        <v>1000</v>
      </c>
      <c r="P135">
        <f t="shared" si="7"/>
        <v>100</v>
      </c>
      <c r="Q135">
        <f t="shared" si="8"/>
        <v>900</v>
      </c>
    </row>
    <row r="136" spans="1:17">
      <c r="A136">
        <v>135</v>
      </c>
      <c r="B136" t="s">
        <v>179</v>
      </c>
      <c r="C136" s="1">
        <v>43.75</v>
      </c>
      <c r="D136" s="2" t="s">
        <v>284</v>
      </c>
      <c r="E136">
        <f>IF(ISBLANK(Marathon!F139),"",100+MAX(0,'Best Times'!H$4-Marathon!F139)/60)</f>
        <v>100</v>
      </c>
      <c r="F136">
        <f>IF(ISBLANK(Marathon!G139),"",100+MAX(0,'Best Times'!I$4-Marathon!G139)/60)</f>
        <v>100</v>
      </c>
      <c r="G136">
        <f>IF(ISBLANK(Marathon!H139),"",100+MAX(0,'Best Times'!J$4-Marathon!H139)/60)</f>
        <v>100</v>
      </c>
      <c r="H136">
        <f>IF(ISBLANK(Marathon!I139),"",100+MAX(0,'Best Times'!K$4-Marathon!I139)/60)</f>
        <v>100</v>
      </c>
      <c r="I136">
        <f>IF(ISBLANK(Marathon!J139),"",100+MAX(0,'Best Times'!L$4-Marathon!J139)/60)</f>
        <v>102.8</v>
      </c>
      <c r="J136">
        <f>IF(ISBLANK(Marathon!K139),"",100+MAX(0,'Best Times'!M$4-Marathon!K139)/60)</f>
        <v>100</v>
      </c>
      <c r="K136">
        <f>IF(ISBLANK(Marathon!L139),"",100+MAX(0,'Best Times'!N$4-Marathon!L139)/60)</f>
        <v>100</v>
      </c>
      <c r="L136">
        <f>IF(ISBLANK(Marathon!M139),"",100+MAX(0,'Best Times'!O$4-Marathon!M139)/60)</f>
        <v>100</v>
      </c>
      <c r="M136">
        <f>IF(ISBLANK(Marathon!N139),"",100+MAX(0,'Best Times'!P$4-Marathon!N139)/60)</f>
        <v>100</v>
      </c>
      <c r="N136">
        <f>IF(ISBLANK(Marathon!O139),"",100+MAX(0,'Best Times'!Q$4-Marathon!O139)/60)</f>
        <v>100</v>
      </c>
      <c r="O136">
        <f t="shared" si="6"/>
        <v>1000</v>
      </c>
      <c r="P136">
        <f t="shared" si="7"/>
        <v>100</v>
      </c>
      <c r="Q136">
        <f t="shared" si="8"/>
        <v>902.8</v>
      </c>
    </row>
    <row r="137" spans="1:17">
      <c r="A137">
        <v>136</v>
      </c>
      <c r="B137" t="s">
        <v>180</v>
      </c>
      <c r="C137" s="1">
        <v>44.8333333333333</v>
      </c>
      <c r="D137" s="2" t="s">
        <v>280</v>
      </c>
      <c r="E137">
        <f>IF(ISBLANK(Marathon!F140),"",100+MAX(0,'Best Times'!H$4-Marathon!F140)/60)</f>
        <v>100</v>
      </c>
      <c r="F137">
        <f>IF(ISBLANK(Marathon!G140),"",100+MAX(0,'Best Times'!I$4-Marathon!G140)/60)</f>
        <v>100</v>
      </c>
      <c r="G137" t="str">
        <f>IF(ISBLANK(Marathon!H140),"",100+MAX(0,'Best Times'!J$4-Marathon!H140)/60)</f>
        <v/>
      </c>
      <c r="H137">
        <f>IF(ISBLANK(Marathon!I140),"",100+MAX(0,'Best Times'!K$4-Marathon!I140)/60)</f>
        <v>100</v>
      </c>
      <c r="I137">
        <f>IF(ISBLANK(Marathon!J140),"",100+MAX(0,'Best Times'!L$4-Marathon!J140)/60)</f>
        <v>100</v>
      </c>
      <c r="J137">
        <f>IF(ISBLANK(Marathon!K140),"",100+MAX(0,'Best Times'!M$4-Marathon!K140)/60)</f>
        <v>100</v>
      </c>
      <c r="K137">
        <f>IF(ISBLANK(Marathon!L140),"",100+MAX(0,'Best Times'!N$4-Marathon!L140)/60)</f>
        <v>100</v>
      </c>
      <c r="L137">
        <f>IF(ISBLANK(Marathon!M140),"",100+MAX(0,'Best Times'!O$4-Marathon!M140)/60)</f>
        <v>100</v>
      </c>
      <c r="M137">
        <f>IF(ISBLANK(Marathon!N140),"",100+MAX(0,'Best Times'!P$4-Marathon!N140)/60)</f>
        <v>100</v>
      </c>
      <c r="N137">
        <f>IF(ISBLANK(Marathon!O140),"",100+MAX(0,'Best Times'!Q$4-Marathon!O140)/60)</f>
        <v>100</v>
      </c>
      <c r="O137">
        <f t="shared" si="6"/>
        <v>900</v>
      </c>
      <c r="P137">
        <f t="shared" si="7"/>
        <v>0</v>
      </c>
      <c r="Q137">
        <f t="shared" si="8"/>
        <v>900</v>
      </c>
    </row>
    <row r="138" spans="1:17">
      <c r="A138">
        <v>137</v>
      </c>
      <c r="B138" t="s">
        <v>106</v>
      </c>
      <c r="C138" s="1">
        <v>41.466666666666598</v>
      </c>
      <c r="D138" s="2" t="s">
        <v>275</v>
      </c>
      <c r="E138">
        <f>IF(ISBLANK(Marathon!F141),"",100+MAX(0,'Best Times'!H$4-Marathon!F141)/60)</f>
        <v>100</v>
      </c>
      <c r="F138">
        <f>IF(ISBLANK(Marathon!G141),"",100+MAX(0,'Best Times'!I$4-Marathon!G141)/60)</f>
        <v>100</v>
      </c>
      <c r="G138">
        <f>IF(ISBLANK(Marathon!H141),"",100+MAX(0,'Best Times'!J$4-Marathon!H141)/60)</f>
        <v>100</v>
      </c>
      <c r="H138">
        <f>IF(ISBLANK(Marathon!I141),"",100+MAX(0,'Best Times'!K$4-Marathon!I141)/60)</f>
        <v>100</v>
      </c>
      <c r="I138">
        <f>IF(ISBLANK(Marathon!J141),"",100+MAX(0,'Best Times'!L$4-Marathon!J141)/60)</f>
        <v>100</v>
      </c>
      <c r="J138">
        <f>IF(ISBLANK(Marathon!K141),"",100+MAX(0,'Best Times'!M$4-Marathon!K141)/60)</f>
        <v>100</v>
      </c>
      <c r="K138">
        <f>IF(ISBLANK(Marathon!L141),"",100+MAX(0,'Best Times'!N$4-Marathon!L141)/60)</f>
        <v>100</v>
      </c>
      <c r="L138">
        <f>IF(ISBLANK(Marathon!M141),"",100+MAX(0,'Best Times'!O$4-Marathon!M141)/60)</f>
        <v>100</v>
      </c>
      <c r="M138">
        <f>IF(ISBLANK(Marathon!N141),"",100+MAX(0,'Best Times'!P$4-Marathon!N141)/60)</f>
        <v>100</v>
      </c>
      <c r="N138">
        <f>IF(ISBLANK(Marathon!O141),"",100+MAX(0,'Best Times'!Q$4-Marathon!O141)/60)</f>
        <v>100</v>
      </c>
      <c r="O138">
        <f t="shared" si="6"/>
        <v>1000</v>
      </c>
      <c r="P138">
        <f t="shared" si="7"/>
        <v>100</v>
      </c>
      <c r="Q138">
        <f t="shared" si="8"/>
        <v>900</v>
      </c>
    </row>
    <row r="139" spans="1:17">
      <c r="A139">
        <v>138</v>
      </c>
      <c r="B139" t="s">
        <v>181</v>
      </c>
      <c r="C139" s="1">
        <v>40.883333333333297</v>
      </c>
      <c r="D139" s="2" t="s">
        <v>282</v>
      </c>
      <c r="E139">
        <f>IF(ISBLANK(Marathon!F142),"",100+MAX(0,'Best Times'!H$4-Marathon!F142)/60)</f>
        <v>100</v>
      </c>
      <c r="F139">
        <f>IF(ISBLANK(Marathon!G142),"",100+MAX(0,'Best Times'!I$4-Marathon!G142)/60)</f>
        <v>100</v>
      </c>
      <c r="G139">
        <f>IF(ISBLANK(Marathon!H142),"",100+MAX(0,'Best Times'!J$4-Marathon!H142)/60)</f>
        <v>100</v>
      </c>
      <c r="H139">
        <f>IF(ISBLANK(Marathon!I142),"",100+MAX(0,'Best Times'!K$4-Marathon!I142)/60)</f>
        <v>100</v>
      </c>
      <c r="I139">
        <f>IF(ISBLANK(Marathon!J142),"",100+MAX(0,'Best Times'!L$4-Marathon!J142)/60)</f>
        <v>100</v>
      </c>
      <c r="J139">
        <f>IF(ISBLANK(Marathon!K142),"",100+MAX(0,'Best Times'!M$4-Marathon!K142)/60)</f>
        <v>100</v>
      </c>
      <c r="K139">
        <f>IF(ISBLANK(Marathon!L142),"",100+MAX(0,'Best Times'!N$4-Marathon!L142)/60)</f>
        <v>100</v>
      </c>
      <c r="L139">
        <f>IF(ISBLANK(Marathon!M142),"",100+MAX(0,'Best Times'!O$4-Marathon!M142)/60)</f>
        <v>100</v>
      </c>
      <c r="M139">
        <f>IF(ISBLANK(Marathon!N142),"",100+MAX(0,'Best Times'!P$4-Marathon!N142)/60)</f>
        <v>100</v>
      </c>
      <c r="N139">
        <f>IF(ISBLANK(Marathon!O142),"",100+MAX(0,'Best Times'!Q$4-Marathon!O142)/60)</f>
        <v>100</v>
      </c>
      <c r="O139">
        <f t="shared" si="6"/>
        <v>1000</v>
      </c>
      <c r="P139">
        <f t="shared" si="7"/>
        <v>100</v>
      </c>
      <c r="Q139">
        <f t="shared" si="8"/>
        <v>900</v>
      </c>
    </row>
    <row r="140" spans="1:17">
      <c r="A140">
        <v>139</v>
      </c>
      <c r="B140" t="s">
        <v>95</v>
      </c>
      <c r="C140" s="1">
        <v>36.533333333333303</v>
      </c>
      <c r="D140" s="2" t="s">
        <v>284</v>
      </c>
      <c r="E140">
        <f>IF(ISBLANK(Marathon!F143),"",100+MAX(0,'Best Times'!H$4-Marathon!F143)/60)</f>
        <v>100</v>
      </c>
      <c r="F140">
        <f>IF(ISBLANK(Marathon!G143),"",100+MAX(0,'Best Times'!I$4-Marathon!G143)/60)</f>
        <v>100</v>
      </c>
      <c r="G140">
        <f>IF(ISBLANK(Marathon!H143),"",100+MAX(0,'Best Times'!J$4-Marathon!H143)/60)</f>
        <v>100</v>
      </c>
      <c r="H140">
        <f>IF(ISBLANK(Marathon!I143),"",100+MAX(0,'Best Times'!K$4-Marathon!I143)/60)</f>
        <v>100</v>
      </c>
      <c r="I140">
        <f>IF(ISBLANK(Marathon!J143),"",100+MAX(0,'Best Times'!L$4-Marathon!J143)/60)</f>
        <v>102.51666666666667</v>
      </c>
      <c r="J140">
        <f>IF(ISBLANK(Marathon!K143),"",100+MAX(0,'Best Times'!M$4-Marathon!K143)/60)</f>
        <v>100</v>
      </c>
      <c r="K140">
        <f>IF(ISBLANK(Marathon!L143),"",100+MAX(0,'Best Times'!N$4-Marathon!L143)/60)</f>
        <v>100</v>
      </c>
      <c r="L140">
        <f>IF(ISBLANK(Marathon!M143),"",100+MAX(0,'Best Times'!O$4-Marathon!M143)/60)</f>
        <v>100</v>
      </c>
      <c r="M140">
        <f>IF(ISBLANK(Marathon!N143),"",100+MAX(0,'Best Times'!P$4-Marathon!N143)/60)</f>
        <v>100</v>
      </c>
      <c r="N140">
        <f>IF(ISBLANK(Marathon!O143),"",100+MAX(0,'Best Times'!Q$4-Marathon!O143)/60)</f>
        <v>100</v>
      </c>
      <c r="O140">
        <f t="shared" si="6"/>
        <v>1000</v>
      </c>
      <c r="P140">
        <f t="shared" si="7"/>
        <v>100</v>
      </c>
      <c r="Q140">
        <f t="shared" si="8"/>
        <v>902.51666666666665</v>
      </c>
    </row>
    <row r="141" spans="1:17">
      <c r="A141">
        <v>140</v>
      </c>
      <c r="B141" t="s">
        <v>85</v>
      </c>
      <c r="C141" s="1">
        <v>29.3666666666666</v>
      </c>
      <c r="D141" s="2" t="s">
        <v>285</v>
      </c>
      <c r="E141">
        <f>IF(ISBLANK(Marathon!F144),"",100+MAX(0,'Best Times'!H$4-Marathon!F144)/60)</f>
        <v>100</v>
      </c>
      <c r="F141">
        <f>IF(ISBLANK(Marathon!G144),"",100+MAX(0,'Best Times'!I$4-Marathon!G144)/60)</f>
        <v>100</v>
      </c>
      <c r="G141" t="str">
        <f>IF(ISBLANK(Marathon!H144),"",100+MAX(0,'Best Times'!J$4-Marathon!H144)/60)</f>
        <v/>
      </c>
      <c r="H141">
        <f>IF(ISBLANK(Marathon!I144),"",100+MAX(0,'Best Times'!K$4-Marathon!I144)/60)</f>
        <v>100</v>
      </c>
      <c r="I141">
        <f>IF(ISBLANK(Marathon!J144),"",100+MAX(0,'Best Times'!L$4-Marathon!J144)/60)</f>
        <v>100</v>
      </c>
      <c r="J141">
        <f>IF(ISBLANK(Marathon!K144),"",100+MAX(0,'Best Times'!M$4-Marathon!K144)/60)</f>
        <v>100</v>
      </c>
      <c r="K141">
        <f>IF(ISBLANK(Marathon!L144),"",100+MAX(0,'Best Times'!N$4-Marathon!L144)/60)</f>
        <v>100</v>
      </c>
      <c r="L141">
        <f>IF(ISBLANK(Marathon!M144),"",100+MAX(0,'Best Times'!O$4-Marathon!M144)/60)</f>
        <v>100</v>
      </c>
      <c r="M141">
        <f>IF(ISBLANK(Marathon!N144),"",100+MAX(0,'Best Times'!P$4-Marathon!N144)/60)</f>
        <v>100</v>
      </c>
      <c r="N141">
        <f>IF(ISBLANK(Marathon!O144),"",100+MAX(0,'Best Times'!Q$4-Marathon!O144)/60)</f>
        <v>100</v>
      </c>
      <c r="O141">
        <f t="shared" si="6"/>
        <v>900</v>
      </c>
      <c r="P141">
        <f t="shared" si="7"/>
        <v>0</v>
      </c>
      <c r="Q141">
        <f t="shared" si="8"/>
        <v>900</v>
      </c>
    </row>
    <row r="142" spans="1:17">
      <c r="A142">
        <v>141</v>
      </c>
      <c r="B142" t="s">
        <v>53</v>
      </c>
      <c r="C142" s="1">
        <v>29.633333333333301</v>
      </c>
      <c r="D142" s="2" t="s">
        <v>282</v>
      </c>
      <c r="E142">
        <f>IF(ISBLANK(Marathon!F145),"",100+MAX(0,'Best Times'!H$4-Marathon!F145)/60)</f>
        <v>100</v>
      </c>
      <c r="F142">
        <f>IF(ISBLANK(Marathon!G145),"",100+MAX(0,'Best Times'!I$4-Marathon!G145)/60)</f>
        <v>100</v>
      </c>
      <c r="G142">
        <f>IF(ISBLANK(Marathon!H145),"",100+MAX(0,'Best Times'!J$4-Marathon!H145)/60)</f>
        <v>100</v>
      </c>
      <c r="H142">
        <f>IF(ISBLANK(Marathon!I145),"",100+MAX(0,'Best Times'!K$4-Marathon!I145)/60)</f>
        <v>100</v>
      </c>
      <c r="I142">
        <f>IF(ISBLANK(Marathon!J145),"",100+MAX(0,'Best Times'!L$4-Marathon!J145)/60)</f>
        <v>100</v>
      </c>
      <c r="J142">
        <f>IF(ISBLANK(Marathon!K145),"",100+MAX(0,'Best Times'!M$4-Marathon!K145)/60)</f>
        <v>100</v>
      </c>
      <c r="K142">
        <f>IF(ISBLANK(Marathon!L145),"",100+MAX(0,'Best Times'!N$4-Marathon!L145)/60)</f>
        <v>100</v>
      </c>
      <c r="L142">
        <f>IF(ISBLANK(Marathon!M145),"",100+MAX(0,'Best Times'!O$4-Marathon!M145)/60)</f>
        <v>100</v>
      </c>
      <c r="M142">
        <f>IF(ISBLANK(Marathon!N145),"",100+MAX(0,'Best Times'!P$4-Marathon!N145)/60)</f>
        <v>100</v>
      </c>
      <c r="N142">
        <f>IF(ISBLANK(Marathon!O145),"",100+MAX(0,'Best Times'!Q$4-Marathon!O145)/60)</f>
        <v>100</v>
      </c>
      <c r="O142">
        <f t="shared" si="6"/>
        <v>1000</v>
      </c>
      <c r="P142">
        <f t="shared" si="7"/>
        <v>100</v>
      </c>
      <c r="Q142">
        <f t="shared" si="8"/>
        <v>900</v>
      </c>
    </row>
    <row r="143" spans="1:17">
      <c r="A143">
        <v>142</v>
      </c>
      <c r="B143" t="s">
        <v>182</v>
      </c>
      <c r="C143" s="1">
        <v>27.4</v>
      </c>
      <c r="D143" s="2" t="s">
        <v>282</v>
      </c>
      <c r="E143">
        <f>IF(ISBLANK(Marathon!F146),"",100+MAX(0,'Best Times'!H$4-Marathon!F146)/60)</f>
        <v>100</v>
      </c>
      <c r="F143">
        <f>IF(ISBLANK(Marathon!G146),"",100+MAX(0,'Best Times'!I$4-Marathon!G146)/60)</f>
        <v>100</v>
      </c>
      <c r="G143">
        <f>IF(ISBLANK(Marathon!H146),"",100+MAX(0,'Best Times'!J$4-Marathon!H146)/60)</f>
        <v>100</v>
      </c>
      <c r="H143">
        <f>IF(ISBLANK(Marathon!I146),"",100+MAX(0,'Best Times'!K$4-Marathon!I146)/60)</f>
        <v>102.18333333333334</v>
      </c>
      <c r="I143">
        <f>IF(ISBLANK(Marathon!J146),"",100+MAX(0,'Best Times'!L$4-Marathon!J146)/60)</f>
        <v>100</v>
      </c>
      <c r="J143">
        <f>IF(ISBLANK(Marathon!K146),"",100+MAX(0,'Best Times'!M$4-Marathon!K146)/60)</f>
        <v>100</v>
      </c>
      <c r="K143">
        <f>IF(ISBLANK(Marathon!L146),"",100+MAX(0,'Best Times'!N$4-Marathon!L146)/60)</f>
        <v>100</v>
      </c>
      <c r="L143">
        <f>IF(ISBLANK(Marathon!M146),"",100+MAX(0,'Best Times'!O$4-Marathon!M146)/60)</f>
        <v>100</v>
      </c>
      <c r="M143">
        <f>IF(ISBLANK(Marathon!N146),"",100+MAX(0,'Best Times'!P$4-Marathon!N146)/60)</f>
        <v>100</v>
      </c>
      <c r="N143">
        <f>IF(ISBLANK(Marathon!O146),"",100+MAX(0,'Best Times'!Q$4-Marathon!O146)/60)</f>
        <v>100</v>
      </c>
      <c r="O143">
        <f t="shared" si="6"/>
        <v>1000</v>
      </c>
      <c r="P143">
        <f t="shared" si="7"/>
        <v>100</v>
      </c>
      <c r="Q143">
        <f t="shared" si="8"/>
        <v>902.18333333333339</v>
      </c>
    </row>
    <row r="144" spans="1:17">
      <c r="A144">
        <v>143</v>
      </c>
      <c r="B144" t="s">
        <v>183</v>
      </c>
      <c r="C144" s="1">
        <v>26.283333333333299</v>
      </c>
      <c r="D144" s="2" t="s">
        <v>284</v>
      </c>
      <c r="E144">
        <f>IF(ISBLANK(Marathon!F147),"",100+MAX(0,'Best Times'!H$4-Marathon!F147)/60)</f>
        <v>100</v>
      </c>
      <c r="F144">
        <f>IF(ISBLANK(Marathon!G147),"",100+MAX(0,'Best Times'!I$4-Marathon!G147)/60)</f>
        <v>100</v>
      </c>
      <c r="G144">
        <f>IF(ISBLANK(Marathon!H147),"",100+MAX(0,'Best Times'!J$4-Marathon!H147)/60)</f>
        <v>121.2</v>
      </c>
      <c r="H144">
        <f>IF(ISBLANK(Marathon!I147),"",100+MAX(0,'Best Times'!K$4-Marathon!I147)/60)</f>
        <v>100</v>
      </c>
      <c r="I144">
        <f>IF(ISBLANK(Marathon!J147),"",100+MAX(0,'Best Times'!L$4-Marathon!J147)/60)</f>
        <v>100</v>
      </c>
      <c r="J144">
        <f>IF(ISBLANK(Marathon!K147),"",100+MAX(0,'Best Times'!M$4-Marathon!K147)/60)</f>
        <v>100</v>
      </c>
      <c r="K144">
        <f>IF(ISBLANK(Marathon!L147),"",100+MAX(0,'Best Times'!N$4-Marathon!L147)/60)</f>
        <v>100</v>
      </c>
      <c r="L144">
        <f>IF(ISBLANK(Marathon!M147),"",100+MAX(0,'Best Times'!O$4-Marathon!M147)/60)</f>
        <v>100</v>
      </c>
      <c r="M144">
        <f>IF(ISBLANK(Marathon!N147),"",100+MAX(0,'Best Times'!P$4-Marathon!N147)/60)</f>
        <v>100</v>
      </c>
      <c r="N144">
        <f>IF(ISBLANK(Marathon!O147),"",100+MAX(0,'Best Times'!Q$4-Marathon!O147)/60)</f>
        <v>100</v>
      </c>
      <c r="O144">
        <f t="shared" si="6"/>
        <v>1000</v>
      </c>
      <c r="P144">
        <f t="shared" si="7"/>
        <v>100</v>
      </c>
      <c r="Q144">
        <f t="shared" si="8"/>
        <v>921.2</v>
      </c>
    </row>
    <row r="145" spans="1:17">
      <c r="A145">
        <v>144</v>
      </c>
      <c r="B145" t="s">
        <v>75</v>
      </c>
      <c r="C145" s="1">
        <v>25.15</v>
      </c>
      <c r="D145" s="2" t="s">
        <v>286</v>
      </c>
      <c r="E145">
        <f>IF(ISBLANK(Marathon!F148),"",100+MAX(0,'Best Times'!H$4-Marathon!F148)/60)</f>
        <v>100</v>
      </c>
      <c r="F145">
        <f>IF(ISBLANK(Marathon!G148),"",100+MAX(0,'Best Times'!I$4-Marathon!G148)/60)</f>
        <v>100</v>
      </c>
      <c r="G145">
        <f>IF(ISBLANK(Marathon!H148),"",100+MAX(0,'Best Times'!J$4-Marathon!H148)/60)</f>
        <v>100</v>
      </c>
      <c r="H145" t="str">
        <f>IF(ISBLANK(Marathon!I148),"",100+MAX(0,'Best Times'!K$4-Marathon!I148)/60)</f>
        <v/>
      </c>
      <c r="I145">
        <f>IF(ISBLANK(Marathon!J148),"",100+MAX(0,'Best Times'!L$4-Marathon!J148)/60)</f>
        <v>100</v>
      </c>
      <c r="J145">
        <f>IF(ISBLANK(Marathon!K148),"",100+MAX(0,'Best Times'!M$4-Marathon!K148)/60)</f>
        <v>100</v>
      </c>
      <c r="K145">
        <f>IF(ISBLANK(Marathon!L148),"",100+MAX(0,'Best Times'!N$4-Marathon!L148)/60)</f>
        <v>100</v>
      </c>
      <c r="L145">
        <f>IF(ISBLANK(Marathon!M148),"",100+MAX(0,'Best Times'!O$4-Marathon!M148)/60)</f>
        <v>100</v>
      </c>
      <c r="M145">
        <f>IF(ISBLANK(Marathon!N148),"",100+MAX(0,'Best Times'!P$4-Marathon!N148)/60)</f>
        <v>105.06666666666666</v>
      </c>
      <c r="N145">
        <f>IF(ISBLANK(Marathon!O148),"",100+MAX(0,'Best Times'!Q$4-Marathon!O148)/60)</f>
        <v>100</v>
      </c>
      <c r="O145">
        <f t="shared" si="6"/>
        <v>900</v>
      </c>
      <c r="P145">
        <f t="shared" si="7"/>
        <v>0</v>
      </c>
      <c r="Q145">
        <f t="shared" si="8"/>
        <v>905.06666666666661</v>
      </c>
    </row>
    <row r="146" spans="1:17">
      <c r="A146">
        <v>145</v>
      </c>
      <c r="B146" t="s">
        <v>58</v>
      </c>
      <c r="C146" s="1">
        <v>23.65</v>
      </c>
      <c r="D146" s="2" t="s">
        <v>282</v>
      </c>
      <c r="E146">
        <f>IF(ISBLANK(Marathon!F149),"",100+MAX(0,'Best Times'!H$4-Marathon!F149)/60)</f>
        <v>100</v>
      </c>
      <c r="F146">
        <f>IF(ISBLANK(Marathon!G149),"",100+MAX(0,'Best Times'!I$4-Marathon!G149)/60)</f>
        <v>100</v>
      </c>
      <c r="G146">
        <f>IF(ISBLANK(Marathon!H149),"",100+MAX(0,'Best Times'!J$4-Marathon!H149)/60)</f>
        <v>100</v>
      </c>
      <c r="H146">
        <f>IF(ISBLANK(Marathon!I149),"",100+MAX(0,'Best Times'!K$4-Marathon!I149)/60)</f>
        <v>100</v>
      </c>
      <c r="I146">
        <f>IF(ISBLANK(Marathon!J149),"",100+MAX(0,'Best Times'!L$4-Marathon!J149)/60)</f>
        <v>100</v>
      </c>
      <c r="J146">
        <f>IF(ISBLANK(Marathon!K149),"",100+MAX(0,'Best Times'!M$4-Marathon!K149)/60)</f>
        <v>100</v>
      </c>
      <c r="K146">
        <f>IF(ISBLANK(Marathon!L149),"",100+MAX(0,'Best Times'!N$4-Marathon!L149)/60)</f>
        <v>100</v>
      </c>
      <c r="L146">
        <f>IF(ISBLANK(Marathon!M149),"",100+MAX(0,'Best Times'!O$4-Marathon!M149)/60)</f>
        <v>100</v>
      </c>
      <c r="M146">
        <f>IF(ISBLANK(Marathon!N149),"",100+MAX(0,'Best Times'!P$4-Marathon!N149)/60)</f>
        <v>100</v>
      </c>
      <c r="N146">
        <f>IF(ISBLANK(Marathon!O149),"",100+MAX(0,'Best Times'!Q$4-Marathon!O149)/60)</f>
        <v>100</v>
      </c>
      <c r="O146">
        <f t="shared" si="6"/>
        <v>1000</v>
      </c>
      <c r="P146">
        <f t="shared" si="7"/>
        <v>100</v>
      </c>
      <c r="Q146">
        <f t="shared" si="8"/>
        <v>900</v>
      </c>
    </row>
    <row r="147" spans="1:17">
      <c r="A147">
        <v>146</v>
      </c>
      <c r="B147" t="s">
        <v>184</v>
      </c>
      <c r="C147" s="1">
        <v>24.05</v>
      </c>
      <c r="D147" s="2" t="s">
        <v>284</v>
      </c>
      <c r="E147">
        <f>IF(ISBLANK(Marathon!F150),"",100+MAX(0,'Best Times'!H$4-Marathon!F150)/60)</f>
        <v>100</v>
      </c>
      <c r="F147">
        <f>IF(ISBLANK(Marathon!G150),"",100+MAX(0,'Best Times'!I$4-Marathon!G150)/60)</f>
        <v>100</v>
      </c>
      <c r="G147">
        <f>IF(ISBLANK(Marathon!H150),"",100+MAX(0,'Best Times'!J$4-Marathon!H150)/60)</f>
        <v>100</v>
      </c>
      <c r="H147">
        <f>IF(ISBLANK(Marathon!I150),"",100+MAX(0,'Best Times'!K$4-Marathon!I150)/60)</f>
        <v>100</v>
      </c>
      <c r="I147">
        <f>IF(ISBLANK(Marathon!J150),"",100+MAX(0,'Best Times'!L$4-Marathon!J150)/60)</f>
        <v>100</v>
      </c>
      <c r="J147">
        <f>IF(ISBLANK(Marathon!K150),"",100+MAX(0,'Best Times'!M$4-Marathon!K150)/60)</f>
        <v>100</v>
      </c>
      <c r="K147">
        <f>IF(ISBLANK(Marathon!L150),"",100+MAX(0,'Best Times'!N$4-Marathon!L150)/60)</f>
        <v>100</v>
      </c>
      <c r="L147">
        <f>IF(ISBLANK(Marathon!M150),"",100+MAX(0,'Best Times'!O$4-Marathon!M150)/60)</f>
        <v>100</v>
      </c>
      <c r="M147">
        <f>IF(ISBLANK(Marathon!N150),"",100+MAX(0,'Best Times'!P$4-Marathon!N150)/60)</f>
        <v>100</v>
      </c>
      <c r="N147">
        <f>IF(ISBLANK(Marathon!O150),"",100+MAX(0,'Best Times'!Q$4-Marathon!O150)/60)</f>
        <v>100</v>
      </c>
      <c r="O147">
        <f t="shared" si="6"/>
        <v>1000</v>
      </c>
      <c r="P147">
        <f t="shared" si="7"/>
        <v>100</v>
      </c>
      <c r="Q147">
        <f t="shared" si="8"/>
        <v>900</v>
      </c>
    </row>
    <row r="148" spans="1:17">
      <c r="A148">
        <v>147</v>
      </c>
      <c r="B148" t="s">
        <v>102</v>
      </c>
      <c r="C148" s="1">
        <v>23.3</v>
      </c>
      <c r="D148" s="2" t="s">
        <v>286</v>
      </c>
      <c r="E148">
        <f>IF(ISBLANK(Marathon!F151),"",100+MAX(0,'Best Times'!H$4-Marathon!F151)/60)</f>
        <v>100</v>
      </c>
      <c r="F148">
        <f>IF(ISBLANK(Marathon!G151),"",100+MAX(0,'Best Times'!I$4-Marathon!G151)/60)</f>
        <v>100</v>
      </c>
      <c r="G148" t="str">
        <f>IF(ISBLANK(Marathon!H151),"",100+MAX(0,'Best Times'!J$4-Marathon!H151)/60)</f>
        <v/>
      </c>
      <c r="H148">
        <f>IF(ISBLANK(Marathon!I151),"",100+MAX(0,'Best Times'!K$4-Marathon!I151)/60)</f>
        <v>100</v>
      </c>
      <c r="I148">
        <f>IF(ISBLANK(Marathon!J151),"",100+MAX(0,'Best Times'!L$4-Marathon!J151)/60)</f>
        <v>100</v>
      </c>
      <c r="J148">
        <f>IF(ISBLANK(Marathon!K151),"",100+MAX(0,'Best Times'!M$4-Marathon!K151)/60)</f>
        <v>100</v>
      </c>
      <c r="K148">
        <f>IF(ISBLANK(Marathon!L151),"",100+MAX(0,'Best Times'!N$4-Marathon!L151)/60)</f>
        <v>100</v>
      </c>
      <c r="L148">
        <f>IF(ISBLANK(Marathon!M151),"",100+MAX(0,'Best Times'!O$4-Marathon!M151)/60)</f>
        <v>100</v>
      </c>
      <c r="M148">
        <f>IF(ISBLANK(Marathon!N151),"",100+MAX(0,'Best Times'!P$4-Marathon!N151)/60)</f>
        <v>100</v>
      </c>
      <c r="N148">
        <f>IF(ISBLANK(Marathon!O151),"",100+MAX(0,'Best Times'!Q$4-Marathon!O151)/60)</f>
        <v>101.33333333333333</v>
      </c>
      <c r="O148">
        <f t="shared" si="6"/>
        <v>900</v>
      </c>
      <c r="P148">
        <f t="shared" si="7"/>
        <v>0</v>
      </c>
      <c r="Q148">
        <f t="shared" si="8"/>
        <v>901.33333333333337</v>
      </c>
    </row>
    <row r="149" spans="1:17">
      <c r="A149">
        <v>148</v>
      </c>
      <c r="B149" t="s">
        <v>185</v>
      </c>
      <c r="C149" s="1">
        <v>34.233333333333299</v>
      </c>
      <c r="D149" s="2" t="s">
        <v>284</v>
      </c>
      <c r="E149">
        <f>IF(ISBLANK(Marathon!F152),"",100+MAX(0,'Best Times'!H$4-Marathon!F152)/60)</f>
        <v>100</v>
      </c>
      <c r="F149">
        <f>IF(ISBLANK(Marathon!G152),"",100+MAX(0,'Best Times'!I$4-Marathon!G152)/60)</f>
        <v>100</v>
      </c>
      <c r="G149">
        <f>IF(ISBLANK(Marathon!H152),"",100+MAX(0,'Best Times'!J$4-Marathon!H152)/60)</f>
        <v>100</v>
      </c>
      <c r="H149">
        <f>IF(ISBLANK(Marathon!I152),"",100+MAX(0,'Best Times'!K$4-Marathon!I152)/60)</f>
        <v>100</v>
      </c>
      <c r="I149">
        <f>IF(ISBLANK(Marathon!J152),"",100+MAX(0,'Best Times'!L$4-Marathon!J152)/60)</f>
        <v>100</v>
      </c>
      <c r="J149">
        <f>IF(ISBLANK(Marathon!K152),"",100+MAX(0,'Best Times'!M$4-Marathon!K152)/60)</f>
        <v>100</v>
      </c>
      <c r="K149">
        <f>IF(ISBLANK(Marathon!L152),"",100+MAX(0,'Best Times'!N$4-Marathon!L152)/60)</f>
        <v>100</v>
      </c>
      <c r="L149">
        <f>IF(ISBLANK(Marathon!M152),"",100+MAX(0,'Best Times'!O$4-Marathon!M152)/60)</f>
        <v>100</v>
      </c>
      <c r="M149">
        <f>IF(ISBLANK(Marathon!N152),"",100+MAX(0,'Best Times'!P$4-Marathon!N152)/60)</f>
        <v>100</v>
      </c>
      <c r="N149">
        <f>IF(ISBLANK(Marathon!O152),"",100+MAX(0,'Best Times'!Q$4-Marathon!O152)/60)</f>
        <v>106.25</v>
      </c>
      <c r="O149">
        <f t="shared" si="6"/>
        <v>1000</v>
      </c>
      <c r="P149">
        <f t="shared" si="7"/>
        <v>100</v>
      </c>
      <c r="Q149">
        <f t="shared" si="8"/>
        <v>906.25</v>
      </c>
    </row>
    <row r="150" spans="1:17">
      <c r="A150">
        <v>149</v>
      </c>
      <c r="B150" t="s">
        <v>186</v>
      </c>
      <c r="C150" s="1">
        <v>18.783333333333299</v>
      </c>
      <c r="D150" s="2" t="s">
        <v>284</v>
      </c>
      <c r="E150">
        <f>IF(ISBLANK(Marathon!F153),"",100+MAX(0,'Best Times'!H$4-Marathon!F153)/60)</f>
        <v>100</v>
      </c>
      <c r="F150">
        <f>IF(ISBLANK(Marathon!G153),"",100+MAX(0,'Best Times'!I$4-Marathon!G153)/60)</f>
        <v>100</v>
      </c>
      <c r="G150">
        <f>IF(ISBLANK(Marathon!H153),"",100+MAX(0,'Best Times'!J$4-Marathon!H153)/60)</f>
        <v>100</v>
      </c>
      <c r="H150">
        <f>IF(ISBLANK(Marathon!I153),"",100+MAX(0,'Best Times'!K$4-Marathon!I153)/60)</f>
        <v>100</v>
      </c>
      <c r="I150">
        <f>IF(ISBLANK(Marathon!J153),"",100+MAX(0,'Best Times'!L$4-Marathon!J153)/60)</f>
        <v>100</v>
      </c>
      <c r="J150">
        <f>IF(ISBLANK(Marathon!K153),"",100+MAX(0,'Best Times'!M$4-Marathon!K153)/60)</f>
        <v>100</v>
      </c>
      <c r="K150">
        <f>IF(ISBLANK(Marathon!L153),"",100+MAX(0,'Best Times'!N$4-Marathon!L153)/60)</f>
        <v>100</v>
      </c>
      <c r="L150">
        <f>IF(ISBLANK(Marathon!M153),"",100+MAX(0,'Best Times'!O$4-Marathon!M153)/60)</f>
        <v>100</v>
      </c>
      <c r="M150">
        <f>IF(ISBLANK(Marathon!N153),"",100+MAX(0,'Best Times'!P$4-Marathon!N153)/60)</f>
        <v>100</v>
      </c>
      <c r="N150">
        <f>IF(ISBLANK(Marathon!O153),"",100+MAX(0,'Best Times'!Q$4-Marathon!O153)/60)</f>
        <v>100</v>
      </c>
      <c r="O150">
        <f t="shared" si="6"/>
        <v>1000</v>
      </c>
      <c r="P150">
        <f t="shared" si="7"/>
        <v>100</v>
      </c>
      <c r="Q150">
        <f t="shared" si="8"/>
        <v>900</v>
      </c>
    </row>
    <row r="151" spans="1:17">
      <c r="A151">
        <v>150</v>
      </c>
      <c r="B151" t="s">
        <v>74</v>
      </c>
      <c r="C151" s="1">
        <v>13.8</v>
      </c>
      <c r="D151" s="2" t="s">
        <v>286</v>
      </c>
      <c r="E151">
        <f>IF(ISBLANK(Marathon!F154),"",100+MAX(0,'Best Times'!H$4-Marathon!F154)/60)</f>
        <v>100</v>
      </c>
      <c r="F151">
        <f>IF(ISBLANK(Marathon!G154),"",100+MAX(0,'Best Times'!I$4-Marathon!G154)/60)</f>
        <v>100</v>
      </c>
      <c r="G151" t="str">
        <f>IF(ISBLANK(Marathon!H154),"",100+MAX(0,'Best Times'!J$4-Marathon!H154)/60)</f>
        <v/>
      </c>
      <c r="H151">
        <f>IF(ISBLANK(Marathon!I154),"",100+MAX(0,'Best Times'!K$4-Marathon!I154)/60)</f>
        <v>100</v>
      </c>
      <c r="I151">
        <f>IF(ISBLANK(Marathon!J154),"",100+MAX(0,'Best Times'!L$4-Marathon!J154)/60)</f>
        <v>100</v>
      </c>
      <c r="J151">
        <f>IF(ISBLANK(Marathon!K154),"",100+MAX(0,'Best Times'!M$4-Marathon!K154)/60)</f>
        <v>100</v>
      </c>
      <c r="K151">
        <f>IF(ISBLANK(Marathon!L154),"",100+MAX(0,'Best Times'!N$4-Marathon!L154)/60)</f>
        <v>100</v>
      </c>
      <c r="L151">
        <f>IF(ISBLANK(Marathon!M154),"",100+MAX(0,'Best Times'!O$4-Marathon!M154)/60)</f>
        <v>100</v>
      </c>
      <c r="M151">
        <f>IF(ISBLANK(Marathon!N154),"",100+MAX(0,'Best Times'!P$4-Marathon!N154)/60)</f>
        <v>100</v>
      </c>
      <c r="N151">
        <f>IF(ISBLANK(Marathon!O154),"",100+MAX(0,'Best Times'!Q$4-Marathon!O154)/60)</f>
        <v>100</v>
      </c>
      <c r="O151">
        <f t="shared" si="6"/>
        <v>900</v>
      </c>
      <c r="P151">
        <f t="shared" si="7"/>
        <v>0</v>
      </c>
      <c r="Q151">
        <f t="shared" si="8"/>
        <v>900</v>
      </c>
    </row>
    <row r="152" spans="1:17">
      <c r="A152">
        <v>151</v>
      </c>
      <c r="B152" t="s">
        <v>187</v>
      </c>
      <c r="C152" s="1">
        <v>11.6</v>
      </c>
      <c r="D152" s="2" t="s">
        <v>287</v>
      </c>
      <c r="E152">
        <f>IF(ISBLANK(Marathon!F155),"",100+MAX(0,'Best Times'!H$4-Marathon!F155)/60)</f>
        <v>100</v>
      </c>
      <c r="F152">
        <f>IF(ISBLANK(Marathon!G155),"",100+MAX(0,'Best Times'!I$4-Marathon!G155)/60)</f>
        <v>100</v>
      </c>
      <c r="G152">
        <f>IF(ISBLANK(Marathon!H155),"",100+MAX(0,'Best Times'!J$4-Marathon!H155)/60)</f>
        <v>100</v>
      </c>
      <c r="H152">
        <f>IF(ISBLANK(Marathon!I155),"",100+MAX(0,'Best Times'!K$4-Marathon!I155)/60)</f>
        <v>100</v>
      </c>
      <c r="I152" t="str">
        <f>IF(ISBLANK(Marathon!J155),"",100+MAX(0,'Best Times'!L$4-Marathon!J155)/60)</f>
        <v/>
      </c>
      <c r="J152">
        <f>IF(ISBLANK(Marathon!K155),"",100+MAX(0,'Best Times'!M$4-Marathon!K155)/60)</f>
        <v>100</v>
      </c>
      <c r="K152">
        <f>IF(ISBLANK(Marathon!L155),"",100+MAX(0,'Best Times'!N$4-Marathon!L155)/60)</f>
        <v>100</v>
      </c>
      <c r="L152">
        <f>IF(ISBLANK(Marathon!M155),"",100+MAX(0,'Best Times'!O$4-Marathon!M155)/60)</f>
        <v>100</v>
      </c>
      <c r="M152">
        <f>IF(ISBLANK(Marathon!N155),"",100+MAX(0,'Best Times'!P$4-Marathon!N155)/60)</f>
        <v>100</v>
      </c>
      <c r="N152">
        <f>IF(ISBLANK(Marathon!O155),"",100+MAX(0,'Best Times'!Q$4-Marathon!O155)/60)</f>
        <v>100</v>
      </c>
      <c r="O152">
        <f t="shared" si="6"/>
        <v>900</v>
      </c>
      <c r="P152">
        <f t="shared" si="7"/>
        <v>0</v>
      </c>
      <c r="Q152">
        <f t="shared" si="8"/>
        <v>900</v>
      </c>
    </row>
    <row r="153" spans="1:17">
      <c r="A153">
        <v>152</v>
      </c>
      <c r="B153" t="s">
        <v>86</v>
      </c>
      <c r="C153" s="1">
        <v>10.966666666666599</v>
      </c>
      <c r="D153" s="2" t="s">
        <v>282</v>
      </c>
      <c r="E153">
        <f>IF(ISBLANK(Marathon!F156),"",100+MAX(0,'Best Times'!H$4-Marathon!F156)/60)</f>
        <v>100</v>
      </c>
      <c r="F153">
        <f>IF(ISBLANK(Marathon!G156),"",100+MAX(0,'Best Times'!I$4-Marathon!G156)/60)</f>
        <v>100</v>
      </c>
      <c r="G153">
        <f>IF(ISBLANK(Marathon!H156),"",100+MAX(0,'Best Times'!J$4-Marathon!H156)/60)</f>
        <v>100</v>
      </c>
      <c r="H153">
        <f>IF(ISBLANK(Marathon!I156),"",100+MAX(0,'Best Times'!K$4-Marathon!I156)/60)</f>
        <v>100</v>
      </c>
      <c r="I153">
        <f>IF(ISBLANK(Marathon!J156),"",100+MAX(0,'Best Times'!L$4-Marathon!J156)/60)</f>
        <v>100</v>
      </c>
      <c r="J153">
        <f>IF(ISBLANK(Marathon!K156),"",100+MAX(0,'Best Times'!M$4-Marathon!K156)/60)</f>
        <v>100</v>
      </c>
      <c r="K153">
        <f>IF(ISBLANK(Marathon!L156),"",100+MAX(0,'Best Times'!N$4-Marathon!L156)/60)</f>
        <v>100</v>
      </c>
      <c r="L153">
        <f>IF(ISBLANK(Marathon!M156),"",100+MAX(0,'Best Times'!O$4-Marathon!M156)/60)</f>
        <v>100</v>
      </c>
      <c r="M153">
        <f>IF(ISBLANK(Marathon!N156),"",100+MAX(0,'Best Times'!P$4-Marathon!N156)/60)</f>
        <v>100</v>
      </c>
      <c r="N153">
        <f>IF(ISBLANK(Marathon!O156),"",100+MAX(0,'Best Times'!Q$4-Marathon!O156)/60)</f>
        <v>100</v>
      </c>
      <c r="O153">
        <f t="shared" si="6"/>
        <v>1000</v>
      </c>
      <c r="P153">
        <f t="shared" si="7"/>
        <v>100</v>
      </c>
      <c r="Q153">
        <f t="shared" si="8"/>
        <v>900</v>
      </c>
    </row>
    <row r="154" spans="1:17">
      <c r="A154">
        <v>153</v>
      </c>
      <c r="B154" t="s">
        <v>188</v>
      </c>
      <c r="C154" s="1">
        <v>7.8</v>
      </c>
      <c r="D154" s="2" t="s">
        <v>288</v>
      </c>
      <c r="E154">
        <f>IF(ISBLANK(Marathon!F157),"",100+MAX(0,'Best Times'!H$4-Marathon!F157)/60)</f>
        <v>100</v>
      </c>
      <c r="F154">
        <f>IF(ISBLANK(Marathon!G157),"",100+MAX(0,'Best Times'!I$4-Marathon!G157)/60)</f>
        <v>100</v>
      </c>
      <c r="G154">
        <f>IF(ISBLANK(Marathon!H157),"",100+MAX(0,'Best Times'!J$4-Marathon!H157)/60)</f>
        <v>100</v>
      </c>
      <c r="H154">
        <f>IF(ISBLANK(Marathon!I157),"",100+MAX(0,'Best Times'!K$4-Marathon!I157)/60)</f>
        <v>100</v>
      </c>
      <c r="I154">
        <f>IF(ISBLANK(Marathon!J157),"",100+MAX(0,'Best Times'!L$4-Marathon!J157)/60)</f>
        <v>100</v>
      </c>
      <c r="J154">
        <f>IF(ISBLANK(Marathon!K157),"",100+MAX(0,'Best Times'!M$4-Marathon!K157)/60)</f>
        <v>100</v>
      </c>
      <c r="K154">
        <f>IF(ISBLANK(Marathon!L157),"",100+MAX(0,'Best Times'!N$4-Marathon!L157)/60)</f>
        <v>100</v>
      </c>
      <c r="L154">
        <f>IF(ISBLANK(Marathon!M157),"",100+MAX(0,'Best Times'!O$4-Marathon!M157)/60)</f>
        <v>100</v>
      </c>
      <c r="M154">
        <f>IF(ISBLANK(Marathon!N157),"",100+MAX(0,'Best Times'!P$4-Marathon!N157)/60)</f>
        <v>100</v>
      </c>
      <c r="N154">
        <f>IF(ISBLANK(Marathon!O157),"",100+MAX(0,'Best Times'!Q$4-Marathon!O157)/60)</f>
        <v>100</v>
      </c>
      <c r="O154">
        <f t="shared" si="6"/>
        <v>1000</v>
      </c>
      <c r="P154">
        <f t="shared" si="7"/>
        <v>100</v>
      </c>
      <c r="Q154">
        <f t="shared" si="8"/>
        <v>900</v>
      </c>
    </row>
    <row r="155" spans="1:17">
      <c r="A155">
        <v>154</v>
      </c>
      <c r="B155" t="s">
        <v>189</v>
      </c>
      <c r="C155" s="1">
        <v>7.2333333333333298</v>
      </c>
      <c r="D155" s="2" t="s">
        <v>286</v>
      </c>
      <c r="E155">
        <f>IF(ISBLANK(Marathon!F158),"",100+MAX(0,'Best Times'!H$4-Marathon!F158)/60)</f>
        <v>100</v>
      </c>
      <c r="F155">
        <f>IF(ISBLANK(Marathon!G158),"",100+MAX(0,'Best Times'!I$4-Marathon!G158)/60)</f>
        <v>100</v>
      </c>
      <c r="G155" t="str">
        <f>IF(ISBLANK(Marathon!H158),"",100+MAX(0,'Best Times'!J$4-Marathon!H158)/60)</f>
        <v/>
      </c>
      <c r="H155">
        <f>IF(ISBLANK(Marathon!I158),"",100+MAX(0,'Best Times'!K$4-Marathon!I158)/60)</f>
        <v>100</v>
      </c>
      <c r="I155">
        <f>IF(ISBLANK(Marathon!J158),"",100+MAX(0,'Best Times'!L$4-Marathon!J158)/60)</f>
        <v>100</v>
      </c>
      <c r="J155">
        <f>IF(ISBLANK(Marathon!K158),"",100+MAX(0,'Best Times'!M$4-Marathon!K158)/60)</f>
        <v>100</v>
      </c>
      <c r="K155">
        <f>IF(ISBLANK(Marathon!L158),"",100+MAX(0,'Best Times'!N$4-Marathon!L158)/60)</f>
        <v>100</v>
      </c>
      <c r="L155">
        <f>IF(ISBLANK(Marathon!M158),"",100+MAX(0,'Best Times'!O$4-Marathon!M158)/60)</f>
        <v>100</v>
      </c>
      <c r="M155">
        <f>IF(ISBLANK(Marathon!N158),"",100+MAX(0,'Best Times'!P$4-Marathon!N158)/60)</f>
        <v>100</v>
      </c>
      <c r="N155">
        <f>IF(ISBLANK(Marathon!O158),"",100+MAX(0,'Best Times'!Q$4-Marathon!O158)/60)</f>
        <v>100</v>
      </c>
      <c r="O155">
        <f t="shared" si="6"/>
        <v>900</v>
      </c>
      <c r="P155">
        <f t="shared" si="7"/>
        <v>0</v>
      </c>
      <c r="Q155">
        <f t="shared" si="8"/>
        <v>900</v>
      </c>
    </row>
    <row r="156" spans="1:17">
      <c r="A156">
        <v>155</v>
      </c>
      <c r="B156" t="s">
        <v>190</v>
      </c>
      <c r="C156" s="1">
        <v>2.5499999999999998</v>
      </c>
      <c r="D156" s="2" t="s">
        <v>288</v>
      </c>
      <c r="E156">
        <f>IF(ISBLANK(Marathon!F159),"",100+MAX(0,'Best Times'!H$4-Marathon!F159)/60)</f>
        <v>100</v>
      </c>
      <c r="F156">
        <f>IF(ISBLANK(Marathon!G159),"",100+MAX(0,'Best Times'!I$4-Marathon!G159)/60)</f>
        <v>100</v>
      </c>
      <c r="G156">
        <f>IF(ISBLANK(Marathon!H159),"",100+MAX(0,'Best Times'!J$4-Marathon!H159)/60)</f>
        <v>100</v>
      </c>
      <c r="H156">
        <f>IF(ISBLANK(Marathon!I159),"",100+MAX(0,'Best Times'!K$4-Marathon!I159)/60)</f>
        <v>100</v>
      </c>
      <c r="I156">
        <f>IF(ISBLANK(Marathon!J159),"",100+MAX(0,'Best Times'!L$4-Marathon!J159)/60)</f>
        <v>100</v>
      </c>
      <c r="J156">
        <f>IF(ISBLANK(Marathon!K159),"",100+MAX(0,'Best Times'!M$4-Marathon!K159)/60)</f>
        <v>100</v>
      </c>
      <c r="K156">
        <f>IF(ISBLANK(Marathon!L159),"",100+MAX(0,'Best Times'!N$4-Marathon!L159)/60)</f>
        <v>100</v>
      </c>
      <c r="L156">
        <f>IF(ISBLANK(Marathon!M159),"",100+MAX(0,'Best Times'!O$4-Marathon!M159)/60)</f>
        <v>100</v>
      </c>
      <c r="M156">
        <f>IF(ISBLANK(Marathon!N159),"",100+MAX(0,'Best Times'!P$4-Marathon!N159)/60)</f>
        <v>100</v>
      </c>
      <c r="N156">
        <f>IF(ISBLANK(Marathon!O159),"",100+MAX(0,'Best Times'!Q$4-Marathon!O159)/60)</f>
        <v>100</v>
      </c>
      <c r="O156">
        <f t="shared" si="6"/>
        <v>1000</v>
      </c>
      <c r="P156">
        <f t="shared" si="7"/>
        <v>100</v>
      </c>
      <c r="Q156">
        <f t="shared" si="8"/>
        <v>900</v>
      </c>
    </row>
    <row r="157" spans="1:17">
      <c r="A157">
        <v>156</v>
      </c>
      <c r="B157" t="s">
        <v>59</v>
      </c>
      <c r="C157" s="1">
        <v>0</v>
      </c>
      <c r="D157" s="2" t="s">
        <v>289</v>
      </c>
      <c r="E157">
        <f>IF(ISBLANK(Marathon!F160),"",100+MAX(0,'Best Times'!H$4-Marathon!F160)/60)</f>
        <v>100</v>
      </c>
      <c r="F157">
        <f>IF(ISBLANK(Marathon!G160),"",100+MAX(0,'Best Times'!I$4-Marathon!G160)/60)</f>
        <v>100</v>
      </c>
      <c r="G157">
        <f>IF(ISBLANK(Marathon!H160),"",100+MAX(0,'Best Times'!J$4-Marathon!H160)/60)</f>
        <v>100</v>
      </c>
      <c r="H157">
        <f>IF(ISBLANK(Marathon!I160),"",100+MAX(0,'Best Times'!K$4-Marathon!I160)/60)</f>
        <v>100</v>
      </c>
      <c r="I157">
        <f>IF(ISBLANK(Marathon!J160),"",100+MAX(0,'Best Times'!L$4-Marathon!J160)/60)</f>
        <v>100</v>
      </c>
      <c r="J157">
        <f>IF(ISBLANK(Marathon!K160),"",100+MAX(0,'Best Times'!M$4-Marathon!K160)/60)</f>
        <v>100</v>
      </c>
      <c r="K157">
        <f>IF(ISBLANK(Marathon!L160),"",100+MAX(0,'Best Times'!N$4-Marathon!L160)/60)</f>
        <v>100</v>
      </c>
      <c r="L157">
        <f>IF(ISBLANK(Marathon!M160),"",100+MAX(0,'Best Times'!O$4-Marathon!M160)/60)</f>
        <v>100</v>
      </c>
      <c r="M157">
        <f>IF(ISBLANK(Marathon!N160),"",100+MAX(0,'Best Times'!P$4-Marathon!N160)/60)</f>
        <v>100</v>
      </c>
      <c r="N157">
        <f>IF(ISBLANK(Marathon!O160),"",100+MAX(0,'Best Times'!Q$4-Marathon!O160)/60)</f>
        <v>100</v>
      </c>
      <c r="O157">
        <f t="shared" si="6"/>
        <v>1000</v>
      </c>
      <c r="P157">
        <f t="shared" si="7"/>
        <v>100</v>
      </c>
      <c r="Q157">
        <f t="shared" si="8"/>
        <v>900</v>
      </c>
    </row>
    <row r="158" spans="1:17">
      <c r="A158">
        <v>157</v>
      </c>
      <c r="B158" t="s">
        <v>191</v>
      </c>
      <c r="C158" s="1">
        <v>0</v>
      </c>
      <c r="D158" s="2" t="s">
        <v>289</v>
      </c>
      <c r="E158">
        <f>IF(ISBLANK(Marathon!F161),"",100+MAX(0,'Best Times'!H$4-Marathon!F161)/60)</f>
        <v>100</v>
      </c>
      <c r="F158">
        <f>IF(ISBLANK(Marathon!G161),"",100+MAX(0,'Best Times'!I$4-Marathon!G161)/60)</f>
        <v>100</v>
      </c>
      <c r="G158">
        <f>IF(ISBLANK(Marathon!H161),"",100+MAX(0,'Best Times'!J$4-Marathon!H161)/60)</f>
        <v>100</v>
      </c>
      <c r="H158">
        <f>IF(ISBLANK(Marathon!I161),"",100+MAX(0,'Best Times'!K$4-Marathon!I161)/60)</f>
        <v>100</v>
      </c>
      <c r="I158">
        <f>IF(ISBLANK(Marathon!J161),"",100+MAX(0,'Best Times'!L$4-Marathon!J161)/60)</f>
        <v>100</v>
      </c>
      <c r="J158">
        <f>IF(ISBLANK(Marathon!K161),"",100+MAX(0,'Best Times'!M$4-Marathon!K161)/60)</f>
        <v>100</v>
      </c>
      <c r="K158">
        <f>IF(ISBLANK(Marathon!L161),"",100+MAX(0,'Best Times'!N$4-Marathon!L161)/60)</f>
        <v>100</v>
      </c>
      <c r="L158">
        <f>IF(ISBLANK(Marathon!M161),"",100+MAX(0,'Best Times'!O$4-Marathon!M161)/60)</f>
        <v>100</v>
      </c>
      <c r="M158">
        <f>IF(ISBLANK(Marathon!N161),"",100+MAX(0,'Best Times'!P$4-Marathon!N161)/60)</f>
        <v>100</v>
      </c>
      <c r="N158">
        <f>IF(ISBLANK(Marathon!O161),"",100+MAX(0,'Best Times'!Q$4-Marathon!O161)/60)</f>
        <v>100</v>
      </c>
      <c r="O158">
        <f t="shared" si="6"/>
        <v>1000</v>
      </c>
      <c r="P158">
        <f t="shared" si="7"/>
        <v>100</v>
      </c>
      <c r="Q158">
        <f t="shared" si="8"/>
        <v>900</v>
      </c>
    </row>
    <row r="159" spans="1:17">
      <c r="A159">
        <v>158</v>
      </c>
      <c r="B159" t="s">
        <v>192</v>
      </c>
      <c r="C159" s="1">
        <v>0.91666666666666596</v>
      </c>
      <c r="D159" s="2" t="s">
        <v>286</v>
      </c>
      <c r="E159" t="str">
        <f>IF(ISBLANK(Marathon!F162),"",100+MAX(0,'Best Times'!H$4-Marathon!F162)/60)</f>
        <v/>
      </c>
      <c r="F159">
        <f>IF(ISBLANK(Marathon!G162),"",100+MAX(0,'Best Times'!I$4-Marathon!G162)/60)</f>
        <v>100</v>
      </c>
      <c r="G159">
        <f>IF(ISBLANK(Marathon!H162),"",100+MAX(0,'Best Times'!J$4-Marathon!H162)/60)</f>
        <v>100</v>
      </c>
      <c r="H159">
        <f>IF(ISBLANK(Marathon!I162),"",100+MAX(0,'Best Times'!K$4-Marathon!I162)/60)</f>
        <v>100</v>
      </c>
      <c r="I159">
        <f>IF(ISBLANK(Marathon!J162),"",100+MAX(0,'Best Times'!L$4-Marathon!J162)/60)</f>
        <v>100</v>
      </c>
      <c r="J159">
        <f>IF(ISBLANK(Marathon!K162),"",100+MAX(0,'Best Times'!M$4-Marathon!K162)/60)</f>
        <v>100</v>
      </c>
      <c r="K159">
        <f>IF(ISBLANK(Marathon!L162),"",100+MAX(0,'Best Times'!N$4-Marathon!L162)/60)</f>
        <v>100</v>
      </c>
      <c r="L159">
        <f>IF(ISBLANK(Marathon!M162),"",100+MAX(0,'Best Times'!O$4-Marathon!M162)/60)</f>
        <v>100</v>
      </c>
      <c r="M159">
        <f>IF(ISBLANK(Marathon!N162),"",100+MAX(0,'Best Times'!P$4-Marathon!N162)/60)</f>
        <v>100</v>
      </c>
      <c r="N159">
        <f>IF(ISBLANK(Marathon!O162),"",100+MAX(0,'Best Times'!Q$4-Marathon!O162)/60)</f>
        <v>100</v>
      </c>
      <c r="O159">
        <f t="shared" si="6"/>
        <v>900</v>
      </c>
      <c r="P159">
        <f t="shared" si="7"/>
        <v>0</v>
      </c>
      <c r="Q159">
        <f t="shared" si="8"/>
        <v>900</v>
      </c>
    </row>
    <row r="160" spans="1:17">
      <c r="A160">
        <v>159</v>
      </c>
      <c r="B160" t="s">
        <v>54</v>
      </c>
      <c r="C160" s="1">
        <v>16.350000000000001</v>
      </c>
      <c r="D160" s="2" t="s">
        <v>286</v>
      </c>
      <c r="E160">
        <f>IF(ISBLANK(Marathon!F163),"",100+MAX(0,'Best Times'!H$4-Marathon!F163)/60)</f>
        <v>100</v>
      </c>
      <c r="F160">
        <f>IF(ISBLANK(Marathon!G163),"",100+MAX(0,'Best Times'!I$4-Marathon!G163)/60)</f>
        <v>100</v>
      </c>
      <c r="G160">
        <f>IF(ISBLANK(Marathon!H163),"",100+MAX(0,'Best Times'!J$4-Marathon!H163)/60)</f>
        <v>100</v>
      </c>
      <c r="H160">
        <f>IF(ISBLANK(Marathon!I163),"",100+MAX(0,'Best Times'!K$4-Marathon!I163)/60)</f>
        <v>100</v>
      </c>
      <c r="I160">
        <f>IF(ISBLANK(Marathon!J163),"",100+MAX(0,'Best Times'!L$4-Marathon!J163)/60)</f>
        <v>100</v>
      </c>
      <c r="J160">
        <f>IF(ISBLANK(Marathon!K163),"",100+MAX(0,'Best Times'!M$4-Marathon!K163)/60)</f>
        <v>100</v>
      </c>
      <c r="K160" t="str">
        <f>IF(ISBLANK(Marathon!L163),"",100+MAX(0,'Best Times'!N$4-Marathon!L163)/60)</f>
        <v/>
      </c>
      <c r="L160">
        <f>IF(ISBLANK(Marathon!M163),"",100+MAX(0,'Best Times'!O$4-Marathon!M163)/60)</f>
        <v>100</v>
      </c>
      <c r="M160">
        <f>IF(ISBLANK(Marathon!N163),"",100+MAX(0,'Best Times'!P$4-Marathon!N163)/60)</f>
        <v>100</v>
      </c>
      <c r="N160">
        <f>IF(ISBLANK(Marathon!O163),"",100+MAX(0,'Best Times'!Q$4-Marathon!O163)/60)</f>
        <v>100</v>
      </c>
      <c r="O160">
        <f t="shared" si="6"/>
        <v>900</v>
      </c>
      <c r="P160">
        <f t="shared" si="7"/>
        <v>0</v>
      </c>
      <c r="Q160">
        <f t="shared" si="8"/>
        <v>900</v>
      </c>
    </row>
    <row r="161" spans="1:17">
      <c r="A161">
        <v>160</v>
      </c>
      <c r="B161" t="s">
        <v>193</v>
      </c>
      <c r="C161" s="1">
        <v>82.399999999999906</v>
      </c>
      <c r="D161" s="2" t="s">
        <v>281</v>
      </c>
      <c r="E161" t="str">
        <f>IF(ISBLANK(Marathon!F164),"",100+MAX(0,'Best Times'!H$4-Marathon!F164)/60)</f>
        <v/>
      </c>
      <c r="F161">
        <f>IF(ISBLANK(Marathon!G164),"",100+MAX(0,'Best Times'!I$4-Marathon!G164)/60)</f>
        <v>100</v>
      </c>
      <c r="G161" t="str">
        <f>IF(ISBLANK(Marathon!H164),"",100+MAX(0,'Best Times'!J$4-Marathon!H164)/60)</f>
        <v/>
      </c>
      <c r="H161">
        <f>IF(ISBLANK(Marathon!I164),"",100+MAX(0,'Best Times'!K$4-Marathon!I164)/60)</f>
        <v>100</v>
      </c>
      <c r="I161">
        <f>IF(ISBLANK(Marathon!J164),"",100+MAX(0,'Best Times'!L$4-Marathon!J164)/60)</f>
        <v>100</v>
      </c>
      <c r="J161">
        <f>IF(ISBLANK(Marathon!K164),"",100+MAX(0,'Best Times'!M$4-Marathon!K164)/60)</f>
        <v>103.03333333333333</v>
      </c>
      <c r="K161">
        <f>IF(ISBLANK(Marathon!L164),"",100+MAX(0,'Best Times'!N$4-Marathon!L164)/60)</f>
        <v>100</v>
      </c>
      <c r="L161">
        <f>IF(ISBLANK(Marathon!M164),"",100+MAX(0,'Best Times'!O$4-Marathon!M164)/60)</f>
        <v>100</v>
      </c>
      <c r="M161">
        <f>IF(ISBLANK(Marathon!N164),"",100+MAX(0,'Best Times'!P$4-Marathon!N164)/60)</f>
        <v>100</v>
      </c>
      <c r="N161">
        <f>IF(ISBLANK(Marathon!O164),"",100+MAX(0,'Best Times'!Q$4-Marathon!O164)/60)</f>
        <v>108.01666666666667</v>
      </c>
      <c r="O161">
        <f t="shared" si="6"/>
        <v>800</v>
      </c>
      <c r="P161">
        <f t="shared" si="7"/>
        <v>0</v>
      </c>
      <c r="Q161">
        <f t="shared" si="8"/>
        <v>811.05</v>
      </c>
    </row>
    <row r="162" spans="1:17">
      <c r="A162">
        <v>161</v>
      </c>
      <c r="B162" t="s">
        <v>39</v>
      </c>
      <c r="C162" s="1">
        <v>73.683333333333294</v>
      </c>
      <c r="D162" s="2" t="s">
        <v>290</v>
      </c>
      <c r="E162">
        <f>IF(ISBLANK(Marathon!F165),"",100+MAX(0,'Best Times'!H$4-Marathon!F165)/60)</f>
        <v>100</v>
      </c>
      <c r="F162">
        <f>IF(ISBLANK(Marathon!G165),"",100+MAX(0,'Best Times'!I$4-Marathon!G165)/60)</f>
        <v>107.01666666666667</v>
      </c>
      <c r="G162">
        <f>IF(ISBLANK(Marathon!H165),"",100+MAX(0,'Best Times'!J$4-Marathon!H165)/60)</f>
        <v>100</v>
      </c>
      <c r="H162">
        <f>IF(ISBLANK(Marathon!I165),"",100+MAX(0,'Best Times'!K$4-Marathon!I165)/60)</f>
        <v>100</v>
      </c>
      <c r="I162" t="str">
        <f>IF(ISBLANK(Marathon!J165),"",100+MAX(0,'Best Times'!L$4-Marathon!J165)/60)</f>
        <v/>
      </c>
      <c r="J162">
        <f>IF(ISBLANK(Marathon!K165),"",100+MAX(0,'Best Times'!M$4-Marathon!K165)/60)</f>
        <v>100</v>
      </c>
      <c r="K162" t="str">
        <f>IF(ISBLANK(Marathon!L165),"",100+MAX(0,'Best Times'!N$4-Marathon!L165)/60)</f>
        <v/>
      </c>
      <c r="L162">
        <f>IF(ISBLANK(Marathon!M165),"",100+MAX(0,'Best Times'!O$4-Marathon!M165)/60)</f>
        <v>102.11666666666666</v>
      </c>
      <c r="M162">
        <f>IF(ISBLANK(Marathon!N165),"",100+MAX(0,'Best Times'!P$4-Marathon!N165)/60)</f>
        <v>100</v>
      </c>
      <c r="N162">
        <f>IF(ISBLANK(Marathon!O165),"",100+MAX(0,'Best Times'!Q$4-Marathon!O165)/60)</f>
        <v>100</v>
      </c>
      <c r="O162">
        <f t="shared" si="6"/>
        <v>800</v>
      </c>
      <c r="P162">
        <f t="shared" si="7"/>
        <v>0</v>
      </c>
      <c r="Q162">
        <f t="shared" si="8"/>
        <v>809.13333333333333</v>
      </c>
    </row>
    <row r="163" spans="1:17">
      <c r="A163">
        <v>162</v>
      </c>
      <c r="B163" t="s">
        <v>47</v>
      </c>
      <c r="C163" s="1">
        <v>157.183333333333</v>
      </c>
      <c r="D163" s="2" t="s">
        <v>291</v>
      </c>
      <c r="E163">
        <f>IF(ISBLANK(Marathon!F166),"",100+MAX(0,'Best Times'!H$4-Marathon!F166)/60)</f>
        <v>100</v>
      </c>
      <c r="F163">
        <f>IF(ISBLANK(Marathon!G166),"",100+MAX(0,'Best Times'!I$4-Marathon!G166)/60)</f>
        <v>106.81666666666666</v>
      </c>
      <c r="G163" t="str">
        <f>IF(ISBLANK(Marathon!H166),"",100+MAX(0,'Best Times'!J$4-Marathon!H166)/60)</f>
        <v/>
      </c>
      <c r="H163" t="str">
        <f>IF(ISBLANK(Marathon!I166),"",100+MAX(0,'Best Times'!K$4-Marathon!I166)/60)</f>
        <v/>
      </c>
      <c r="I163">
        <f>IF(ISBLANK(Marathon!J166),"",100+MAX(0,'Best Times'!L$4-Marathon!J166)/60)</f>
        <v>119.46666666666667</v>
      </c>
      <c r="J163">
        <f>IF(ISBLANK(Marathon!K166),"",100+MAX(0,'Best Times'!M$4-Marathon!K166)/60)</f>
        <v>113.05</v>
      </c>
      <c r="K163">
        <f>IF(ISBLANK(Marathon!L166),"",100+MAX(0,'Best Times'!N$4-Marathon!L166)/60)</f>
        <v>100</v>
      </c>
      <c r="L163" t="str">
        <f>IF(ISBLANK(Marathon!M166),"",100+MAX(0,'Best Times'!O$4-Marathon!M166)/60)</f>
        <v/>
      </c>
      <c r="M163">
        <f>IF(ISBLANK(Marathon!N166),"",100+MAX(0,'Best Times'!P$4-Marathon!N166)/60)</f>
        <v>110.85</v>
      </c>
      <c r="N163">
        <f>IF(ISBLANK(Marathon!O166),"",100+MAX(0,'Best Times'!Q$4-Marathon!O166)/60)</f>
        <v>109.31666666666666</v>
      </c>
      <c r="O163">
        <f t="shared" si="6"/>
        <v>700</v>
      </c>
      <c r="P163">
        <f t="shared" si="7"/>
        <v>0</v>
      </c>
      <c r="Q163">
        <f t="shared" si="8"/>
        <v>759.5</v>
      </c>
    </row>
    <row r="164" spans="1:17">
      <c r="A164">
        <v>163</v>
      </c>
      <c r="B164" t="s">
        <v>67</v>
      </c>
      <c r="C164" s="1">
        <v>130.333333333333</v>
      </c>
      <c r="D164" s="2" t="s">
        <v>292</v>
      </c>
      <c r="E164" t="str">
        <f>IF(ISBLANK(Marathon!F167),"",100+MAX(0,'Best Times'!H$4-Marathon!F167)/60)</f>
        <v/>
      </c>
      <c r="F164">
        <f>IF(ISBLANK(Marathon!G167),"",100+MAX(0,'Best Times'!I$4-Marathon!G167)/60)</f>
        <v>101.68333333333334</v>
      </c>
      <c r="G164">
        <f>IF(ISBLANK(Marathon!H167),"",100+MAX(0,'Best Times'!J$4-Marathon!H167)/60)</f>
        <v>100</v>
      </c>
      <c r="H164">
        <f>IF(ISBLANK(Marathon!I167),"",100+MAX(0,'Best Times'!K$4-Marathon!I167)/60)</f>
        <v>120.6</v>
      </c>
      <c r="I164">
        <f>IF(ISBLANK(Marathon!J167),"",100+MAX(0,'Best Times'!L$4-Marathon!J167)/60)</f>
        <v>100</v>
      </c>
      <c r="J164" t="str">
        <f>IF(ISBLANK(Marathon!K167),"",100+MAX(0,'Best Times'!M$4-Marathon!K167)/60)</f>
        <v/>
      </c>
      <c r="K164" t="str">
        <f>IF(ISBLANK(Marathon!L167),"",100+MAX(0,'Best Times'!N$4-Marathon!L167)/60)</f>
        <v/>
      </c>
      <c r="L164">
        <f>IF(ISBLANK(Marathon!M167),"",100+MAX(0,'Best Times'!O$4-Marathon!M167)/60)</f>
        <v>107.66666666666667</v>
      </c>
      <c r="M164">
        <f>IF(ISBLANK(Marathon!N167),"",100+MAX(0,'Best Times'!P$4-Marathon!N167)/60)</f>
        <v>100</v>
      </c>
      <c r="N164">
        <f>IF(ISBLANK(Marathon!O167),"",100+MAX(0,'Best Times'!Q$4-Marathon!O167)/60)</f>
        <v>118.08333333333333</v>
      </c>
      <c r="O164">
        <f t="shared" si="6"/>
        <v>700</v>
      </c>
      <c r="P164">
        <f t="shared" si="7"/>
        <v>0</v>
      </c>
      <c r="Q164">
        <f t="shared" si="8"/>
        <v>748.0333333333333</v>
      </c>
    </row>
    <row r="165" spans="1:17">
      <c r="A165">
        <v>164</v>
      </c>
      <c r="B165" t="s">
        <v>194</v>
      </c>
      <c r="C165" s="1">
        <v>28.233333333333299</v>
      </c>
      <c r="D165" s="2" t="s">
        <v>293</v>
      </c>
      <c r="E165">
        <f>IF(ISBLANK(Marathon!F168),"",100+MAX(0,'Best Times'!H$4-Marathon!F168)/60)</f>
        <v>100</v>
      </c>
      <c r="F165">
        <f>IF(ISBLANK(Marathon!G168),"",100+MAX(0,'Best Times'!I$4-Marathon!G168)/60)</f>
        <v>100</v>
      </c>
      <c r="G165">
        <f>IF(ISBLANK(Marathon!H168),"",100+MAX(0,'Best Times'!J$4-Marathon!H168)/60)</f>
        <v>100</v>
      </c>
      <c r="H165" t="str">
        <f>IF(ISBLANK(Marathon!I168),"",100+MAX(0,'Best Times'!K$4-Marathon!I168)/60)</f>
        <v/>
      </c>
      <c r="I165" t="str">
        <f>IF(ISBLANK(Marathon!J168),"",100+MAX(0,'Best Times'!L$4-Marathon!J168)/60)</f>
        <v/>
      </c>
      <c r="J165">
        <f>IF(ISBLANK(Marathon!K168),"",100+MAX(0,'Best Times'!M$4-Marathon!K168)/60)</f>
        <v>100</v>
      </c>
      <c r="K165">
        <f>IF(ISBLANK(Marathon!L168),"",100+MAX(0,'Best Times'!N$4-Marathon!L168)/60)</f>
        <v>100</v>
      </c>
      <c r="L165">
        <f>IF(ISBLANK(Marathon!M168),"",100+MAX(0,'Best Times'!O$4-Marathon!M168)/60)</f>
        <v>100</v>
      </c>
      <c r="M165">
        <f>IF(ISBLANK(Marathon!N168),"",100+MAX(0,'Best Times'!P$4-Marathon!N168)/60)</f>
        <v>100</v>
      </c>
      <c r="N165">
        <f>IF(ISBLANK(Marathon!O168),"",100+MAX(0,'Best Times'!Q$4-Marathon!O168)/60)</f>
        <v>100</v>
      </c>
      <c r="O165">
        <f t="shared" si="6"/>
        <v>800</v>
      </c>
      <c r="P165">
        <f t="shared" si="7"/>
        <v>0</v>
      </c>
      <c r="Q165">
        <f t="shared" si="8"/>
        <v>800</v>
      </c>
    </row>
    <row r="166" spans="1:17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IF(ISBLANK(Marathon!F169),"",100+MAX(0,'Best Times'!H$4-Marathon!F169)/60)</f>
        <v>100</v>
      </c>
      <c r="F166">
        <f>IF(ISBLANK(Marathon!G169),"",100+MAX(0,'Best Times'!I$4-Marathon!G169)/60)</f>
        <v>100</v>
      </c>
      <c r="G166">
        <f>IF(ISBLANK(Marathon!H169),"",100+MAX(0,'Best Times'!J$4-Marathon!H169)/60)</f>
        <v>100</v>
      </c>
      <c r="H166">
        <f>IF(ISBLANK(Marathon!I169),"",100+MAX(0,'Best Times'!K$4-Marathon!I169)/60)</f>
        <v>100</v>
      </c>
      <c r="I166" t="str">
        <f>IF(ISBLANK(Marathon!J169),"",100+MAX(0,'Best Times'!L$4-Marathon!J169)/60)</f>
        <v/>
      </c>
      <c r="J166">
        <f>IF(ISBLANK(Marathon!K169),"",100+MAX(0,'Best Times'!M$4-Marathon!K169)/60)</f>
        <v>100</v>
      </c>
      <c r="K166" t="str">
        <f>IF(ISBLANK(Marathon!L169),"",100+MAX(0,'Best Times'!N$4-Marathon!L169)/60)</f>
        <v/>
      </c>
      <c r="L166">
        <f>IF(ISBLANK(Marathon!M169),"",100+MAX(0,'Best Times'!O$4-Marathon!M169)/60)</f>
        <v>100</v>
      </c>
      <c r="M166">
        <f>IF(ISBLANK(Marathon!N169),"",100+MAX(0,'Best Times'!P$4-Marathon!N169)/60)</f>
        <v>100</v>
      </c>
      <c r="N166">
        <f>IF(ISBLANK(Marathon!O169),"",100+MAX(0,'Best Times'!Q$4-Marathon!O169)/60)</f>
        <v>100</v>
      </c>
      <c r="O166">
        <f t="shared" si="6"/>
        <v>800</v>
      </c>
      <c r="P166">
        <f t="shared" si="7"/>
        <v>0</v>
      </c>
      <c r="Q166">
        <f t="shared" si="8"/>
        <v>800</v>
      </c>
    </row>
    <row r="167" spans="1:17">
      <c r="A167">
        <v>166</v>
      </c>
      <c r="B167" t="s">
        <v>196</v>
      </c>
      <c r="C167" s="1">
        <v>17.383333333333301</v>
      </c>
      <c r="D167" s="2" t="s">
        <v>295</v>
      </c>
      <c r="E167">
        <f>IF(ISBLANK(Marathon!F170),"",100+MAX(0,'Best Times'!H$4-Marathon!F170)/60)</f>
        <v>100</v>
      </c>
      <c r="F167">
        <f>IF(ISBLANK(Marathon!G170),"",100+MAX(0,'Best Times'!I$4-Marathon!G170)/60)</f>
        <v>100</v>
      </c>
      <c r="G167">
        <f>IF(ISBLANK(Marathon!H170),"",100+MAX(0,'Best Times'!J$4-Marathon!H170)/60)</f>
        <v>100</v>
      </c>
      <c r="H167">
        <f>IF(ISBLANK(Marathon!I170),"",100+MAX(0,'Best Times'!K$4-Marathon!I170)/60)</f>
        <v>100</v>
      </c>
      <c r="I167" t="str">
        <f>IF(ISBLANK(Marathon!J170),"",100+MAX(0,'Best Times'!L$4-Marathon!J170)/60)</f>
        <v/>
      </c>
      <c r="J167">
        <f>IF(ISBLANK(Marathon!K170),"",100+MAX(0,'Best Times'!M$4-Marathon!K170)/60)</f>
        <v>100</v>
      </c>
      <c r="K167" t="str">
        <f>IF(ISBLANK(Marathon!L170),"",100+MAX(0,'Best Times'!N$4-Marathon!L170)/60)</f>
        <v/>
      </c>
      <c r="L167">
        <f>IF(ISBLANK(Marathon!M170),"",100+MAX(0,'Best Times'!O$4-Marathon!M170)/60)</f>
        <v>100</v>
      </c>
      <c r="M167">
        <f>IF(ISBLANK(Marathon!N170),"",100+MAX(0,'Best Times'!P$4-Marathon!N170)/60)</f>
        <v>100</v>
      </c>
      <c r="N167">
        <f>IF(ISBLANK(Marathon!O170),"",100+MAX(0,'Best Times'!Q$4-Marathon!O170)/60)</f>
        <v>100</v>
      </c>
      <c r="O167">
        <f t="shared" si="6"/>
        <v>800</v>
      </c>
      <c r="P167">
        <f t="shared" si="7"/>
        <v>0</v>
      </c>
      <c r="Q167">
        <f t="shared" si="8"/>
        <v>800</v>
      </c>
    </row>
    <row r="168" spans="1:17">
      <c r="A168">
        <v>167</v>
      </c>
      <c r="B168" t="s">
        <v>197</v>
      </c>
      <c r="C168" s="1">
        <v>15.3</v>
      </c>
      <c r="D168" s="2" t="s">
        <v>295</v>
      </c>
      <c r="E168">
        <f>IF(ISBLANK(Marathon!F171),"",100+MAX(0,'Best Times'!H$4-Marathon!F171)/60)</f>
        <v>100</v>
      </c>
      <c r="F168">
        <f>IF(ISBLANK(Marathon!G171),"",100+MAX(0,'Best Times'!I$4-Marathon!G171)/60)</f>
        <v>100</v>
      </c>
      <c r="G168">
        <f>IF(ISBLANK(Marathon!H171),"",100+MAX(0,'Best Times'!J$4-Marathon!H171)/60)</f>
        <v>100</v>
      </c>
      <c r="H168" t="str">
        <f>IF(ISBLANK(Marathon!I171),"",100+MAX(0,'Best Times'!K$4-Marathon!I171)/60)</f>
        <v/>
      </c>
      <c r="I168">
        <f>IF(ISBLANK(Marathon!J171),"",100+MAX(0,'Best Times'!L$4-Marathon!J171)/60)</f>
        <v>100</v>
      </c>
      <c r="J168">
        <f>IF(ISBLANK(Marathon!K171),"",100+MAX(0,'Best Times'!M$4-Marathon!K171)/60)</f>
        <v>100</v>
      </c>
      <c r="K168" t="str">
        <f>IF(ISBLANK(Marathon!L171),"",100+MAX(0,'Best Times'!N$4-Marathon!L171)/60)</f>
        <v/>
      </c>
      <c r="L168">
        <f>IF(ISBLANK(Marathon!M171),"",100+MAX(0,'Best Times'!O$4-Marathon!M171)/60)</f>
        <v>100</v>
      </c>
      <c r="M168">
        <f>IF(ISBLANK(Marathon!N171),"",100+MAX(0,'Best Times'!P$4-Marathon!N171)/60)</f>
        <v>100</v>
      </c>
      <c r="N168">
        <f>IF(ISBLANK(Marathon!O171),"",100+MAX(0,'Best Times'!Q$4-Marathon!O171)/60)</f>
        <v>100</v>
      </c>
      <c r="O168">
        <f t="shared" si="6"/>
        <v>800</v>
      </c>
      <c r="P168">
        <f t="shared" si="7"/>
        <v>0</v>
      </c>
      <c r="Q168">
        <f t="shared" si="8"/>
        <v>800</v>
      </c>
    </row>
    <row r="169" spans="1:17">
      <c r="A169">
        <v>168</v>
      </c>
      <c r="B169" t="s">
        <v>198</v>
      </c>
      <c r="C169" s="1">
        <v>109.633333333333</v>
      </c>
      <c r="D169" s="2" t="s">
        <v>292</v>
      </c>
      <c r="E169" t="str">
        <f>IF(ISBLANK(Marathon!F172),"",100+MAX(0,'Best Times'!H$4-Marathon!F172)/60)</f>
        <v/>
      </c>
      <c r="F169">
        <f>IF(ISBLANK(Marathon!G172),"",100+MAX(0,'Best Times'!I$4-Marathon!G172)/60)</f>
        <v>103.36666666666666</v>
      </c>
      <c r="G169">
        <f>IF(ISBLANK(Marathon!H172),"",100+MAX(0,'Best Times'!J$4-Marathon!H172)/60)</f>
        <v>100</v>
      </c>
      <c r="H169">
        <f>IF(ISBLANK(Marathon!I172),"",100+MAX(0,'Best Times'!K$4-Marathon!I172)/60)</f>
        <v>100</v>
      </c>
      <c r="I169">
        <f>IF(ISBLANK(Marathon!J172),"",100+MAX(0,'Best Times'!L$4-Marathon!J172)/60)</f>
        <v>107.6</v>
      </c>
      <c r="J169" t="str">
        <f>IF(ISBLANK(Marathon!K172),"",100+MAX(0,'Best Times'!M$4-Marathon!K172)/60)</f>
        <v/>
      </c>
      <c r="K169">
        <f>IF(ISBLANK(Marathon!L172),"",100+MAX(0,'Best Times'!N$4-Marathon!L172)/60)</f>
        <v>100</v>
      </c>
      <c r="L169" t="str">
        <f>IF(ISBLANK(Marathon!M172),"",100+MAX(0,'Best Times'!O$4-Marathon!M172)/60)</f>
        <v/>
      </c>
      <c r="M169">
        <f>IF(ISBLANK(Marathon!N172),"",100+MAX(0,'Best Times'!P$4-Marathon!N172)/60)</f>
        <v>110.85</v>
      </c>
      <c r="N169">
        <f>IF(ISBLANK(Marathon!O172),"",100+MAX(0,'Best Times'!Q$4-Marathon!O172)/60)</f>
        <v>103.23333333333333</v>
      </c>
      <c r="O169">
        <f t="shared" si="6"/>
        <v>700</v>
      </c>
      <c r="P169">
        <f t="shared" si="7"/>
        <v>0</v>
      </c>
      <c r="Q169">
        <f t="shared" si="8"/>
        <v>725.05000000000007</v>
      </c>
    </row>
    <row r="170" spans="1:17">
      <c r="A170">
        <v>169</v>
      </c>
      <c r="B170" t="s">
        <v>199</v>
      </c>
      <c r="C170" s="1">
        <v>109.06666666666599</v>
      </c>
      <c r="D170" s="2" t="s">
        <v>296</v>
      </c>
      <c r="E170" t="str">
        <f>IF(ISBLANK(Marathon!F173),"",100+MAX(0,'Best Times'!H$4-Marathon!F173)/60)</f>
        <v/>
      </c>
      <c r="F170">
        <f>IF(ISBLANK(Marathon!G173),"",100+MAX(0,'Best Times'!I$4-Marathon!G173)/60)</f>
        <v>100</v>
      </c>
      <c r="G170">
        <f>IF(ISBLANK(Marathon!H173),"",100+MAX(0,'Best Times'!J$4-Marathon!H173)/60)</f>
        <v>100</v>
      </c>
      <c r="H170">
        <f>IF(ISBLANK(Marathon!I173),"",100+MAX(0,'Best Times'!K$4-Marathon!I173)/60)</f>
        <v>100</v>
      </c>
      <c r="I170" t="str">
        <f>IF(ISBLANK(Marathon!J173),"",100+MAX(0,'Best Times'!L$4-Marathon!J173)/60)</f>
        <v/>
      </c>
      <c r="J170">
        <f>IF(ISBLANK(Marathon!K173),"",100+MAX(0,'Best Times'!M$4-Marathon!K173)/60)</f>
        <v>112.46666666666667</v>
      </c>
      <c r="K170" t="str">
        <f>IF(ISBLANK(Marathon!L173),"",100+MAX(0,'Best Times'!N$4-Marathon!L173)/60)</f>
        <v/>
      </c>
      <c r="L170">
        <f>IF(ISBLANK(Marathon!M173),"",100+MAX(0,'Best Times'!O$4-Marathon!M173)/60)</f>
        <v>100</v>
      </c>
      <c r="M170">
        <f>IF(ISBLANK(Marathon!N173),"",100+MAX(0,'Best Times'!P$4-Marathon!N173)/60)</f>
        <v>102.9</v>
      </c>
      <c r="N170">
        <f>IF(ISBLANK(Marathon!O173),"",100+MAX(0,'Best Times'!Q$4-Marathon!O173)/60)</f>
        <v>100</v>
      </c>
      <c r="O170">
        <f t="shared" si="6"/>
        <v>700</v>
      </c>
      <c r="P170">
        <f t="shared" si="7"/>
        <v>0</v>
      </c>
      <c r="Q170">
        <f t="shared" si="8"/>
        <v>715.36666666666667</v>
      </c>
    </row>
    <row r="171" spans="1:17">
      <c r="A171">
        <v>170</v>
      </c>
      <c r="B171" t="s">
        <v>200</v>
      </c>
      <c r="C171" s="1">
        <v>4.0833333333333304</v>
      </c>
      <c r="D171" s="2" t="s">
        <v>295</v>
      </c>
      <c r="E171">
        <f>IF(ISBLANK(Marathon!F174),"",100+MAX(0,'Best Times'!H$4-Marathon!F174)/60)</f>
        <v>100</v>
      </c>
      <c r="F171">
        <f>IF(ISBLANK(Marathon!G174),"",100+MAX(0,'Best Times'!I$4-Marathon!G174)/60)</f>
        <v>100</v>
      </c>
      <c r="G171" t="str">
        <f>IF(ISBLANK(Marathon!H174),"",100+MAX(0,'Best Times'!J$4-Marathon!H174)/60)</f>
        <v/>
      </c>
      <c r="H171">
        <f>IF(ISBLANK(Marathon!I174),"",100+MAX(0,'Best Times'!K$4-Marathon!I174)/60)</f>
        <v>100</v>
      </c>
      <c r="I171" t="str">
        <f>IF(ISBLANK(Marathon!J174),"",100+MAX(0,'Best Times'!L$4-Marathon!J174)/60)</f>
        <v/>
      </c>
      <c r="J171">
        <f>IF(ISBLANK(Marathon!K174),"",100+MAX(0,'Best Times'!M$4-Marathon!K174)/60)</f>
        <v>100</v>
      </c>
      <c r="K171">
        <f>IF(ISBLANK(Marathon!L174),"",100+MAX(0,'Best Times'!N$4-Marathon!L174)/60)</f>
        <v>100</v>
      </c>
      <c r="L171">
        <f>IF(ISBLANK(Marathon!M174),"",100+MAX(0,'Best Times'!O$4-Marathon!M174)/60)</f>
        <v>100</v>
      </c>
      <c r="M171">
        <f>IF(ISBLANK(Marathon!N174),"",100+MAX(0,'Best Times'!P$4-Marathon!N174)/60)</f>
        <v>100</v>
      </c>
      <c r="N171">
        <f>IF(ISBLANK(Marathon!O174),"",100+MAX(0,'Best Times'!Q$4-Marathon!O174)/60)</f>
        <v>100</v>
      </c>
      <c r="O171">
        <f t="shared" si="6"/>
        <v>800</v>
      </c>
      <c r="P171">
        <f t="shared" si="7"/>
        <v>0</v>
      </c>
      <c r="Q171">
        <f t="shared" si="8"/>
        <v>800</v>
      </c>
    </row>
    <row r="172" spans="1:17">
      <c r="A172">
        <v>171</v>
      </c>
      <c r="B172" t="s">
        <v>91</v>
      </c>
      <c r="C172" s="1">
        <v>1.5333333333333301</v>
      </c>
      <c r="D172" s="2" t="s">
        <v>295</v>
      </c>
      <c r="E172" t="str">
        <f>IF(ISBLANK(Marathon!F175),"",100+MAX(0,'Best Times'!H$4-Marathon!F175)/60)</f>
        <v/>
      </c>
      <c r="F172">
        <f>IF(ISBLANK(Marathon!G175),"",100+MAX(0,'Best Times'!I$4-Marathon!G175)/60)</f>
        <v>100</v>
      </c>
      <c r="G172" t="str">
        <f>IF(ISBLANK(Marathon!H175),"",100+MAX(0,'Best Times'!J$4-Marathon!H175)/60)</f>
        <v/>
      </c>
      <c r="H172">
        <f>IF(ISBLANK(Marathon!I175),"",100+MAX(0,'Best Times'!K$4-Marathon!I175)/60)</f>
        <v>100</v>
      </c>
      <c r="I172">
        <f>IF(ISBLANK(Marathon!J175),"",100+MAX(0,'Best Times'!L$4-Marathon!J175)/60)</f>
        <v>100</v>
      </c>
      <c r="J172">
        <f>IF(ISBLANK(Marathon!K175),"",100+MAX(0,'Best Times'!M$4-Marathon!K175)/60)</f>
        <v>100</v>
      </c>
      <c r="K172">
        <f>IF(ISBLANK(Marathon!L175),"",100+MAX(0,'Best Times'!N$4-Marathon!L175)/60)</f>
        <v>100</v>
      </c>
      <c r="L172">
        <f>IF(ISBLANK(Marathon!M175),"",100+MAX(0,'Best Times'!O$4-Marathon!M175)/60)</f>
        <v>100</v>
      </c>
      <c r="M172">
        <f>IF(ISBLANK(Marathon!N175),"",100+MAX(0,'Best Times'!P$4-Marathon!N175)/60)</f>
        <v>100</v>
      </c>
      <c r="N172">
        <f>IF(ISBLANK(Marathon!O175),"",100+MAX(0,'Best Times'!Q$4-Marathon!O175)/60)</f>
        <v>100</v>
      </c>
      <c r="O172">
        <f t="shared" si="6"/>
        <v>800</v>
      </c>
      <c r="P172">
        <f t="shared" si="7"/>
        <v>0</v>
      </c>
      <c r="Q172">
        <f t="shared" si="8"/>
        <v>800</v>
      </c>
    </row>
    <row r="173" spans="1:17">
      <c r="A173">
        <v>172</v>
      </c>
      <c r="B173" t="s">
        <v>92</v>
      </c>
      <c r="C173" s="1">
        <v>0</v>
      </c>
      <c r="D173" s="2" t="s">
        <v>297</v>
      </c>
      <c r="E173">
        <f>IF(ISBLANK(Marathon!F176),"",100+MAX(0,'Best Times'!H$4-Marathon!F176)/60)</f>
        <v>100</v>
      </c>
      <c r="F173">
        <f>IF(ISBLANK(Marathon!G176),"",100+MAX(0,'Best Times'!I$4-Marathon!G176)/60)</f>
        <v>100</v>
      </c>
      <c r="G173" t="str">
        <f>IF(ISBLANK(Marathon!H176),"",100+MAX(0,'Best Times'!J$4-Marathon!H176)/60)</f>
        <v/>
      </c>
      <c r="H173">
        <f>IF(ISBLANK(Marathon!I176),"",100+MAX(0,'Best Times'!K$4-Marathon!I176)/60)</f>
        <v>100</v>
      </c>
      <c r="I173" t="str">
        <f>IF(ISBLANK(Marathon!J176),"",100+MAX(0,'Best Times'!L$4-Marathon!J176)/60)</f>
        <v/>
      </c>
      <c r="J173">
        <f>IF(ISBLANK(Marathon!K176),"",100+MAX(0,'Best Times'!M$4-Marathon!K176)/60)</f>
        <v>100</v>
      </c>
      <c r="K173">
        <f>IF(ISBLANK(Marathon!L176),"",100+MAX(0,'Best Times'!N$4-Marathon!L176)/60)</f>
        <v>100</v>
      </c>
      <c r="L173">
        <f>IF(ISBLANK(Marathon!M176),"",100+MAX(0,'Best Times'!O$4-Marathon!M176)/60)</f>
        <v>100</v>
      </c>
      <c r="M173">
        <f>IF(ISBLANK(Marathon!N176),"",100+MAX(0,'Best Times'!P$4-Marathon!N176)/60)</f>
        <v>100</v>
      </c>
      <c r="N173">
        <f>IF(ISBLANK(Marathon!O176),"",100+MAX(0,'Best Times'!Q$4-Marathon!O176)/60)</f>
        <v>100</v>
      </c>
      <c r="O173">
        <f t="shared" si="6"/>
        <v>800</v>
      </c>
      <c r="P173">
        <f t="shared" si="7"/>
        <v>0</v>
      </c>
      <c r="Q173">
        <f t="shared" si="8"/>
        <v>800</v>
      </c>
    </row>
    <row r="174" spans="1:17">
      <c r="A174">
        <v>173</v>
      </c>
      <c r="B174" t="s">
        <v>201</v>
      </c>
      <c r="C174" s="1">
        <v>0</v>
      </c>
      <c r="D174" s="2" t="s">
        <v>297</v>
      </c>
      <c r="E174" t="str">
        <f>IF(ISBLANK(Marathon!F177),"",100+MAX(0,'Best Times'!H$4-Marathon!F177)/60)</f>
        <v/>
      </c>
      <c r="F174">
        <f>IF(ISBLANK(Marathon!G177),"",100+MAX(0,'Best Times'!I$4-Marathon!G177)/60)</f>
        <v>100</v>
      </c>
      <c r="G174">
        <f>IF(ISBLANK(Marathon!H177),"",100+MAX(0,'Best Times'!J$4-Marathon!H177)/60)</f>
        <v>100</v>
      </c>
      <c r="H174">
        <f>IF(ISBLANK(Marathon!I177),"",100+MAX(0,'Best Times'!K$4-Marathon!I177)/60)</f>
        <v>100</v>
      </c>
      <c r="I174">
        <f>IF(ISBLANK(Marathon!J177),"",100+MAX(0,'Best Times'!L$4-Marathon!J177)/60)</f>
        <v>100</v>
      </c>
      <c r="J174">
        <f>IF(ISBLANK(Marathon!K177),"",100+MAX(0,'Best Times'!M$4-Marathon!K177)/60)</f>
        <v>100</v>
      </c>
      <c r="K174" t="str">
        <f>IF(ISBLANK(Marathon!L177),"",100+MAX(0,'Best Times'!N$4-Marathon!L177)/60)</f>
        <v/>
      </c>
      <c r="L174">
        <f>IF(ISBLANK(Marathon!M177),"",100+MAX(0,'Best Times'!O$4-Marathon!M177)/60)</f>
        <v>100</v>
      </c>
      <c r="M174">
        <f>IF(ISBLANK(Marathon!N177),"",100+MAX(0,'Best Times'!P$4-Marathon!N177)/60)</f>
        <v>100</v>
      </c>
      <c r="N174">
        <f>IF(ISBLANK(Marathon!O177),"",100+MAX(0,'Best Times'!Q$4-Marathon!O177)/60)</f>
        <v>100</v>
      </c>
      <c r="O174">
        <f t="shared" si="6"/>
        <v>800</v>
      </c>
      <c r="P174">
        <f t="shared" si="7"/>
        <v>0</v>
      </c>
      <c r="Q174">
        <f t="shared" si="8"/>
        <v>800</v>
      </c>
    </row>
    <row r="175" spans="1:17">
      <c r="A175">
        <v>174</v>
      </c>
      <c r="B175" t="s">
        <v>44</v>
      </c>
      <c r="C175" s="1">
        <v>182.29999999999899</v>
      </c>
      <c r="D175" s="2" t="s">
        <v>298</v>
      </c>
      <c r="E175" t="str">
        <f>IF(ISBLANK(Marathon!F178),"",100+MAX(0,'Best Times'!H$4-Marathon!F178)/60)</f>
        <v/>
      </c>
      <c r="F175">
        <f>IF(ISBLANK(Marathon!G178),"",100+MAX(0,'Best Times'!I$4-Marathon!G178)/60)</f>
        <v>122.3</v>
      </c>
      <c r="G175">
        <f>IF(ISBLANK(Marathon!H178),"",100+MAX(0,'Best Times'!J$4-Marathon!H178)/60)</f>
        <v>100</v>
      </c>
      <c r="H175" t="str">
        <f>IF(ISBLANK(Marathon!I178),"",100+MAX(0,'Best Times'!K$4-Marathon!I178)/60)</f>
        <v/>
      </c>
      <c r="I175" t="str">
        <f>IF(ISBLANK(Marathon!J178),"",100+MAX(0,'Best Times'!L$4-Marathon!J178)/60)</f>
        <v/>
      </c>
      <c r="J175">
        <f>IF(ISBLANK(Marathon!K178),"",100+MAX(0,'Best Times'!M$4-Marathon!K178)/60)</f>
        <v>116.13333333333333</v>
      </c>
      <c r="K175">
        <f>IF(ISBLANK(Marathon!L178),"",100+MAX(0,'Best Times'!N$4-Marathon!L178)/60)</f>
        <v>109.83333333333333</v>
      </c>
      <c r="L175" t="str">
        <f>IF(ISBLANK(Marathon!M178),"",100+MAX(0,'Best Times'!O$4-Marathon!M178)/60)</f>
        <v/>
      </c>
      <c r="M175">
        <f>IF(ISBLANK(Marathon!N178),"",100+MAX(0,'Best Times'!P$4-Marathon!N178)/60)</f>
        <v>120.38333333333333</v>
      </c>
      <c r="N175">
        <f>IF(ISBLANK(Marathon!O178),"",100+MAX(0,'Best Times'!Q$4-Marathon!O178)/60)</f>
        <v>122.21666666666667</v>
      </c>
      <c r="O175">
        <f t="shared" si="6"/>
        <v>600</v>
      </c>
      <c r="P175">
        <f t="shared" si="7"/>
        <v>0</v>
      </c>
      <c r="Q175">
        <f t="shared" si="8"/>
        <v>690.86666666666667</v>
      </c>
    </row>
    <row r="176" spans="1:17">
      <c r="A176">
        <v>175</v>
      </c>
      <c r="B176" t="s">
        <v>202</v>
      </c>
      <c r="C176" s="1">
        <v>182.36666666666599</v>
      </c>
      <c r="D176" s="2" t="s">
        <v>298</v>
      </c>
      <c r="E176">
        <f>IF(ISBLANK(Marathon!F179),"",100+MAX(0,'Best Times'!H$4-Marathon!F179)/60)</f>
        <v>100</v>
      </c>
      <c r="F176">
        <f>IF(ISBLANK(Marathon!G179),"",100+MAX(0,'Best Times'!I$4-Marathon!G179)/60)</f>
        <v>115.18333333333334</v>
      </c>
      <c r="G176">
        <f>IF(ISBLANK(Marathon!H179),"",100+MAX(0,'Best Times'!J$4-Marathon!H179)/60)</f>
        <v>123.66666666666667</v>
      </c>
      <c r="H176" t="str">
        <f>IF(ISBLANK(Marathon!I179),"",100+MAX(0,'Best Times'!K$4-Marathon!I179)/60)</f>
        <v/>
      </c>
      <c r="I176" t="str">
        <f>IF(ISBLANK(Marathon!J179),"",100+MAX(0,'Best Times'!L$4-Marathon!J179)/60)</f>
        <v/>
      </c>
      <c r="J176" t="str">
        <f>IF(ISBLANK(Marathon!K179),"",100+MAX(0,'Best Times'!M$4-Marathon!K179)/60)</f>
        <v/>
      </c>
      <c r="K176" t="str">
        <f>IF(ISBLANK(Marathon!L179),"",100+MAX(0,'Best Times'!N$4-Marathon!L179)/60)</f>
        <v/>
      </c>
      <c r="L176">
        <f>IF(ISBLANK(Marathon!M179),"",100+MAX(0,'Best Times'!O$4-Marathon!M179)/60)</f>
        <v>126.2</v>
      </c>
      <c r="M176">
        <f>IF(ISBLANK(Marathon!N179),"",100+MAX(0,'Best Times'!P$4-Marathon!N179)/60)</f>
        <v>109.83333333333333</v>
      </c>
      <c r="N176">
        <f>IF(ISBLANK(Marathon!O179),"",100+MAX(0,'Best Times'!Q$4-Marathon!O179)/60)</f>
        <v>122.03333333333333</v>
      </c>
      <c r="O176">
        <f t="shared" si="6"/>
        <v>600</v>
      </c>
      <c r="P176">
        <f t="shared" si="7"/>
        <v>0</v>
      </c>
      <c r="Q176">
        <f t="shared" si="8"/>
        <v>696.91666666666663</v>
      </c>
    </row>
    <row r="177" spans="1:17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IF(ISBLANK(Marathon!F180),"",100+MAX(0,'Best Times'!H$4-Marathon!F180)/60)</f>
        <v/>
      </c>
      <c r="F177">
        <f>IF(ISBLANK(Marathon!G180),"",100+MAX(0,'Best Times'!I$4-Marathon!G180)/60)</f>
        <v>100</v>
      </c>
      <c r="G177" t="str">
        <f>IF(ISBLANK(Marathon!H180),"",100+MAX(0,'Best Times'!J$4-Marathon!H180)/60)</f>
        <v/>
      </c>
      <c r="H177">
        <f>IF(ISBLANK(Marathon!I180),"",100+MAX(0,'Best Times'!K$4-Marathon!I180)/60)</f>
        <v>105.2</v>
      </c>
      <c r="I177">
        <f>IF(ISBLANK(Marathon!J180),"",100+MAX(0,'Best Times'!L$4-Marathon!J180)/60)</f>
        <v>106.65</v>
      </c>
      <c r="J177">
        <f>IF(ISBLANK(Marathon!K180),"",100+MAX(0,'Best Times'!M$4-Marathon!K180)/60)</f>
        <v>100</v>
      </c>
      <c r="K177">
        <f>IF(ISBLANK(Marathon!L180),"",100+MAX(0,'Best Times'!N$4-Marathon!L180)/60)</f>
        <v>100</v>
      </c>
      <c r="L177" t="str">
        <f>IF(ISBLANK(Marathon!M180),"",100+MAX(0,'Best Times'!O$4-Marathon!M180)/60)</f>
        <v/>
      </c>
      <c r="M177">
        <f>IF(ISBLANK(Marathon!N180),"",100+MAX(0,'Best Times'!P$4-Marathon!N180)/60)</f>
        <v>100</v>
      </c>
      <c r="N177">
        <f>IF(ISBLANK(Marathon!O180),"",100+MAX(0,'Best Times'!Q$4-Marathon!O180)/60)</f>
        <v>100</v>
      </c>
      <c r="O177">
        <f t="shared" si="6"/>
        <v>700</v>
      </c>
      <c r="P177">
        <f t="shared" si="7"/>
        <v>0</v>
      </c>
      <c r="Q177">
        <f t="shared" si="8"/>
        <v>711.85</v>
      </c>
    </row>
    <row r="178" spans="1:17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IF(ISBLANK(Marathon!F181),"",100+MAX(0,'Best Times'!H$4-Marathon!F181)/60)</f>
        <v/>
      </c>
      <c r="F178">
        <f>IF(ISBLANK(Marathon!G181),"",100+MAX(0,'Best Times'!I$4-Marathon!G181)/60)</f>
        <v>100</v>
      </c>
      <c r="G178" t="str">
        <f>IF(ISBLANK(Marathon!H181),"",100+MAX(0,'Best Times'!J$4-Marathon!H181)/60)</f>
        <v/>
      </c>
      <c r="H178">
        <f>IF(ISBLANK(Marathon!I181),"",100+MAX(0,'Best Times'!K$4-Marathon!I181)/60)</f>
        <v>100</v>
      </c>
      <c r="I178" t="str">
        <f>IF(ISBLANK(Marathon!J181),"",100+MAX(0,'Best Times'!L$4-Marathon!J181)/60)</f>
        <v/>
      </c>
      <c r="J178">
        <f>IF(ISBLANK(Marathon!K181),"",100+MAX(0,'Best Times'!M$4-Marathon!K181)/60)</f>
        <v>100</v>
      </c>
      <c r="K178">
        <f>IF(ISBLANK(Marathon!L181),"",100+MAX(0,'Best Times'!N$4-Marathon!L181)/60)</f>
        <v>100</v>
      </c>
      <c r="L178">
        <f>IF(ISBLANK(Marathon!M181),"",100+MAX(0,'Best Times'!O$4-Marathon!M181)/60)</f>
        <v>100</v>
      </c>
      <c r="M178">
        <f>IF(ISBLANK(Marathon!N181),"",100+MAX(0,'Best Times'!P$4-Marathon!N181)/60)</f>
        <v>100</v>
      </c>
      <c r="N178">
        <f>IF(ISBLANK(Marathon!O181),"",100+MAX(0,'Best Times'!Q$4-Marathon!O181)/60)</f>
        <v>100</v>
      </c>
      <c r="O178">
        <f t="shared" si="6"/>
        <v>700</v>
      </c>
      <c r="P178">
        <f t="shared" si="7"/>
        <v>0</v>
      </c>
      <c r="Q178">
        <f t="shared" si="8"/>
        <v>700</v>
      </c>
    </row>
    <row r="179" spans="1:17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IF(ISBLANK(Marathon!F182),"",100+MAX(0,'Best Times'!H$4-Marathon!F182)/60)</f>
        <v/>
      </c>
      <c r="F179">
        <f>IF(ISBLANK(Marathon!G182),"",100+MAX(0,'Best Times'!I$4-Marathon!G182)/60)</f>
        <v>100</v>
      </c>
      <c r="G179">
        <f>IF(ISBLANK(Marathon!H182),"",100+MAX(0,'Best Times'!J$4-Marathon!H182)/60)</f>
        <v>100</v>
      </c>
      <c r="H179" t="str">
        <f>IF(ISBLANK(Marathon!I182),"",100+MAX(0,'Best Times'!K$4-Marathon!I182)/60)</f>
        <v/>
      </c>
      <c r="I179" t="str">
        <f>IF(ISBLANK(Marathon!J182),"",100+MAX(0,'Best Times'!L$4-Marathon!J182)/60)</f>
        <v/>
      </c>
      <c r="J179">
        <f>IF(ISBLANK(Marathon!K182),"",100+MAX(0,'Best Times'!M$4-Marathon!K182)/60)</f>
        <v>100</v>
      </c>
      <c r="K179">
        <f>IF(ISBLANK(Marathon!L182),"",100+MAX(0,'Best Times'!N$4-Marathon!L182)/60)</f>
        <v>100</v>
      </c>
      <c r="L179">
        <f>IF(ISBLANK(Marathon!M182),"",100+MAX(0,'Best Times'!O$4-Marathon!M182)/60)</f>
        <v>100</v>
      </c>
      <c r="M179">
        <f>IF(ISBLANK(Marathon!N182),"",100+MAX(0,'Best Times'!P$4-Marathon!N182)/60)</f>
        <v>100</v>
      </c>
      <c r="N179">
        <f>IF(ISBLANK(Marathon!O182),"",100+MAX(0,'Best Times'!Q$4-Marathon!O182)/60)</f>
        <v>100</v>
      </c>
      <c r="O179">
        <f t="shared" si="6"/>
        <v>700</v>
      </c>
      <c r="P179">
        <f t="shared" si="7"/>
        <v>0</v>
      </c>
      <c r="Q179">
        <f t="shared" si="8"/>
        <v>700</v>
      </c>
    </row>
    <row r="180" spans="1:17">
      <c r="A180">
        <v>179</v>
      </c>
      <c r="B180" t="s">
        <v>204</v>
      </c>
      <c r="C180" s="1">
        <v>99</v>
      </c>
      <c r="D180" s="2" t="s">
        <v>301</v>
      </c>
      <c r="E180">
        <f>IF(ISBLANK(Marathon!F183),"",100+MAX(0,'Best Times'!H$4-Marathon!F183)/60)</f>
        <v>100</v>
      </c>
      <c r="F180">
        <f>IF(ISBLANK(Marathon!G183),"",100+MAX(0,'Best Times'!I$4-Marathon!G183)/60)</f>
        <v>100</v>
      </c>
      <c r="G180">
        <f>IF(ISBLANK(Marathon!H183),"",100+MAX(0,'Best Times'!J$4-Marathon!H183)/60)</f>
        <v>100</v>
      </c>
      <c r="H180" t="str">
        <f>IF(ISBLANK(Marathon!I183),"",100+MAX(0,'Best Times'!K$4-Marathon!I183)/60)</f>
        <v/>
      </c>
      <c r="I180" t="str">
        <f>IF(ISBLANK(Marathon!J183),"",100+MAX(0,'Best Times'!L$4-Marathon!J183)/60)</f>
        <v/>
      </c>
      <c r="J180" t="str">
        <f>IF(ISBLANK(Marathon!K183),"",100+MAX(0,'Best Times'!M$4-Marathon!K183)/60)</f>
        <v/>
      </c>
      <c r="K180" t="str">
        <f>IF(ISBLANK(Marathon!L183),"",100+MAX(0,'Best Times'!N$4-Marathon!L183)/60)</f>
        <v/>
      </c>
      <c r="L180">
        <f>IF(ISBLANK(Marathon!M183),"",100+MAX(0,'Best Times'!O$4-Marathon!M183)/60)</f>
        <v>121.2</v>
      </c>
      <c r="M180">
        <f>IF(ISBLANK(Marathon!N183),"",100+MAX(0,'Best Times'!P$4-Marathon!N183)/60)</f>
        <v>100</v>
      </c>
      <c r="N180">
        <f>IF(ISBLANK(Marathon!O183),"",100+MAX(0,'Best Times'!Q$4-Marathon!O183)/60)</f>
        <v>106.71666666666667</v>
      </c>
      <c r="O180">
        <f t="shared" si="6"/>
        <v>600</v>
      </c>
      <c r="P180">
        <f t="shared" si="7"/>
        <v>0</v>
      </c>
      <c r="Q180">
        <f t="shared" si="8"/>
        <v>627.91666666666674</v>
      </c>
    </row>
    <row r="181" spans="1:17">
      <c r="A181">
        <v>180</v>
      </c>
      <c r="B181" t="s">
        <v>205</v>
      </c>
      <c r="C181" s="1">
        <v>177.48333333333301</v>
      </c>
      <c r="D181" s="2" t="s">
        <v>302</v>
      </c>
      <c r="E181">
        <f>IF(ISBLANK(Marathon!F184),"",100+MAX(0,'Best Times'!H$4-Marathon!F184)/60)</f>
        <v>102.91666666666667</v>
      </c>
      <c r="F181">
        <f>IF(ISBLANK(Marathon!G184),"",100+MAX(0,'Best Times'!I$4-Marathon!G184)/60)</f>
        <v>110.31666666666666</v>
      </c>
      <c r="G181" t="str">
        <f>IF(ISBLANK(Marathon!H184),"",100+MAX(0,'Best Times'!J$4-Marathon!H184)/60)</f>
        <v/>
      </c>
      <c r="H181" t="str">
        <f>IF(ISBLANK(Marathon!I184),"",100+MAX(0,'Best Times'!K$4-Marathon!I184)/60)</f>
        <v/>
      </c>
      <c r="I181" t="str">
        <f>IF(ISBLANK(Marathon!J184),"",100+MAX(0,'Best Times'!L$4-Marathon!J184)/60)</f>
        <v/>
      </c>
      <c r="J181" t="str">
        <f>IF(ISBLANK(Marathon!K184),"",100+MAX(0,'Best Times'!M$4-Marathon!K184)/60)</f>
        <v/>
      </c>
      <c r="K181" t="str">
        <f>IF(ISBLANK(Marathon!L184),"",100+MAX(0,'Best Times'!N$4-Marathon!L184)/60)</f>
        <v/>
      </c>
      <c r="L181">
        <f>IF(ISBLANK(Marathon!M184),"",100+MAX(0,'Best Times'!O$4-Marathon!M184)/60)</f>
        <v>126.16666666666667</v>
      </c>
      <c r="M181">
        <f>IF(ISBLANK(Marathon!N184),"",100+MAX(0,'Best Times'!P$4-Marathon!N184)/60)</f>
        <v>122.23333333333333</v>
      </c>
      <c r="N181">
        <f>IF(ISBLANK(Marathon!O184),"",100+MAX(0,'Best Times'!Q$4-Marathon!O184)/60)</f>
        <v>122.11666666666667</v>
      </c>
      <c r="O181">
        <f t="shared" si="6"/>
        <v>500</v>
      </c>
      <c r="P181">
        <f t="shared" si="7"/>
        <v>0</v>
      </c>
      <c r="Q181">
        <f t="shared" si="8"/>
        <v>583.75</v>
      </c>
    </row>
    <row r="182" spans="1:17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IF(ISBLANK(Marathon!F185),"",100+MAX(0,'Best Times'!H$4-Marathon!F185)/60)</f>
        <v/>
      </c>
      <c r="F182">
        <f>IF(ISBLANK(Marathon!G185),"",100+MAX(0,'Best Times'!I$4-Marathon!G185)/60)</f>
        <v>100</v>
      </c>
      <c r="G182" t="str">
        <f>IF(ISBLANK(Marathon!H185),"",100+MAX(0,'Best Times'!J$4-Marathon!H185)/60)</f>
        <v/>
      </c>
      <c r="H182">
        <f>IF(ISBLANK(Marathon!I185),"",100+MAX(0,'Best Times'!K$4-Marathon!I185)/60)</f>
        <v>100</v>
      </c>
      <c r="I182" t="str">
        <f>IF(ISBLANK(Marathon!J185),"",100+MAX(0,'Best Times'!L$4-Marathon!J185)/60)</f>
        <v/>
      </c>
      <c r="J182">
        <f>IF(ISBLANK(Marathon!K185),"",100+MAX(0,'Best Times'!M$4-Marathon!K185)/60)</f>
        <v>100</v>
      </c>
      <c r="K182">
        <f>IF(ISBLANK(Marathon!L185),"",100+MAX(0,'Best Times'!N$4-Marathon!L185)/60)</f>
        <v>100</v>
      </c>
      <c r="L182" t="str">
        <f>IF(ISBLANK(Marathon!M185),"",100+MAX(0,'Best Times'!O$4-Marathon!M185)/60)</f>
        <v/>
      </c>
      <c r="M182">
        <f>IF(ISBLANK(Marathon!N185),"",100+MAX(0,'Best Times'!P$4-Marathon!N185)/60)</f>
        <v>105.38333333333334</v>
      </c>
      <c r="N182">
        <f>IF(ISBLANK(Marathon!O185),"",100+MAX(0,'Best Times'!Q$4-Marathon!O185)/60)</f>
        <v>113.45</v>
      </c>
      <c r="O182">
        <f t="shared" si="6"/>
        <v>600</v>
      </c>
      <c r="P182">
        <f t="shared" si="7"/>
        <v>0</v>
      </c>
      <c r="Q182">
        <f t="shared" si="8"/>
        <v>618.83333333333337</v>
      </c>
    </row>
    <row r="183" spans="1:17">
      <c r="A183">
        <v>182</v>
      </c>
      <c r="B183" t="s">
        <v>207</v>
      </c>
      <c r="C183" s="1">
        <v>66.033333333333303</v>
      </c>
      <c r="D183" s="2" t="s">
        <v>298</v>
      </c>
      <c r="E183">
        <f>IF(ISBLANK(Marathon!F186),"",100+MAX(0,'Best Times'!H$4-Marathon!F186)/60)</f>
        <v>100</v>
      </c>
      <c r="F183">
        <f>IF(ISBLANK(Marathon!G186),"",100+MAX(0,'Best Times'!I$4-Marathon!G186)/60)</f>
        <v>100</v>
      </c>
      <c r="G183" t="str">
        <f>IF(ISBLANK(Marathon!H186),"",100+MAX(0,'Best Times'!J$4-Marathon!H186)/60)</f>
        <v/>
      </c>
      <c r="H183">
        <f>IF(ISBLANK(Marathon!I186),"",100+MAX(0,'Best Times'!K$4-Marathon!I186)/60)</f>
        <v>100</v>
      </c>
      <c r="I183" t="str">
        <f>IF(ISBLANK(Marathon!J186),"",100+MAX(0,'Best Times'!L$4-Marathon!J186)/60)</f>
        <v/>
      </c>
      <c r="J183">
        <f>IF(ISBLANK(Marathon!K186),"",100+MAX(0,'Best Times'!M$4-Marathon!K186)/60)</f>
        <v>100</v>
      </c>
      <c r="K183" t="str">
        <f>IF(ISBLANK(Marathon!L186),"",100+MAX(0,'Best Times'!N$4-Marathon!L186)/60)</f>
        <v/>
      </c>
      <c r="L183" t="str">
        <f>IF(ISBLANK(Marathon!M186),"",100+MAX(0,'Best Times'!O$4-Marathon!M186)/60)</f>
        <v/>
      </c>
      <c r="M183">
        <f>IF(ISBLANK(Marathon!N186),"",100+MAX(0,'Best Times'!P$4-Marathon!N186)/60)</f>
        <v>100</v>
      </c>
      <c r="N183">
        <f>IF(ISBLANK(Marathon!O186),"",100+MAX(0,'Best Times'!Q$4-Marathon!O186)/60)</f>
        <v>100.13333333333334</v>
      </c>
      <c r="O183">
        <f t="shared" si="6"/>
        <v>600</v>
      </c>
      <c r="P183">
        <f t="shared" si="7"/>
        <v>0</v>
      </c>
      <c r="Q183">
        <f t="shared" si="8"/>
        <v>600.13333333333333</v>
      </c>
    </row>
    <row r="184" spans="1:17">
      <c r="A184">
        <v>183</v>
      </c>
      <c r="B184" t="s">
        <v>208</v>
      </c>
      <c r="C184" s="1">
        <v>52.966666666666598</v>
      </c>
      <c r="D184" s="2" t="s">
        <v>303</v>
      </c>
      <c r="E184" t="str">
        <f>IF(ISBLANK(Marathon!F187),"",100+MAX(0,'Best Times'!H$4-Marathon!F187)/60)</f>
        <v/>
      </c>
      <c r="F184">
        <f>IF(ISBLANK(Marathon!G187),"",100+MAX(0,'Best Times'!I$4-Marathon!G187)/60)</f>
        <v>100</v>
      </c>
      <c r="G184" t="str">
        <f>IF(ISBLANK(Marathon!H187),"",100+MAX(0,'Best Times'!J$4-Marathon!H187)/60)</f>
        <v/>
      </c>
      <c r="H184">
        <f>IF(ISBLANK(Marathon!I187),"",100+MAX(0,'Best Times'!K$4-Marathon!I187)/60)</f>
        <v>103.75</v>
      </c>
      <c r="I184">
        <f>IF(ISBLANK(Marathon!J187),"",100+MAX(0,'Best Times'!L$4-Marathon!J187)/60)</f>
        <v>100.15</v>
      </c>
      <c r="J184">
        <f>IF(ISBLANK(Marathon!K187),"",100+MAX(0,'Best Times'!M$4-Marathon!K187)/60)</f>
        <v>100</v>
      </c>
      <c r="K184" t="str">
        <f>IF(ISBLANK(Marathon!L187),"",100+MAX(0,'Best Times'!N$4-Marathon!L187)/60)</f>
        <v/>
      </c>
      <c r="L184" t="str">
        <f>IF(ISBLANK(Marathon!M187),"",100+MAX(0,'Best Times'!O$4-Marathon!M187)/60)</f>
        <v/>
      </c>
      <c r="M184">
        <f>IF(ISBLANK(Marathon!N187),"",100+MAX(0,'Best Times'!P$4-Marathon!N187)/60)</f>
        <v>100</v>
      </c>
      <c r="N184">
        <f>IF(ISBLANK(Marathon!O187),"",100+MAX(0,'Best Times'!Q$4-Marathon!O187)/60)</f>
        <v>100</v>
      </c>
      <c r="O184">
        <f t="shared" si="6"/>
        <v>600</v>
      </c>
      <c r="P184">
        <f t="shared" si="7"/>
        <v>0</v>
      </c>
      <c r="Q184">
        <f t="shared" si="8"/>
        <v>603.9</v>
      </c>
    </row>
    <row r="185" spans="1:17">
      <c r="A185">
        <v>184</v>
      </c>
      <c r="B185" t="s">
        <v>101</v>
      </c>
      <c r="C185" s="1">
        <v>44.483333333333299</v>
      </c>
      <c r="D185" s="2" t="s">
        <v>304</v>
      </c>
      <c r="E185" t="str">
        <f>IF(ISBLANK(Marathon!F188),"",100+MAX(0,'Best Times'!H$4-Marathon!F188)/60)</f>
        <v/>
      </c>
      <c r="F185">
        <f>IF(ISBLANK(Marathon!G188),"",100+MAX(0,'Best Times'!I$4-Marathon!G188)/60)</f>
        <v>100</v>
      </c>
      <c r="G185" t="str">
        <f>IF(ISBLANK(Marathon!H188),"",100+MAX(0,'Best Times'!J$4-Marathon!H188)/60)</f>
        <v/>
      </c>
      <c r="H185">
        <f>IF(ISBLANK(Marathon!I188),"",100+MAX(0,'Best Times'!K$4-Marathon!I188)/60)</f>
        <v>100</v>
      </c>
      <c r="I185">
        <f>IF(ISBLANK(Marathon!J188),"",100+MAX(0,'Best Times'!L$4-Marathon!J188)/60)</f>
        <v>114.05</v>
      </c>
      <c r="J185">
        <f>IF(ISBLANK(Marathon!K188),"",100+MAX(0,'Best Times'!M$4-Marathon!K188)/60)</f>
        <v>100</v>
      </c>
      <c r="K185" t="str">
        <f>IF(ISBLANK(Marathon!L188),"",100+MAX(0,'Best Times'!N$4-Marathon!L188)/60)</f>
        <v/>
      </c>
      <c r="L185" t="str">
        <f>IF(ISBLANK(Marathon!M188),"",100+MAX(0,'Best Times'!O$4-Marathon!M188)/60)</f>
        <v/>
      </c>
      <c r="M185">
        <f>IF(ISBLANK(Marathon!N188),"",100+MAX(0,'Best Times'!P$4-Marathon!N188)/60)</f>
        <v>100</v>
      </c>
      <c r="N185">
        <f>IF(ISBLANK(Marathon!O188),"",100+MAX(0,'Best Times'!Q$4-Marathon!O188)/60)</f>
        <v>100</v>
      </c>
      <c r="O185">
        <f t="shared" si="6"/>
        <v>600</v>
      </c>
      <c r="P185">
        <f t="shared" si="7"/>
        <v>0</v>
      </c>
      <c r="Q185">
        <f t="shared" si="8"/>
        <v>614.04999999999995</v>
      </c>
    </row>
    <row r="186" spans="1:17">
      <c r="A186">
        <v>185</v>
      </c>
      <c r="B186" t="s">
        <v>209</v>
      </c>
      <c r="C186" s="1">
        <v>136.25</v>
      </c>
      <c r="D186" s="2" t="s">
        <v>305</v>
      </c>
      <c r="E186">
        <f>IF(ISBLANK(Marathon!F189),"",100+MAX(0,'Best Times'!H$4-Marathon!F189)/60)</f>
        <v>100</v>
      </c>
      <c r="F186" t="str">
        <f>IF(ISBLANK(Marathon!G189),"",100+MAX(0,'Best Times'!I$4-Marathon!G189)/60)</f>
        <v/>
      </c>
      <c r="G186" t="str">
        <f>IF(ISBLANK(Marathon!H189),"",100+MAX(0,'Best Times'!J$4-Marathon!H189)/60)</f>
        <v/>
      </c>
      <c r="H186">
        <f>IF(ISBLANK(Marathon!I189),"",100+MAX(0,'Best Times'!K$4-Marathon!I189)/60)</f>
        <v>104.71666666666667</v>
      </c>
      <c r="I186" t="str">
        <f>IF(ISBLANK(Marathon!J189),"",100+MAX(0,'Best Times'!L$4-Marathon!J189)/60)</f>
        <v/>
      </c>
      <c r="J186" t="str">
        <f>IF(ISBLANK(Marathon!K189),"",100+MAX(0,'Best Times'!M$4-Marathon!K189)/60)</f>
        <v/>
      </c>
      <c r="K186" t="str">
        <f>IF(ISBLANK(Marathon!L189),"",100+MAX(0,'Best Times'!N$4-Marathon!L189)/60)</f>
        <v/>
      </c>
      <c r="L186">
        <f>IF(ISBLANK(Marathon!M189),"",100+MAX(0,'Best Times'!O$4-Marathon!M189)/60)</f>
        <v>111.31666666666666</v>
      </c>
      <c r="M186">
        <f>IF(ISBLANK(Marathon!N189),"",100+MAX(0,'Best Times'!P$4-Marathon!N189)/60)</f>
        <v>119</v>
      </c>
      <c r="N186">
        <f>IF(ISBLANK(Marathon!O189),"",100+MAX(0,'Best Times'!Q$4-Marathon!O189)/60)</f>
        <v>121.03333333333333</v>
      </c>
      <c r="O186">
        <f t="shared" si="6"/>
        <v>500</v>
      </c>
      <c r="P186">
        <f t="shared" si="7"/>
        <v>0</v>
      </c>
      <c r="Q186">
        <f t="shared" si="8"/>
        <v>556.06666666666661</v>
      </c>
    </row>
    <row r="187" spans="1:17">
      <c r="A187">
        <v>186</v>
      </c>
      <c r="B187" t="s">
        <v>105</v>
      </c>
      <c r="C187" s="1">
        <v>27.2</v>
      </c>
      <c r="D187" s="2" t="s">
        <v>306</v>
      </c>
      <c r="E187">
        <f>IF(ISBLANK(Marathon!F190),"",100+MAX(0,'Best Times'!H$4-Marathon!F190)/60)</f>
        <v>100</v>
      </c>
      <c r="F187">
        <f>IF(ISBLANK(Marathon!G190),"",100+MAX(0,'Best Times'!I$4-Marathon!G190)/60)</f>
        <v>100</v>
      </c>
      <c r="G187" t="str">
        <f>IF(ISBLANK(Marathon!H190),"",100+MAX(0,'Best Times'!J$4-Marathon!H190)/60)</f>
        <v/>
      </c>
      <c r="H187" t="str">
        <f>IF(ISBLANK(Marathon!I190),"",100+MAX(0,'Best Times'!K$4-Marathon!I190)/60)</f>
        <v/>
      </c>
      <c r="I187">
        <f>IF(ISBLANK(Marathon!J190),"",100+MAX(0,'Best Times'!L$4-Marathon!J190)/60)</f>
        <v>106.86666666666666</v>
      </c>
      <c r="J187" t="str">
        <f>IF(ISBLANK(Marathon!K190),"",100+MAX(0,'Best Times'!M$4-Marathon!K190)/60)</f>
        <v/>
      </c>
      <c r="K187" t="str">
        <f>IF(ISBLANK(Marathon!L190),"",100+MAX(0,'Best Times'!N$4-Marathon!L190)/60)</f>
        <v/>
      </c>
      <c r="L187">
        <f>IF(ISBLANK(Marathon!M190),"",100+MAX(0,'Best Times'!O$4-Marathon!M190)/60)</f>
        <v>100</v>
      </c>
      <c r="M187">
        <f>IF(ISBLANK(Marathon!N190),"",100+MAX(0,'Best Times'!P$4-Marathon!N190)/60)</f>
        <v>100</v>
      </c>
      <c r="N187">
        <f>IF(ISBLANK(Marathon!O190),"",100+MAX(0,'Best Times'!Q$4-Marathon!O190)/60)</f>
        <v>100</v>
      </c>
      <c r="O187">
        <f t="shared" si="6"/>
        <v>600</v>
      </c>
      <c r="P187">
        <f t="shared" si="7"/>
        <v>0</v>
      </c>
      <c r="Q187">
        <f t="shared" si="8"/>
        <v>606.86666666666667</v>
      </c>
    </row>
    <row r="188" spans="1:17">
      <c r="A188">
        <v>187</v>
      </c>
      <c r="B188" t="s">
        <v>210</v>
      </c>
      <c r="C188" s="1">
        <v>26.3333333333333</v>
      </c>
      <c r="D188" s="2" t="s">
        <v>304</v>
      </c>
      <c r="E188">
        <f>IF(ISBLANK(Marathon!F191),"",100+MAX(0,'Best Times'!H$4-Marathon!F191)/60)</f>
        <v>100</v>
      </c>
      <c r="F188">
        <f>IF(ISBLANK(Marathon!G191),"",100+MAX(0,'Best Times'!I$4-Marathon!G191)/60)</f>
        <v>100</v>
      </c>
      <c r="G188" t="str">
        <f>IF(ISBLANK(Marathon!H191),"",100+MAX(0,'Best Times'!J$4-Marathon!H191)/60)</f>
        <v/>
      </c>
      <c r="H188">
        <f>IF(ISBLANK(Marathon!I191),"",100+MAX(0,'Best Times'!K$4-Marathon!I191)/60)</f>
        <v>100</v>
      </c>
      <c r="I188" t="str">
        <f>IF(ISBLANK(Marathon!J191),"",100+MAX(0,'Best Times'!L$4-Marathon!J191)/60)</f>
        <v/>
      </c>
      <c r="J188" t="str">
        <f>IF(ISBLANK(Marathon!K191),"",100+MAX(0,'Best Times'!M$4-Marathon!K191)/60)</f>
        <v/>
      </c>
      <c r="K188" t="str">
        <f>IF(ISBLANK(Marathon!L191),"",100+MAX(0,'Best Times'!N$4-Marathon!L191)/60)</f>
        <v/>
      </c>
      <c r="L188">
        <f>IF(ISBLANK(Marathon!M191),"",100+MAX(0,'Best Times'!O$4-Marathon!M191)/60)</f>
        <v>100</v>
      </c>
      <c r="M188">
        <f>IF(ISBLANK(Marathon!N191),"",100+MAX(0,'Best Times'!P$4-Marathon!N191)/60)</f>
        <v>100</v>
      </c>
      <c r="N188">
        <f>IF(ISBLANK(Marathon!O191),"",100+MAX(0,'Best Times'!Q$4-Marathon!O191)/60)</f>
        <v>100.86666666666666</v>
      </c>
      <c r="O188">
        <f t="shared" si="6"/>
        <v>600</v>
      </c>
      <c r="P188">
        <f t="shared" si="7"/>
        <v>0</v>
      </c>
      <c r="Q188">
        <f t="shared" si="8"/>
        <v>600.86666666666667</v>
      </c>
    </row>
    <row r="189" spans="1:17">
      <c r="A189">
        <v>188</v>
      </c>
      <c r="B189" t="s">
        <v>37</v>
      </c>
      <c r="C189" s="1">
        <v>123.583333333333</v>
      </c>
      <c r="D189" s="2" t="s">
        <v>305</v>
      </c>
      <c r="E189" t="str">
        <f>IF(ISBLANK(Marathon!F192),"",100+MAX(0,'Best Times'!H$4-Marathon!F192)/60)</f>
        <v/>
      </c>
      <c r="F189">
        <f>IF(ISBLANK(Marathon!G192),"",100+MAX(0,'Best Times'!I$4-Marathon!G192)/60)</f>
        <v>100</v>
      </c>
      <c r="G189" t="str">
        <f>IF(ISBLANK(Marathon!H192),"",100+MAX(0,'Best Times'!J$4-Marathon!H192)/60)</f>
        <v/>
      </c>
      <c r="H189">
        <f>IF(ISBLANK(Marathon!I192),"",100+MAX(0,'Best Times'!K$4-Marathon!I192)/60)</f>
        <v>100</v>
      </c>
      <c r="I189" t="str">
        <f>IF(ISBLANK(Marathon!J192),"",100+MAX(0,'Best Times'!L$4-Marathon!J192)/60)</f>
        <v/>
      </c>
      <c r="J189">
        <f>IF(ISBLANK(Marathon!K192),"",100+MAX(0,'Best Times'!M$4-Marathon!K192)/60)</f>
        <v>125.58333333333333</v>
      </c>
      <c r="K189" t="str">
        <f>IF(ISBLANK(Marathon!L192),"",100+MAX(0,'Best Times'!N$4-Marathon!L192)/60)</f>
        <v/>
      </c>
      <c r="L189" t="str">
        <f>IF(ISBLANK(Marathon!M192),"",100+MAX(0,'Best Times'!O$4-Marathon!M192)/60)</f>
        <v/>
      </c>
      <c r="M189">
        <f>IF(ISBLANK(Marathon!N192),"",100+MAX(0,'Best Times'!P$4-Marathon!N192)/60)</f>
        <v>100</v>
      </c>
      <c r="N189">
        <f>IF(ISBLANK(Marathon!O192),"",100+MAX(0,'Best Times'!Q$4-Marathon!O192)/60)</f>
        <v>130</v>
      </c>
      <c r="O189">
        <f t="shared" si="6"/>
        <v>500</v>
      </c>
      <c r="P189">
        <f t="shared" si="7"/>
        <v>0</v>
      </c>
      <c r="Q189">
        <f t="shared" si="8"/>
        <v>555.58333333333326</v>
      </c>
    </row>
    <row r="190" spans="1:17">
      <c r="A190">
        <v>189</v>
      </c>
      <c r="B190" t="s">
        <v>87</v>
      </c>
      <c r="C190" s="1">
        <v>0</v>
      </c>
      <c r="D190" s="2" t="s">
        <v>307</v>
      </c>
      <c r="E190">
        <f>IF(ISBLANK(Marathon!F193),"",100+MAX(0,'Best Times'!H$4-Marathon!F193)/60)</f>
        <v>100</v>
      </c>
      <c r="F190">
        <f>IF(ISBLANK(Marathon!G193),"",100+MAX(0,'Best Times'!I$4-Marathon!G193)/60)</f>
        <v>100</v>
      </c>
      <c r="G190">
        <f>IF(ISBLANK(Marathon!H193),"",100+MAX(0,'Best Times'!J$4-Marathon!H193)/60)</f>
        <v>100</v>
      </c>
      <c r="H190" t="str">
        <f>IF(ISBLANK(Marathon!I193),"",100+MAX(0,'Best Times'!K$4-Marathon!I193)/60)</f>
        <v/>
      </c>
      <c r="I190">
        <f>IF(ISBLANK(Marathon!J193),"",100+MAX(0,'Best Times'!L$4-Marathon!J193)/60)</f>
        <v>100</v>
      </c>
      <c r="J190" t="str">
        <f>IF(ISBLANK(Marathon!K193),"",100+MAX(0,'Best Times'!M$4-Marathon!K193)/60)</f>
        <v/>
      </c>
      <c r="K190" t="str">
        <f>IF(ISBLANK(Marathon!L193),"",100+MAX(0,'Best Times'!N$4-Marathon!L193)/60)</f>
        <v/>
      </c>
      <c r="L190">
        <f>IF(ISBLANK(Marathon!M193),"",100+MAX(0,'Best Times'!O$4-Marathon!M193)/60)</f>
        <v>100</v>
      </c>
      <c r="M190">
        <f>IF(ISBLANK(Marathon!N193),"",100+MAX(0,'Best Times'!P$4-Marathon!N193)/60)</f>
        <v>100</v>
      </c>
      <c r="N190" t="str">
        <f>IF(ISBLANK(Marathon!O193),"",100+MAX(0,'Best Times'!Q$4-Marathon!O193)/60)</f>
        <v/>
      </c>
      <c r="O190">
        <f t="shared" si="6"/>
        <v>600</v>
      </c>
      <c r="P190">
        <f t="shared" si="7"/>
        <v>0</v>
      </c>
      <c r="Q190">
        <f t="shared" si="8"/>
        <v>600</v>
      </c>
    </row>
    <row r="191" spans="1:17">
      <c r="A191">
        <v>190</v>
      </c>
      <c r="B191" t="s">
        <v>211</v>
      </c>
      <c r="C191" s="1">
        <v>90.266666666666595</v>
      </c>
      <c r="D191" s="2" t="s">
        <v>305</v>
      </c>
      <c r="E191" t="str">
        <f>IF(ISBLANK(Marathon!F194),"",100+MAX(0,'Best Times'!H$4-Marathon!F194)/60)</f>
        <v/>
      </c>
      <c r="F191">
        <f>IF(ISBLANK(Marathon!G194),"",100+MAX(0,'Best Times'!I$4-Marathon!G194)/60)</f>
        <v>100</v>
      </c>
      <c r="G191">
        <f>IF(ISBLANK(Marathon!H194),"",100+MAX(0,'Best Times'!J$4-Marathon!H194)/60)</f>
        <v>100</v>
      </c>
      <c r="H191" t="str">
        <f>IF(ISBLANK(Marathon!I194),"",100+MAX(0,'Best Times'!K$4-Marathon!I194)/60)</f>
        <v/>
      </c>
      <c r="I191" t="str">
        <f>IF(ISBLANK(Marathon!J194),"",100+MAX(0,'Best Times'!L$4-Marathon!J194)/60)</f>
        <v/>
      </c>
      <c r="J191">
        <f>IF(ISBLANK(Marathon!K194),"",100+MAX(0,'Best Times'!M$4-Marathon!K194)/60)</f>
        <v>113.23333333333333</v>
      </c>
      <c r="K191" t="str">
        <f>IF(ISBLANK(Marathon!L194),"",100+MAX(0,'Best Times'!N$4-Marathon!L194)/60)</f>
        <v/>
      </c>
      <c r="L191" t="str">
        <f>IF(ISBLANK(Marathon!M194),"",100+MAX(0,'Best Times'!O$4-Marathon!M194)/60)</f>
        <v/>
      </c>
      <c r="M191">
        <f>IF(ISBLANK(Marathon!N194),"",100+MAX(0,'Best Times'!P$4-Marathon!N194)/60)</f>
        <v>100</v>
      </c>
      <c r="N191">
        <f>IF(ISBLANK(Marathon!O194),"",100+MAX(0,'Best Times'!Q$4-Marathon!O194)/60)</f>
        <v>104.63333333333334</v>
      </c>
      <c r="O191">
        <f t="shared" si="6"/>
        <v>500</v>
      </c>
      <c r="P191">
        <f t="shared" si="7"/>
        <v>0</v>
      </c>
      <c r="Q191">
        <f t="shared" si="8"/>
        <v>517.86666666666667</v>
      </c>
    </row>
    <row r="192" spans="1:17">
      <c r="A192">
        <v>191</v>
      </c>
      <c r="B192" t="s">
        <v>212</v>
      </c>
      <c r="C192" s="1">
        <v>71.783333333333303</v>
      </c>
      <c r="D192" s="2" t="s">
        <v>308</v>
      </c>
      <c r="E192" t="str">
        <f>IF(ISBLANK(Marathon!F195),"",100+MAX(0,'Best Times'!H$4-Marathon!F195)/60)</f>
        <v/>
      </c>
      <c r="F192">
        <f>IF(ISBLANK(Marathon!G195),"",100+MAX(0,'Best Times'!I$4-Marathon!G195)/60)</f>
        <v>100</v>
      </c>
      <c r="G192" t="str">
        <f>IF(ISBLANK(Marathon!H195),"",100+MAX(0,'Best Times'!J$4-Marathon!H195)/60)</f>
        <v/>
      </c>
      <c r="H192" t="str">
        <f>IF(ISBLANK(Marathon!I195),"",100+MAX(0,'Best Times'!K$4-Marathon!I195)/60)</f>
        <v/>
      </c>
      <c r="I192" t="str">
        <f>IF(ISBLANK(Marathon!J195),"",100+MAX(0,'Best Times'!L$4-Marathon!J195)/60)</f>
        <v/>
      </c>
      <c r="J192">
        <f>IF(ISBLANK(Marathon!K195),"",100+MAX(0,'Best Times'!M$4-Marathon!K195)/60)</f>
        <v>100</v>
      </c>
      <c r="K192">
        <f>IF(ISBLANK(Marathon!L195),"",100+MAX(0,'Best Times'!N$4-Marathon!L195)/60)</f>
        <v>100</v>
      </c>
      <c r="L192" t="str">
        <f>IF(ISBLANK(Marathon!M195),"",100+MAX(0,'Best Times'!O$4-Marathon!M195)/60)</f>
        <v/>
      </c>
      <c r="M192">
        <f>IF(ISBLANK(Marathon!N195),"",100+MAX(0,'Best Times'!P$4-Marathon!N195)/60)</f>
        <v>115.9</v>
      </c>
      <c r="N192">
        <f>IF(ISBLANK(Marathon!O195),"",100+MAX(0,'Best Times'!Q$4-Marathon!O195)/60)</f>
        <v>108.55</v>
      </c>
      <c r="O192">
        <f t="shared" si="6"/>
        <v>500</v>
      </c>
      <c r="P192">
        <f t="shared" si="7"/>
        <v>0</v>
      </c>
      <c r="Q192">
        <f t="shared" si="8"/>
        <v>524.44999999999993</v>
      </c>
    </row>
    <row r="193" spans="1:17">
      <c r="A193">
        <v>192</v>
      </c>
      <c r="B193" t="s">
        <v>103</v>
      </c>
      <c r="C193" s="1">
        <v>60.566666666666599</v>
      </c>
      <c r="D193" s="2" t="s">
        <v>305</v>
      </c>
      <c r="E193" t="str">
        <f>IF(ISBLANK(Marathon!F196),"",100+MAX(0,'Best Times'!H$4-Marathon!F196)/60)</f>
        <v/>
      </c>
      <c r="F193" t="str">
        <f>IF(ISBLANK(Marathon!G196),"",100+MAX(0,'Best Times'!I$4-Marathon!G196)/60)</f>
        <v/>
      </c>
      <c r="G193" t="str">
        <f>IF(ISBLANK(Marathon!H196),"",100+MAX(0,'Best Times'!J$4-Marathon!H196)/60)</f>
        <v/>
      </c>
      <c r="H193" t="str">
        <f>IF(ISBLANK(Marathon!I196),"",100+MAX(0,'Best Times'!K$4-Marathon!I196)/60)</f>
        <v/>
      </c>
      <c r="I193">
        <f>IF(ISBLANK(Marathon!J196),"",100+MAX(0,'Best Times'!L$4-Marathon!J196)/60)</f>
        <v>117.96666666666667</v>
      </c>
      <c r="J193">
        <f>IF(ISBLANK(Marathon!K196),"",100+MAX(0,'Best Times'!M$4-Marathon!K196)/60)</f>
        <v>100</v>
      </c>
      <c r="K193" t="str">
        <f>IF(ISBLANK(Marathon!L196),"",100+MAX(0,'Best Times'!N$4-Marathon!L196)/60)</f>
        <v/>
      </c>
      <c r="L193">
        <f>IF(ISBLANK(Marathon!M196),"",100+MAX(0,'Best Times'!O$4-Marathon!M196)/60)</f>
        <v>100</v>
      </c>
      <c r="M193">
        <f>IF(ISBLANK(Marathon!N196),"",100+MAX(0,'Best Times'!P$4-Marathon!N196)/60)</f>
        <v>100</v>
      </c>
      <c r="N193">
        <f>IF(ISBLANK(Marathon!O196),"",100+MAX(0,'Best Times'!Q$4-Marathon!O196)/60)</f>
        <v>100</v>
      </c>
      <c r="O193">
        <f t="shared" si="6"/>
        <v>500</v>
      </c>
      <c r="P193">
        <f t="shared" si="7"/>
        <v>0</v>
      </c>
      <c r="Q193">
        <f t="shared" si="8"/>
        <v>517.9666666666667</v>
      </c>
    </row>
    <row r="194" spans="1:17">
      <c r="A194">
        <v>193</v>
      </c>
      <c r="B194" t="s">
        <v>213</v>
      </c>
      <c r="C194" s="1">
        <v>57.1666666666666</v>
      </c>
      <c r="D194" s="2" t="s">
        <v>309</v>
      </c>
      <c r="E194">
        <f>IF(ISBLANK(Marathon!F197),"",100+MAX(0,'Best Times'!H$4-Marathon!F197)/60)</f>
        <v>100</v>
      </c>
      <c r="F194">
        <f>IF(ISBLANK(Marathon!G197),"",100+MAX(0,'Best Times'!I$4-Marathon!G197)/60)</f>
        <v>100</v>
      </c>
      <c r="G194" t="str">
        <f>IF(ISBLANK(Marathon!H197),"",100+MAX(0,'Best Times'!J$4-Marathon!H197)/60)</f>
        <v/>
      </c>
      <c r="H194" t="str">
        <f>IF(ISBLANK(Marathon!I197),"",100+MAX(0,'Best Times'!K$4-Marathon!I197)/60)</f>
        <v/>
      </c>
      <c r="I194">
        <f>IF(ISBLANK(Marathon!J197),"",100+MAX(0,'Best Times'!L$4-Marathon!J197)/60)</f>
        <v>113.9</v>
      </c>
      <c r="J194" t="str">
        <f>IF(ISBLANK(Marathon!K197),"",100+MAX(0,'Best Times'!M$4-Marathon!K197)/60)</f>
        <v/>
      </c>
      <c r="K194" t="str">
        <f>IF(ISBLANK(Marathon!L197),"",100+MAX(0,'Best Times'!N$4-Marathon!L197)/60)</f>
        <v/>
      </c>
      <c r="L194" t="str">
        <f>IF(ISBLANK(Marathon!M197),"",100+MAX(0,'Best Times'!O$4-Marathon!M197)/60)</f>
        <v/>
      </c>
      <c r="M194">
        <f>IF(ISBLANK(Marathon!N197),"",100+MAX(0,'Best Times'!P$4-Marathon!N197)/60)</f>
        <v>102.85</v>
      </c>
      <c r="N194">
        <f>IF(ISBLANK(Marathon!O197),"",100+MAX(0,'Best Times'!Q$4-Marathon!O197)/60)</f>
        <v>100</v>
      </c>
      <c r="O194">
        <f t="shared" si="6"/>
        <v>500</v>
      </c>
      <c r="P194">
        <f t="shared" si="7"/>
        <v>0</v>
      </c>
      <c r="Q194">
        <f t="shared" si="8"/>
        <v>516.75</v>
      </c>
    </row>
    <row r="195" spans="1:17">
      <c r="A195">
        <v>194</v>
      </c>
      <c r="B195" t="s">
        <v>214</v>
      </c>
      <c r="C195" s="1">
        <v>54.033333333333303</v>
      </c>
      <c r="D195" s="2" t="s">
        <v>309</v>
      </c>
      <c r="E195" t="str">
        <f>IF(ISBLANK(Marathon!F198),"",100+MAX(0,'Best Times'!H$4-Marathon!F198)/60)</f>
        <v/>
      </c>
      <c r="F195" t="str">
        <f>IF(ISBLANK(Marathon!G198),"",100+MAX(0,'Best Times'!I$4-Marathon!G198)/60)</f>
        <v/>
      </c>
      <c r="G195" t="str">
        <f>IF(ISBLANK(Marathon!H198),"",100+MAX(0,'Best Times'!J$4-Marathon!H198)/60)</f>
        <v/>
      </c>
      <c r="H195" t="str">
        <f>IF(ISBLANK(Marathon!I198),"",100+MAX(0,'Best Times'!K$4-Marathon!I198)/60)</f>
        <v/>
      </c>
      <c r="I195">
        <f>IF(ISBLANK(Marathon!J198),"",100+MAX(0,'Best Times'!L$4-Marathon!J198)/60)</f>
        <v>116.88333333333333</v>
      </c>
      <c r="J195" t="str">
        <f>IF(ISBLANK(Marathon!K198),"",100+MAX(0,'Best Times'!M$4-Marathon!K198)/60)</f>
        <v/>
      </c>
      <c r="K195">
        <f>IF(ISBLANK(Marathon!L198),"",100+MAX(0,'Best Times'!N$4-Marathon!L198)/60)</f>
        <v>100</v>
      </c>
      <c r="L195">
        <f>IF(ISBLANK(Marathon!M198),"",100+MAX(0,'Best Times'!O$4-Marathon!M198)/60)</f>
        <v>100</v>
      </c>
      <c r="M195">
        <f>IF(ISBLANK(Marathon!N198),"",100+MAX(0,'Best Times'!P$4-Marathon!N198)/60)</f>
        <v>100</v>
      </c>
      <c r="N195">
        <f>IF(ISBLANK(Marathon!O198),"",100+MAX(0,'Best Times'!Q$4-Marathon!O198)/60)</f>
        <v>100</v>
      </c>
      <c r="O195">
        <f t="shared" ref="O195:O258" si="9">100*COUNTIF(E195:N195,"&gt;0")</f>
        <v>500</v>
      </c>
      <c r="P195">
        <f t="shared" ref="P195:P258" si="10">IF(O195=1000,MIN(E195:N195),0)</f>
        <v>0</v>
      </c>
      <c r="Q195">
        <f t="shared" ref="Q195:Q258" si="11">SUM(E195:N195)-P195</f>
        <v>516.88333333333333</v>
      </c>
    </row>
    <row r="196" spans="1:17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IF(ISBLANK(Marathon!F199),"",100+MAX(0,'Best Times'!H$4-Marathon!F199)/60)</f>
        <v/>
      </c>
      <c r="F196">
        <f>IF(ISBLANK(Marathon!G199),"",100+MAX(0,'Best Times'!I$4-Marathon!G199)/60)</f>
        <v>100</v>
      </c>
      <c r="G196" t="str">
        <f>IF(ISBLANK(Marathon!H199),"",100+MAX(0,'Best Times'!J$4-Marathon!H199)/60)</f>
        <v/>
      </c>
      <c r="H196" t="str">
        <f>IF(ISBLANK(Marathon!I199),"",100+MAX(0,'Best Times'!K$4-Marathon!I199)/60)</f>
        <v/>
      </c>
      <c r="I196">
        <f>IF(ISBLANK(Marathon!J199),"",100+MAX(0,'Best Times'!L$4-Marathon!J199)/60)</f>
        <v>100</v>
      </c>
      <c r="J196">
        <f>IF(ISBLANK(Marathon!K199),"",100+MAX(0,'Best Times'!M$4-Marathon!K199)/60)</f>
        <v>100</v>
      </c>
      <c r="K196" t="str">
        <f>IF(ISBLANK(Marathon!L199),"",100+MAX(0,'Best Times'!N$4-Marathon!L199)/60)</f>
        <v/>
      </c>
      <c r="L196" t="str">
        <f>IF(ISBLANK(Marathon!M199),"",100+MAX(0,'Best Times'!O$4-Marathon!M199)/60)</f>
        <v/>
      </c>
      <c r="M196">
        <f>IF(ISBLANK(Marathon!N199),"",100+MAX(0,'Best Times'!P$4-Marathon!N199)/60)</f>
        <v>100</v>
      </c>
      <c r="N196">
        <f>IF(ISBLANK(Marathon!O199),"",100+MAX(0,'Best Times'!Q$4-Marathon!O199)/60)</f>
        <v>100</v>
      </c>
      <c r="O196">
        <f t="shared" si="9"/>
        <v>500</v>
      </c>
      <c r="P196">
        <f t="shared" si="10"/>
        <v>0</v>
      </c>
      <c r="Q196">
        <f t="shared" si="11"/>
        <v>500</v>
      </c>
    </row>
    <row r="197" spans="1:17">
      <c r="A197">
        <v>196</v>
      </c>
      <c r="B197" t="s">
        <v>56</v>
      </c>
      <c r="C197" s="1">
        <v>9.6</v>
      </c>
      <c r="D197" s="2" t="s">
        <v>310</v>
      </c>
      <c r="E197">
        <f>IF(ISBLANK(Marathon!F200),"",100+MAX(0,'Best Times'!H$4-Marathon!F200)/60)</f>
        <v>100</v>
      </c>
      <c r="F197">
        <f>IF(ISBLANK(Marathon!G200),"",100+MAX(0,'Best Times'!I$4-Marathon!G200)/60)</f>
        <v>100</v>
      </c>
      <c r="G197" t="str">
        <f>IF(ISBLANK(Marathon!H200),"",100+MAX(0,'Best Times'!J$4-Marathon!H200)/60)</f>
        <v/>
      </c>
      <c r="H197" t="str">
        <f>IF(ISBLANK(Marathon!I200),"",100+MAX(0,'Best Times'!K$4-Marathon!I200)/60)</f>
        <v/>
      </c>
      <c r="I197" t="str">
        <f>IF(ISBLANK(Marathon!J200),"",100+MAX(0,'Best Times'!L$4-Marathon!J200)/60)</f>
        <v/>
      </c>
      <c r="J197">
        <f>IF(ISBLANK(Marathon!K200),"",100+MAX(0,'Best Times'!M$4-Marathon!K200)/60)</f>
        <v>100</v>
      </c>
      <c r="K197" t="str">
        <f>IF(ISBLANK(Marathon!L200),"",100+MAX(0,'Best Times'!N$4-Marathon!L200)/60)</f>
        <v/>
      </c>
      <c r="L197" t="str">
        <f>IF(ISBLANK(Marathon!M200),"",100+MAX(0,'Best Times'!O$4-Marathon!M200)/60)</f>
        <v/>
      </c>
      <c r="M197">
        <f>IF(ISBLANK(Marathon!N200),"",100+MAX(0,'Best Times'!P$4-Marathon!N200)/60)</f>
        <v>100</v>
      </c>
      <c r="N197">
        <f>IF(ISBLANK(Marathon!O200),"",100+MAX(0,'Best Times'!Q$4-Marathon!O200)/60)</f>
        <v>100</v>
      </c>
      <c r="O197">
        <f t="shared" si="9"/>
        <v>500</v>
      </c>
      <c r="P197">
        <f t="shared" si="10"/>
        <v>0</v>
      </c>
      <c r="Q197">
        <f t="shared" si="11"/>
        <v>500</v>
      </c>
    </row>
    <row r="198" spans="1:17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IF(ISBLANK(Marathon!F201),"",100+MAX(0,'Best Times'!H$4-Marathon!F201)/60)</f>
        <v/>
      </c>
      <c r="F198">
        <f>IF(ISBLANK(Marathon!G201),"",100+MAX(0,'Best Times'!I$4-Marathon!G201)/60)</f>
        <v>100</v>
      </c>
      <c r="G198" t="str">
        <f>IF(ISBLANK(Marathon!H201),"",100+MAX(0,'Best Times'!J$4-Marathon!H201)/60)</f>
        <v/>
      </c>
      <c r="H198">
        <f>IF(ISBLANK(Marathon!I201),"",100+MAX(0,'Best Times'!K$4-Marathon!I201)/60)</f>
        <v>100</v>
      </c>
      <c r="I198" t="str">
        <f>IF(ISBLANK(Marathon!J201),"",100+MAX(0,'Best Times'!L$4-Marathon!J201)/60)</f>
        <v/>
      </c>
      <c r="J198">
        <f>IF(ISBLANK(Marathon!K201),"",100+MAX(0,'Best Times'!M$4-Marathon!K201)/60)</f>
        <v>100</v>
      </c>
      <c r="K198" t="str">
        <f>IF(ISBLANK(Marathon!L201),"",100+MAX(0,'Best Times'!N$4-Marathon!L201)/60)</f>
        <v/>
      </c>
      <c r="L198" t="str">
        <f>IF(ISBLANK(Marathon!M201),"",100+MAX(0,'Best Times'!O$4-Marathon!M201)/60)</f>
        <v/>
      </c>
      <c r="M198">
        <f>IF(ISBLANK(Marathon!N201),"",100+MAX(0,'Best Times'!P$4-Marathon!N201)/60)</f>
        <v>100</v>
      </c>
      <c r="N198">
        <f>IF(ISBLANK(Marathon!O201),"",100+MAX(0,'Best Times'!Q$4-Marathon!O201)/60)</f>
        <v>100</v>
      </c>
      <c r="O198">
        <f t="shared" si="9"/>
        <v>500</v>
      </c>
      <c r="P198">
        <f t="shared" si="10"/>
        <v>0</v>
      </c>
      <c r="Q198">
        <f t="shared" si="11"/>
        <v>500</v>
      </c>
    </row>
    <row r="199" spans="1:17">
      <c r="A199">
        <v>198</v>
      </c>
      <c r="B199" t="s">
        <v>216</v>
      </c>
      <c r="C199" s="1">
        <v>48.2</v>
      </c>
      <c r="D199" s="2" t="s">
        <v>312</v>
      </c>
      <c r="E199" t="str">
        <f>IF(ISBLANK(Marathon!F202),"",100+MAX(0,'Best Times'!H$4-Marathon!F202)/60)</f>
        <v/>
      </c>
      <c r="F199">
        <f>IF(ISBLANK(Marathon!G202),"",100+MAX(0,'Best Times'!I$4-Marathon!G202)/60)</f>
        <v>100</v>
      </c>
      <c r="G199" t="str">
        <f>IF(ISBLANK(Marathon!H202),"",100+MAX(0,'Best Times'!J$4-Marathon!H202)/60)</f>
        <v/>
      </c>
      <c r="H199" t="str">
        <f>IF(ISBLANK(Marathon!I202),"",100+MAX(0,'Best Times'!K$4-Marathon!I202)/60)</f>
        <v/>
      </c>
      <c r="I199" t="str">
        <f>IF(ISBLANK(Marathon!J202),"",100+MAX(0,'Best Times'!L$4-Marathon!J202)/60)</f>
        <v/>
      </c>
      <c r="J199" t="str">
        <f>IF(ISBLANK(Marathon!K202),"",100+MAX(0,'Best Times'!M$4-Marathon!K202)/60)</f>
        <v/>
      </c>
      <c r="K199">
        <f>IF(ISBLANK(Marathon!L202),"",100+MAX(0,'Best Times'!N$4-Marathon!L202)/60)</f>
        <v>100</v>
      </c>
      <c r="L199" t="str">
        <f>IF(ISBLANK(Marathon!M202),"",100+MAX(0,'Best Times'!O$4-Marathon!M202)/60)</f>
        <v/>
      </c>
      <c r="M199">
        <f>IF(ISBLANK(Marathon!N202),"",100+MAX(0,'Best Times'!P$4-Marathon!N202)/60)</f>
        <v>100</v>
      </c>
      <c r="N199">
        <f>IF(ISBLANK(Marathon!O202),"",100+MAX(0,'Best Times'!Q$4-Marathon!O202)/60)</f>
        <v>106.73333333333333</v>
      </c>
      <c r="O199">
        <f t="shared" si="9"/>
        <v>400</v>
      </c>
      <c r="P199">
        <f t="shared" si="10"/>
        <v>0</v>
      </c>
      <c r="Q199">
        <f t="shared" si="11"/>
        <v>406.73333333333335</v>
      </c>
    </row>
    <row r="200" spans="1:17">
      <c r="A200">
        <v>199</v>
      </c>
      <c r="B200" t="s">
        <v>217</v>
      </c>
      <c r="C200" s="1">
        <v>35.633333333333297</v>
      </c>
      <c r="D200" s="2" t="s">
        <v>312</v>
      </c>
      <c r="E200">
        <f>IF(ISBLANK(Marathon!F203),"",100+MAX(0,'Best Times'!H$4-Marathon!F203)/60)</f>
        <v>100</v>
      </c>
      <c r="F200" t="str">
        <f>IF(ISBLANK(Marathon!G203),"",100+MAX(0,'Best Times'!I$4-Marathon!G203)/60)</f>
        <v/>
      </c>
      <c r="G200">
        <f>IF(ISBLANK(Marathon!H203),"",100+MAX(0,'Best Times'!J$4-Marathon!H203)/60)</f>
        <v>100</v>
      </c>
      <c r="H200" t="str">
        <f>IF(ISBLANK(Marathon!I203),"",100+MAX(0,'Best Times'!K$4-Marathon!I203)/60)</f>
        <v/>
      </c>
      <c r="I200" t="str">
        <f>IF(ISBLANK(Marathon!J203),"",100+MAX(0,'Best Times'!L$4-Marathon!J203)/60)</f>
        <v/>
      </c>
      <c r="J200" t="str">
        <f>IF(ISBLANK(Marathon!K203),"",100+MAX(0,'Best Times'!M$4-Marathon!K203)/60)</f>
        <v/>
      </c>
      <c r="K200" t="str">
        <f>IF(ISBLANK(Marathon!L203),"",100+MAX(0,'Best Times'!N$4-Marathon!L203)/60)</f>
        <v/>
      </c>
      <c r="L200" t="str">
        <f>IF(ISBLANK(Marathon!M203),"",100+MAX(0,'Best Times'!O$4-Marathon!M203)/60)</f>
        <v/>
      </c>
      <c r="M200">
        <f>IF(ISBLANK(Marathon!N203),"",100+MAX(0,'Best Times'!P$4-Marathon!N203)/60)</f>
        <v>100</v>
      </c>
      <c r="N200">
        <f>IF(ISBLANK(Marathon!O203),"",100+MAX(0,'Best Times'!Q$4-Marathon!O203)/60)</f>
        <v>100</v>
      </c>
      <c r="O200">
        <f t="shared" si="9"/>
        <v>400</v>
      </c>
      <c r="P200">
        <f t="shared" si="10"/>
        <v>0</v>
      </c>
      <c r="Q200">
        <f t="shared" si="11"/>
        <v>400</v>
      </c>
    </row>
    <row r="201" spans="1:17">
      <c r="A201">
        <v>200</v>
      </c>
      <c r="B201" t="s">
        <v>218</v>
      </c>
      <c r="C201" s="1">
        <v>34.383333333333297</v>
      </c>
      <c r="D201" s="2" t="s">
        <v>312</v>
      </c>
      <c r="E201" t="str">
        <f>IF(ISBLANK(Marathon!F204),"",100+MAX(0,'Best Times'!H$4-Marathon!F204)/60)</f>
        <v/>
      </c>
      <c r="F201">
        <f>IF(ISBLANK(Marathon!G204),"",100+MAX(0,'Best Times'!I$4-Marathon!G204)/60)</f>
        <v>100</v>
      </c>
      <c r="G201" t="str">
        <f>IF(ISBLANK(Marathon!H204),"",100+MAX(0,'Best Times'!J$4-Marathon!H204)/60)</f>
        <v/>
      </c>
      <c r="H201" t="str">
        <f>IF(ISBLANK(Marathon!I204),"",100+MAX(0,'Best Times'!K$4-Marathon!I204)/60)</f>
        <v/>
      </c>
      <c r="I201">
        <f>IF(ISBLANK(Marathon!J204),"",100+MAX(0,'Best Times'!L$4-Marathon!J204)/60)</f>
        <v>100</v>
      </c>
      <c r="J201" t="str">
        <f>IF(ISBLANK(Marathon!K204),"",100+MAX(0,'Best Times'!M$4-Marathon!K204)/60)</f>
        <v/>
      </c>
      <c r="K201" t="str">
        <f>IF(ISBLANK(Marathon!L204),"",100+MAX(0,'Best Times'!N$4-Marathon!L204)/60)</f>
        <v/>
      </c>
      <c r="L201" t="str">
        <f>IF(ISBLANK(Marathon!M204),"",100+MAX(0,'Best Times'!O$4-Marathon!M204)/60)</f>
        <v/>
      </c>
      <c r="M201">
        <f>IF(ISBLANK(Marathon!N204),"",100+MAX(0,'Best Times'!P$4-Marathon!N204)/60)</f>
        <v>100</v>
      </c>
      <c r="N201">
        <f>IF(ISBLANK(Marathon!O204),"",100+MAX(0,'Best Times'!Q$4-Marathon!O204)/60)</f>
        <v>102.25</v>
      </c>
      <c r="O201">
        <f t="shared" si="9"/>
        <v>400</v>
      </c>
      <c r="P201">
        <f t="shared" si="10"/>
        <v>0</v>
      </c>
      <c r="Q201">
        <f t="shared" si="11"/>
        <v>402.25</v>
      </c>
    </row>
    <row r="202" spans="1:17">
      <c r="A202">
        <v>201</v>
      </c>
      <c r="B202" t="s">
        <v>219</v>
      </c>
      <c r="C202" s="1">
        <v>32.700000000000003</v>
      </c>
      <c r="D202" s="2" t="s">
        <v>313</v>
      </c>
      <c r="E202" t="str">
        <f>IF(ISBLANK(Marathon!F205),"",100+MAX(0,'Best Times'!H$4-Marathon!F205)/60)</f>
        <v/>
      </c>
      <c r="F202" t="str">
        <f>IF(ISBLANK(Marathon!G205),"",100+MAX(0,'Best Times'!I$4-Marathon!G205)/60)</f>
        <v/>
      </c>
      <c r="G202" t="str">
        <f>IF(ISBLANK(Marathon!H205),"",100+MAX(0,'Best Times'!J$4-Marathon!H205)/60)</f>
        <v/>
      </c>
      <c r="H202" t="str">
        <f>IF(ISBLANK(Marathon!I205),"",100+MAX(0,'Best Times'!K$4-Marathon!I205)/60)</f>
        <v/>
      </c>
      <c r="I202" t="str">
        <f>IF(ISBLANK(Marathon!J205),"",100+MAX(0,'Best Times'!L$4-Marathon!J205)/60)</f>
        <v/>
      </c>
      <c r="J202" t="str">
        <f>IF(ISBLANK(Marathon!K205),"",100+MAX(0,'Best Times'!M$4-Marathon!K205)/60)</f>
        <v/>
      </c>
      <c r="K202">
        <f>IF(ISBLANK(Marathon!L205),"",100+MAX(0,'Best Times'!N$4-Marathon!L205)/60)</f>
        <v>100</v>
      </c>
      <c r="L202">
        <f>IF(ISBLANK(Marathon!M205),"",100+MAX(0,'Best Times'!O$4-Marathon!M205)/60)</f>
        <v>100</v>
      </c>
      <c r="M202">
        <f>IF(ISBLANK(Marathon!N205),"",100+MAX(0,'Best Times'!P$4-Marathon!N205)/60)</f>
        <v>100</v>
      </c>
      <c r="N202">
        <f>IF(ISBLANK(Marathon!O205),"",100+MAX(0,'Best Times'!Q$4-Marathon!O205)/60)</f>
        <v>110.73333333333333</v>
      </c>
      <c r="O202">
        <f t="shared" si="9"/>
        <v>400</v>
      </c>
      <c r="P202">
        <f t="shared" si="10"/>
        <v>0</v>
      </c>
      <c r="Q202">
        <f t="shared" si="11"/>
        <v>410.73333333333335</v>
      </c>
    </row>
    <row r="203" spans="1:17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IF(ISBLANK(Marathon!F206),"",100+MAX(0,'Best Times'!H$4-Marathon!F206)/60)</f>
        <v/>
      </c>
      <c r="F203">
        <f>IF(ISBLANK(Marathon!G206),"",100+MAX(0,'Best Times'!I$4-Marathon!G206)/60)</f>
        <v>100</v>
      </c>
      <c r="G203" t="str">
        <f>IF(ISBLANK(Marathon!H206),"",100+MAX(0,'Best Times'!J$4-Marathon!H206)/60)</f>
        <v/>
      </c>
      <c r="H203">
        <f>IF(ISBLANK(Marathon!I206),"",100+MAX(0,'Best Times'!K$4-Marathon!I206)/60)</f>
        <v>100</v>
      </c>
      <c r="I203" t="str">
        <f>IF(ISBLANK(Marathon!J206),"",100+MAX(0,'Best Times'!L$4-Marathon!J206)/60)</f>
        <v/>
      </c>
      <c r="J203">
        <f>IF(ISBLANK(Marathon!K206),"",100+MAX(0,'Best Times'!M$4-Marathon!K206)/60)</f>
        <v>100</v>
      </c>
      <c r="K203" t="str">
        <f>IF(ISBLANK(Marathon!L206),"",100+MAX(0,'Best Times'!N$4-Marathon!L206)/60)</f>
        <v/>
      </c>
      <c r="L203" t="str">
        <f>IF(ISBLANK(Marathon!M206),"",100+MAX(0,'Best Times'!O$4-Marathon!M206)/60)</f>
        <v/>
      </c>
      <c r="M203" t="str">
        <f>IF(ISBLANK(Marathon!N206),"",100+MAX(0,'Best Times'!P$4-Marathon!N206)/60)</f>
        <v/>
      </c>
      <c r="N203">
        <f>IF(ISBLANK(Marathon!O206),"",100+MAX(0,'Best Times'!Q$4-Marathon!O206)/60)</f>
        <v>100</v>
      </c>
      <c r="O203">
        <f t="shared" si="9"/>
        <v>400</v>
      </c>
      <c r="P203">
        <f t="shared" si="10"/>
        <v>0</v>
      </c>
      <c r="Q203">
        <f t="shared" si="11"/>
        <v>400</v>
      </c>
    </row>
    <row r="204" spans="1:17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IF(ISBLANK(Marathon!F207),"",100+MAX(0,'Best Times'!H$4-Marathon!F207)/60)</f>
        <v/>
      </c>
      <c r="F204">
        <f>IF(ISBLANK(Marathon!G207),"",100+MAX(0,'Best Times'!I$4-Marathon!G207)/60)</f>
        <v>100</v>
      </c>
      <c r="G204" t="str">
        <f>IF(ISBLANK(Marathon!H207),"",100+MAX(0,'Best Times'!J$4-Marathon!H207)/60)</f>
        <v/>
      </c>
      <c r="H204" t="str">
        <f>IF(ISBLANK(Marathon!I207),"",100+MAX(0,'Best Times'!K$4-Marathon!I207)/60)</f>
        <v/>
      </c>
      <c r="I204" t="str">
        <f>IF(ISBLANK(Marathon!J207),"",100+MAX(0,'Best Times'!L$4-Marathon!J207)/60)</f>
        <v/>
      </c>
      <c r="J204" t="str">
        <f>IF(ISBLANK(Marathon!K207),"",100+MAX(0,'Best Times'!M$4-Marathon!K207)/60)</f>
        <v/>
      </c>
      <c r="K204">
        <f>IF(ISBLANK(Marathon!L207),"",100+MAX(0,'Best Times'!N$4-Marathon!L207)/60)</f>
        <v>100</v>
      </c>
      <c r="L204">
        <f>IF(ISBLANK(Marathon!M207),"",100+MAX(0,'Best Times'!O$4-Marathon!M207)/60)</f>
        <v>100</v>
      </c>
      <c r="M204">
        <f>IF(ISBLANK(Marathon!N207),"",100+MAX(0,'Best Times'!P$4-Marathon!N207)/60)</f>
        <v>100</v>
      </c>
      <c r="N204" t="str">
        <f>IF(ISBLANK(Marathon!O207),"",100+MAX(0,'Best Times'!Q$4-Marathon!O207)/60)</f>
        <v/>
      </c>
      <c r="O204">
        <f t="shared" si="9"/>
        <v>400</v>
      </c>
      <c r="P204">
        <f t="shared" si="10"/>
        <v>0</v>
      </c>
      <c r="Q204">
        <f t="shared" si="11"/>
        <v>400</v>
      </c>
    </row>
    <row r="205" spans="1:17">
      <c r="A205">
        <v>204</v>
      </c>
      <c r="B205" t="s">
        <v>222</v>
      </c>
      <c r="C205" s="1">
        <v>94.6666666666666</v>
      </c>
      <c r="D205" s="2" t="s">
        <v>315</v>
      </c>
      <c r="E205" t="str">
        <f>IF(ISBLANK(Marathon!F208),"",100+MAX(0,'Best Times'!H$4-Marathon!F208)/60)</f>
        <v/>
      </c>
      <c r="F205">
        <f>IF(ISBLANK(Marathon!G208),"",100+MAX(0,'Best Times'!I$4-Marathon!G208)/60)</f>
        <v>100</v>
      </c>
      <c r="G205" t="str">
        <f>IF(ISBLANK(Marathon!H208),"",100+MAX(0,'Best Times'!J$4-Marathon!H208)/60)</f>
        <v/>
      </c>
      <c r="H205" t="str">
        <f>IF(ISBLANK(Marathon!I208),"",100+MAX(0,'Best Times'!K$4-Marathon!I208)/60)</f>
        <v/>
      </c>
      <c r="I205" t="str">
        <f>IF(ISBLANK(Marathon!J208),"",100+MAX(0,'Best Times'!L$4-Marathon!J208)/60)</f>
        <v/>
      </c>
      <c r="J205" t="str">
        <f>IF(ISBLANK(Marathon!K208),"",100+MAX(0,'Best Times'!M$4-Marathon!K208)/60)</f>
        <v/>
      </c>
      <c r="K205" t="str">
        <f>IF(ISBLANK(Marathon!L208),"",100+MAX(0,'Best Times'!N$4-Marathon!L208)/60)</f>
        <v/>
      </c>
      <c r="L205" t="str">
        <f>IF(ISBLANK(Marathon!M208),"",100+MAX(0,'Best Times'!O$4-Marathon!M208)/60)</f>
        <v/>
      </c>
      <c r="M205">
        <f>IF(ISBLANK(Marathon!N208),"",100+MAX(0,'Best Times'!P$4-Marathon!N208)/60)</f>
        <v>114.98333333333333</v>
      </c>
      <c r="N205">
        <f>IF(ISBLANK(Marathon!O208),"",100+MAX(0,'Best Times'!Q$4-Marathon!O208)/60)</f>
        <v>116.28333333333333</v>
      </c>
      <c r="O205">
        <f t="shared" si="9"/>
        <v>300</v>
      </c>
      <c r="P205">
        <f t="shared" si="10"/>
        <v>0</v>
      </c>
      <c r="Q205">
        <f t="shared" si="11"/>
        <v>331.26666666666665</v>
      </c>
    </row>
    <row r="206" spans="1:17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IF(ISBLANK(Marathon!F209),"",100+MAX(0,'Best Times'!H$4-Marathon!F209)/60)</f>
        <v/>
      </c>
      <c r="F206">
        <f>IF(ISBLANK(Marathon!G209),"",100+MAX(0,'Best Times'!I$4-Marathon!G209)/60)</f>
        <v>110.78333333333333</v>
      </c>
      <c r="G206" t="str">
        <f>IF(ISBLANK(Marathon!H209),"",100+MAX(0,'Best Times'!J$4-Marathon!H209)/60)</f>
        <v/>
      </c>
      <c r="H206" t="str">
        <f>IF(ISBLANK(Marathon!I209),"",100+MAX(0,'Best Times'!K$4-Marathon!I209)/60)</f>
        <v/>
      </c>
      <c r="I206">
        <f>IF(ISBLANK(Marathon!J209),"",100+MAX(0,'Best Times'!L$4-Marathon!J209)/60)</f>
        <v>104.13333333333334</v>
      </c>
      <c r="J206" t="str">
        <f>IF(ISBLANK(Marathon!K209),"",100+MAX(0,'Best Times'!M$4-Marathon!K209)/60)</f>
        <v/>
      </c>
      <c r="K206" t="str">
        <f>IF(ISBLANK(Marathon!L209),"",100+MAX(0,'Best Times'!N$4-Marathon!L209)/60)</f>
        <v/>
      </c>
      <c r="L206" t="str">
        <f>IF(ISBLANK(Marathon!M209),"",100+MAX(0,'Best Times'!O$4-Marathon!M209)/60)</f>
        <v/>
      </c>
      <c r="M206" t="str">
        <f>IF(ISBLANK(Marathon!N209),"",100+MAX(0,'Best Times'!P$4-Marathon!N209)/60)</f>
        <v/>
      </c>
      <c r="N206">
        <f>IF(ISBLANK(Marathon!O209),"",100+MAX(0,'Best Times'!Q$4-Marathon!O209)/60)</f>
        <v>114.51666666666667</v>
      </c>
      <c r="O206">
        <f t="shared" si="9"/>
        <v>300</v>
      </c>
      <c r="P206">
        <f t="shared" si="10"/>
        <v>0</v>
      </c>
      <c r="Q206">
        <f t="shared" si="11"/>
        <v>329.43333333333334</v>
      </c>
    </row>
    <row r="207" spans="1:17">
      <c r="A207">
        <v>206</v>
      </c>
      <c r="B207" t="s">
        <v>223</v>
      </c>
      <c r="C207" s="1">
        <v>93.1666666666666</v>
      </c>
      <c r="D207" s="2" t="s">
        <v>315</v>
      </c>
      <c r="E207" t="str">
        <f>IF(ISBLANK(Marathon!F210),"",100+MAX(0,'Best Times'!H$4-Marathon!F210)/60)</f>
        <v/>
      </c>
      <c r="F207">
        <f>IF(ISBLANK(Marathon!G210),"",100+MAX(0,'Best Times'!I$4-Marathon!G210)/60)</f>
        <v>112.71666666666667</v>
      </c>
      <c r="G207" t="str">
        <f>IF(ISBLANK(Marathon!H210),"",100+MAX(0,'Best Times'!J$4-Marathon!H210)/60)</f>
        <v/>
      </c>
      <c r="H207" t="str">
        <f>IF(ISBLANK(Marathon!I210),"",100+MAX(0,'Best Times'!K$4-Marathon!I210)/60)</f>
        <v/>
      </c>
      <c r="I207" t="str">
        <f>IF(ISBLANK(Marathon!J210),"",100+MAX(0,'Best Times'!L$4-Marathon!J210)/60)</f>
        <v/>
      </c>
      <c r="J207" t="str">
        <f>IF(ISBLANK(Marathon!K210),"",100+MAX(0,'Best Times'!M$4-Marathon!K210)/60)</f>
        <v/>
      </c>
      <c r="K207" t="str">
        <f>IF(ISBLANK(Marathon!L210),"",100+MAX(0,'Best Times'!N$4-Marathon!L210)/60)</f>
        <v/>
      </c>
      <c r="L207" t="str">
        <f>IF(ISBLANK(Marathon!M210),"",100+MAX(0,'Best Times'!O$4-Marathon!M210)/60)</f>
        <v/>
      </c>
      <c r="M207">
        <f>IF(ISBLANK(Marathon!N210),"",100+MAX(0,'Best Times'!P$4-Marathon!N210)/60)</f>
        <v>111.31666666666666</v>
      </c>
      <c r="N207">
        <f>IF(ISBLANK(Marathon!O210),"",100+MAX(0,'Best Times'!Q$4-Marathon!O210)/60)</f>
        <v>104.88333333333334</v>
      </c>
      <c r="O207">
        <f t="shared" si="9"/>
        <v>300</v>
      </c>
      <c r="P207">
        <f t="shared" si="10"/>
        <v>0</v>
      </c>
      <c r="Q207">
        <f t="shared" si="11"/>
        <v>328.91666666666669</v>
      </c>
    </row>
    <row r="208" spans="1:17">
      <c r="A208">
        <v>207</v>
      </c>
      <c r="B208" t="s">
        <v>224</v>
      </c>
      <c r="C208" s="1">
        <v>83.466666666666598</v>
      </c>
      <c r="D208" s="2" t="s">
        <v>315</v>
      </c>
      <c r="E208" t="str">
        <f>IF(ISBLANK(Marathon!F211),"",100+MAX(0,'Best Times'!H$4-Marathon!F211)/60)</f>
        <v/>
      </c>
      <c r="F208">
        <f>IF(ISBLANK(Marathon!G211),"",100+MAX(0,'Best Times'!I$4-Marathon!G211)/60)</f>
        <v>117.78333333333333</v>
      </c>
      <c r="G208" t="str">
        <f>IF(ISBLANK(Marathon!H211),"",100+MAX(0,'Best Times'!J$4-Marathon!H211)/60)</f>
        <v/>
      </c>
      <c r="H208" t="str">
        <f>IF(ISBLANK(Marathon!I211),"",100+MAX(0,'Best Times'!K$4-Marathon!I211)/60)</f>
        <v/>
      </c>
      <c r="I208" t="str">
        <f>IF(ISBLANK(Marathon!J211),"",100+MAX(0,'Best Times'!L$4-Marathon!J211)/60)</f>
        <v/>
      </c>
      <c r="J208" t="str">
        <f>IF(ISBLANK(Marathon!K211),"",100+MAX(0,'Best Times'!M$4-Marathon!K211)/60)</f>
        <v/>
      </c>
      <c r="K208" t="str">
        <f>IF(ISBLANK(Marathon!L211),"",100+MAX(0,'Best Times'!N$4-Marathon!L211)/60)</f>
        <v/>
      </c>
      <c r="L208" t="str">
        <f>IF(ISBLANK(Marathon!M211),"",100+MAX(0,'Best Times'!O$4-Marathon!M211)/60)</f>
        <v/>
      </c>
      <c r="M208">
        <f>IF(ISBLANK(Marathon!N211),"",100+MAX(0,'Best Times'!P$4-Marathon!N211)/60)</f>
        <v>100</v>
      </c>
      <c r="N208">
        <f>IF(ISBLANK(Marathon!O211),"",100+MAX(0,'Best Times'!Q$4-Marathon!O211)/60)</f>
        <v>116.66666666666667</v>
      </c>
      <c r="O208">
        <f t="shared" si="9"/>
        <v>300</v>
      </c>
      <c r="P208">
        <f t="shared" si="10"/>
        <v>0</v>
      </c>
      <c r="Q208">
        <f t="shared" si="11"/>
        <v>334.45</v>
      </c>
    </row>
    <row r="209" spans="1:17">
      <c r="A209">
        <v>208</v>
      </c>
      <c r="B209" t="s">
        <v>80</v>
      </c>
      <c r="C209" s="1">
        <v>76.433333333333294</v>
      </c>
      <c r="D209" s="2" t="s">
        <v>315</v>
      </c>
      <c r="E209" t="str">
        <f>IF(ISBLANK(Marathon!F212),"",100+MAX(0,'Best Times'!H$4-Marathon!F212)/60)</f>
        <v/>
      </c>
      <c r="F209">
        <f>IF(ISBLANK(Marathon!G212),"",100+MAX(0,'Best Times'!I$4-Marathon!G212)/60)</f>
        <v>104.6</v>
      </c>
      <c r="G209" t="str">
        <f>IF(ISBLANK(Marathon!H212),"",100+MAX(0,'Best Times'!J$4-Marathon!H212)/60)</f>
        <v/>
      </c>
      <c r="H209">
        <f>IF(ISBLANK(Marathon!I212),"",100+MAX(0,'Best Times'!K$4-Marathon!I212)/60)</f>
        <v>103.71666666666667</v>
      </c>
      <c r="I209" t="str">
        <f>IF(ISBLANK(Marathon!J212),"",100+MAX(0,'Best Times'!L$4-Marathon!J212)/60)</f>
        <v/>
      </c>
      <c r="J209">
        <f>IF(ISBLANK(Marathon!K212),"",100+MAX(0,'Best Times'!M$4-Marathon!K212)/60)</f>
        <v>112.96666666666667</v>
      </c>
      <c r="K209" t="str">
        <f>IF(ISBLANK(Marathon!L212),"",100+MAX(0,'Best Times'!N$4-Marathon!L212)/60)</f>
        <v/>
      </c>
      <c r="L209" t="str">
        <f>IF(ISBLANK(Marathon!M212),"",100+MAX(0,'Best Times'!O$4-Marathon!M212)/60)</f>
        <v/>
      </c>
      <c r="M209" t="str">
        <f>IF(ISBLANK(Marathon!N212),"",100+MAX(0,'Best Times'!P$4-Marathon!N212)/60)</f>
        <v/>
      </c>
      <c r="N209" t="str">
        <f>IF(ISBLANK(Marathon!O212),"",100+MAX(0,'Best Times'!Q$4-Marathon!O212)/60)</f>
        <v/>
      </c>
      <c r="O209">
        <f t="shared" si="9"/>
        <v>300</v>
      </c>
      <c r="P209">
        <f t="shared" si="10"/>
        <v>0</v>
      </c>
      <c r="Q209">
        <f t="shared" si="11"/>
        <v>321.2833333333333</v>
      </c>
    </row>
    <row r="210" spans="1:17">
      <c r="A210">
        <v>209</v>
      </c>
      <c r="B210" t="s">
        <v>225</v>
      </c>
      <c r="C210" s="1">
        <v>55.216666666666598</v>
      </c>
      <c r="D210" s="2" t="s">
        <v>315</v>
      </c>
      <c r="E210">
        <f>IF(ISBLANK(Marathon!F213),"",100+MAX(0,'Best Times'!H$4-Marathon!F213)/60)</f>
        <v>107.53333333333333</v>
      </c>
      <c r="F210">
        <f>IF(ISBLANK(Marathon!G213),"",100+MAX(0,'Best Times'!I$4-Marathon!G213)/60)</f>
        <v>108.5</v>
      </c>
      <c r="G210" t="str">
        <f>IF(ISBLANK(Marathon!H213),"",100+MAX(0,'Best Times'!J$4-Marathon!H213)/60)</f>
        <v/>
      </c>
      <c r="H210" t="str">
        <f>IF(ISBLANK(Marathon!I213),"",100+MAX(0,'Best Times'!K$4-Marathon!I213)/60)</f>
        <v/>
      </c>
      <c r="I210" t="str">
        <f>IF(ISBLANK(Marathon!J213),"",100+MAX(0,'Best Times'!L$4-Marathon!J213)/60)</f>
        <v/>
      </c>
      <c r="J210" t="str">
        <f>IF(ISBLANK(Marathon!K213),"",100+MAX(0,'Best Times'!M$4-Marathon!K213)/60)</f>
        <v/>
      </c>
      <c r="K210" t="str">
        <f>IF(ISBLANK(Marathon!L213),"",100+MAX(0,'Best Times'!N$4-Marathon!L213)/60)</f>
        <v/>
      </c>
      <c r="L210" t="str">
        <f>IF(ISBLANK(Marathon!M213),"",100+MAX(0,'Best Times'!O$4-Marathon!M213)/60)</f>
        <v/>
      </c>
      <c r="M210" t="str">
        <f>IF(ISBLANK(Marathon!N213),"",100+MAX(0,'Best Times'!P$4-Marathon!N213)/60)</f>
        <v/>
      </c>
      <c r="N210">
        <f>IF(ISBLANK(Marathon!O213),"",100+MAX(0,'Best Times'!Q$4-Marathon!O213)/60)</f>
        <v>100</v>
      </c>
      <c r="O210">
        <f t="shared" si="9"/>
        <v>300</v>
      </c>
      <c r="P210">
        <f t="shared" si="10"/>
        <v>0</v>
      </c>
      <c r="Q210">
        <f t="shared" si="11"/>
        <v>316.0333333333333</v>
      </c>
    </row>
    <row r="211" spans="1:17">
      <c r="A211">
        <v>210</v>
      </c>
      <c r="B211" t="s">
        <v>83</v>
      </c>
      <c r="C211" s="1">
        <v>51.85</v>
      </c>
      <c r="D211" s="2" t="s">
        <v>316</v>
      </c>
      <c r="E211" t="str">
        <f>IF(ISBLANK(Marathon!F214),"",100+MAX(0,'Best Times'!H$4-Marathon!F214)/60)</f>
        <v/>
      </c>
      <c r="F211" t="str">
        <f>IF(ISBLANK(Marathon!G214),"",100+MAX(0,'Best Times'!I$4-Marathon!G214)/60)</f>
        <v/>
      </c>
      <c r="G211" t="str">
        <f>IF(ISBLANK(Marathon!H214),"",100+MAX(0,'Best Times'!J$4-Marathon!H214)/60)</f>
        <v/>
      </c>
      <c r="H211" t="str">
        <f>IF(ISBLANK(Marathon!I214),"",100+MAX(0,'Best Times'!K$4-Marathon!I214)/60)</f>
        <v/>
      </c>
      <c r="I211" t="str">
        <f>IF(ISBLANK(Marathon!J214),"",100+MAX(0,'Best Times'!L$4-Marathon!J214)/60)</f>
        <v/>
      </c>
      <c r="J211" t="str">
        <f>IF(ISBLANK(Marathon!K214),"",100+MAX(0,'Best Times'!M$4-Marathon!K214)/60)</f>
        <v/>
      </c>
      <c r="K211">
        <f>IF(ISBLANK(Marathon!L214),"",100+MAX(0,'Best Times'!N$4-Marathon!L214)/60)</f>
        <v>100</v>
      </c>
      <c r="L211" t="str">
        <f>IF(ISBLANK(Marathon!M214),"",100+MAX(0,'Best Times'!O$4-Marathon!M214)/60)</f>
        <v/>
      </c>
      <c r="M211">
        <f>IF(ISBLANK(Marathon!N214),"",100+MAX(0,'Best Times'!P$4-Marathon!N214)/60)</f>
        <v>100</v>
      </c>
      <c r="N211">
        <f>IF(ISBLANK(Marathon!O214),"",100+MAX(0,'Best Times'!Q$4-Marathon!O214)/60)</f>
        <v>116.26666666666667</v>
      </c>
      <c r="O211">
        <f t="shared" si="9"/>
        <v>300</v>
      </c>
      <c r="P211">
        <f t="shared" si="10"/>
        <v>0</v>
      </c>
      <c r="Q211">
        <f t="shared" si="11"/>
        <v>316.26666666666665</v>
      </c>
    </row>
    <row r="212" spans="1:17">
      <c r="A212">
        <v>211</v>
      </c>
      <c r="B212" t="s">
        <v>226</v>
      </c>
      <c r="C212" s="1">
        <v>25.233333333333299</v>
      </c>
      <c r="D212" s="2" t="s">
        <v>316</v>
      </c>
      <c r="E212" t="str">
        <f>IF(ISBLANK(Marathon!F215),"",100+MAX(0,'Best Times'!H$4-Marathon!F215)/60)</f>
        <v/>
      </c>
      <c r="F212">
        <f>IF(ISBLANK(Marathon!G215),"",100+MAX(0,'Best Times'!I$4-Marathon!G215)/60)</f>
        <v>100</v>
      </c>
      <c r="G212" t="str">
        <f>IF(ISBLANK(Marathon!H215),"",100+MAX(0,'Best Times'!J$4-Marathon!H215)/60)</f>
        <v/>
      </c>
      <c r="H212" t="str">
        <f>IF(ISBLANK(Marathon!I215),"",100+MAX(0,'Best Times'!K$4-Marathon!I215)/60)</f>
        <v/>
      </c>
      <c r="I212" t="str">
        <f>IF(ISBLANK(Marathon!J215),"",100+MAX(0,'Best Times'!L$4-Marathon!J215)/60)</f>
        <v/>
      </c>
      <c r="J212" t="str">
        <f>IF(ISBLANK(Marathon!K215),"",100+MAX(0,'Best Times'!M$4-Marathon!K215)/60)</f>
        <v/>
      </c>
      <c r="K212" t="str">
        <f>IF(ISBLANK(Marathon!L215),"",100+MAX(0,'Best Times'!N$4-Marathon!L215)/60)</f>
        <v/>
      </c>
      <c r="L212" t="str">
        <f>IF(ISBLANK(Marathon!M215),"",100+MAX(0,'Best Times'!O$4-Marathon!M215)/60)</f>
        <v/>
      </c>
      <c r="M212">
        <f>IF(ISBLANK(Marathon!N215),"",100+MAX(0,'Best Times'!P$4-Marathon!N215)/60)</f>
        <v>100</v>
      </c>
      <c r="N212">
        <f>IF(ISBLANK(Marathon!O215),"",100+MAX(0,'Best Times'!Q$4-Marathon!O215)/60)</f>
        <v>100</v>
      </c>
      <c r="O212">
        <f t="shared" si="9"/>
        <v>300</v>
      </c>
      <c r="P212">
        <f t="shared" si="10"/>
        <v>0</v>
      </c>
      <c r="Q212">
        <f t="shared" si="11"/>
        <v>300</v>
      </c>
    </row>
    <row r="213" spans="1:17">
      <c r="A213">
        <v>212</v>
      </c>
      <c r="B213" t="s">
        <v>227</v>
      </c>
      <c r="C213" s="1">
        <v>2.7833333333333301</v>
      </c>
      <c r="D213" s="2" t="s">
        <v>317</v>
      </c>
      <c r="E213" t="str">
        <f>IF(ISBLANK(Marathon!F216),"",100+MAX(0,'Best Times'!H$4-Marathon!F216)/60)</f>
        <v/>
      </c>
      <c r="F213">
        <f>IF(ISBLANK(Marathon!G216),"",100+MAX(0,'Best Times'!I$4-Marathon!G216)/60)</f>
        <v>100</v>
      </c>
      <c r="G213" t="str">
        <f>IF(ISBLANK(Marathon!H216),"",100+MAX(0,'Best Times'!J$4-Marathon!H216)/60)</f>
        <v/>
      </c>
      <c r="H213" t="str">
        <f>IF(ISBLANK(Marathon!I216),"",100+MAX(0,'Best Times'!K$4-Marathon!I216)/60)</f>
        <v/>
      </c>
      <c r="I213" t="str">
        <f>IF(ISBLANK(Marathon!J216),"",100+MAX(0,'Best Times'!L$4-Marathon!J216)/60)</f>
        <v/>
      </c>
      <c r="J213">
        <f>IF(ISBLANK(Marathon!K216),"",100+MAX(0,'Best Times'!M$4-Marathon!K216)/60)</f>
        <v>100</v>
      </c>
      <c r="K213" t="str">
        <f>IF(ISBLANK(Marathon!L216),"",100+MAX(0,'Best Times'!N$4-Marathon!L216)/60)</f>
        <v/>
      </c>
      <c r="L213" t="str">
        <f>IF(ISBLANK(Marathon!M216),"",100+MAX(0,'Best Times'!O$4-Marathon!M216)/60)</f>
        <v/>
      </c>
      <c r="M213" t="str">
        <f>IF(ISBLANK(Marathon!N216),"",100+MAX(0,'Best Times'!P$4-Marathon!N216)/60)</f>
        <v/>
      </c>
      <c r="N213">
        <f>IF(ISBLANK(Marathon!O216),"",100+MAX(0,'Best Times'!Q$4-Marathon!O216)/60)</f>
        <v>100</v>
      </c>
      <c r="O213">
        <f t="shared" si="9"/>
        <v>300</v>
      </c>
      <c r="P213">
        <f t="shared" si="10"/>
        <v>0</v>
      </c>
      <c r="Q213">
        <f t="shared" si="11"/>
        <v>300</v>
      </c>
    </row>
    <row r="214" spans="1:17">
      <c r="A214">
        <v>213</v>
      </c>
      <c r="B214" t="s">
        <v>228</v>
      </c>
      <c r="C214" s="1">
        <v>0</v>
      </c>
      <c r="D214" s="2" t="s">
        <v>318</v>
      </c>
      <c r="E214">
        <f>IF(ISBLANK(Marathon!F217),"",100+MAX(0,'Best Times'!H$4-Marathon!F217)/60)</f>
        <v>100</v>
      </c>
      <c r="F214" t="str">
        <f>IF(ISBLANK(Marathon!G217),"",100+MAX(0,'Best Times'!I$4-Marathon!G217)/60)</f>
        <v/>
      </c>
      <c r="G214">
        <f>IF(ISBLANK(Marathon!H217),"",100+MAX(0,'Best Times'!J$4-Marathon!H217)/60)</f>
        <v>100</v>
      </c>
      <c r="H214" t="str">
        <f>IF(ISBLANK(Marathon!I217),"",100+MAX(0,'Best Times'!K$4-Marathon!I217)/60)</f>
        <v/>
      </c>
      <c r="I214" t="str">
        <f>IF(ISBLANK(Marathon!J217),"",100+MAX(0,'Best Times'!L$4-Marathon!J217)/60)</f>
        <v/>
      </c>
      <c r="J214" t="str">
        <f>IF(ISBLANK(Marathon!K217),"",100+MAX(0,'Best Times'!M$4-Marathon!K217)/60)</f>
        <v/>
      </c>
      <c r="K214" t="str">
        <f>IF(ISBLANK(Marathon!L217),"",100+MAX(0,'Best Times'!N$4-Marathon!L217)/60)</f>
        <v/>
      </c>
      <c r="L214">
        <f>IF(ISBLANK(Marathon!M217),"",100+MAX(0,'Best Times'!O$4-Marathon!M217)/60)</f>
        <v>100</v>
      </c>
      <c r="M214" t="str">
        <f>IF(ISBLANK(Marathon!N217),"",100+MAX(0,'Best Times'!P$4-Marathon!N217)/60)</f>
        <v/>
      </c>
      <c r="N214" t="str">
        <f>IF(ISBLANK(Marathon!O217),"",100+MAX(0,'Best Times'!Q$4-Marathon!O217)/60)</f>
        <v/>
      </c>
      <c r="O214">
        <f t="shared" si="9"/>
        <v>300</v>
      </c>
      <c r="P214">
        <f t="shared" si="10"/>
        <v>0</v>
      </c>
      <c r="Q214">
        <f t="shared" si="11"/>
        <v>300</v>
      </c>
    </row>
    <row r="215" spans="1:17">
      <c r="A215">
        <v>214</v>
      </c>
      <c r="B215" t="s">
        <v>96</v>
      </c>
      <c r="C215" s="1">
        <v>0</v>
      </c>
      <c r="D215" s="2" t="s">
        <v>318</v>
      </c>
      <c r="E215">
        <f>IF(ISBLANK(Marathon!F218),"",100+MAX(0,'Best Times'!H$4-Marathon!F218)/60)</f>
        <v>100</v>
      </c>
      <c r="F215">
        <f>IF(ISBLANK(Marathon!G218),"",100+MAX(0,'Best Times'!I$4-Marathon!G218)/60)</f>
        <v>100</v>
      </c>
      <c r="G215" t="str">
        <f>IF(ISBLANK(Marathon!H218),"",100+MAX(0,'Best Times'!J$4-Marathon!H218)/60)</f>
        <v/>
      </c>
      <c r="H215" t="str">
        <f>IF(ISBLANK(Marathon!I218),"",100+MAX(0,'Best Times'!K$4-Marathon!I218)/60)</f>
        <v/>
      </c>
      <c r="I215">
        <f>IF(ISBLANK(Marathon!J218),"",100+MAX(0,'Best Times'!L$4-Marathon!J218)/60)</f>
        <v>100</v>
      </c>
      <c r="J215" t="str">
        <f>IF(ISBLANK(Marathon!K218),"",100+MAX(0,'Best Times'!M$4-Marathon!K218)/60)</f>
        <v/>
      </c>
      <c r="K215" t="str">
        <f>IF(ISBLANK(Marathon!L218),"",100+MAX(0,'Best Times'!N$4-Marathon!L218)/60)</f>
        <v/>
      </c>
      <c r="L215" t="str">
        <f>IF(ISBLANK(Marathon!M218),"",100+MAX(0,'Best Times'!O$4-Marathon!M218)/60)</f>
        <v/>
      </c>
      <c r="M215" t="str">
        <f>IF(ISBLANK(Marathon!N218),"",100+MAX(0,'Best Times'!P$4-Marathon!N218)/60)</f>
        <v/>
      </c>
      <c r="N215" t="str">
        <f>IF(ISBLANK(Marathon!O218),"",100+MAX(0,'Best Times'!Q$4-Marathon!O218)/60)</f>
        <v/>
      </c>
      <c r="O215">
        <f t="shared" si="9"/>
        <v>300</v>
      </c>
      <c r="P215">
        <f t="shared" si="10"/>
        <v>0</v>
      </c>
      <c r="Q215">
        <f t="shared" si="11"/>
        <v>300</v>
      </c>
    </row>
    <row r="216" spans="1:17">
      <c r="A216">
        <v>215</v>
      </c>
      <c r="B216" t="s">
        <v>229</v>
      </c>
      <c r="C216" s="1">
        <v>0</v>
      </c>
      <c r="D216" s="2" t="s">
        <v>318</v>
      </c>
      <c r="E216" t="str">
        <f>IF(ISBLANK(Marathon!F219),"",100+MAX(0,'Best Times'!H$4-Marathon!F219)/60)</f>
        <v/>
      </c>
      <c r="F216" t="str">
        <f>IF(ISBLANK(Marathon!G219),"",100+MAX(0,'Best Times'!I$4-Marathon!G219)/60)</f>
        <v/>
      </c>
      <c r="G216">
        <f>IF(ISBLANK(Marathon!H219),"",100+MAX(0,'Best Times'!J$4-Marathon!H219)/60)</f>
        <v>100</v>
      </c>
      <c r="H216" t="str">
        <f>IF(ISBLANK(Marathon!I219),"",100+MAX(0,'Best Times'!K$4-Marathon!I219)/60)</f>
        <v/>
      </c>
      <c r="I216" t="str">
        <f>IF(ISBLANK(Marathon!J219),"",100+MAX(0,'Best Times'!L$4-Marathon!J219)/60)</f>
        <v/>
      </c>
      <c r="J216" t="str">
        <f>IF(ISBLANK(Marathon!K219),"",100+MAX(0,'Best Times'!M$4-Marathon!K219)/60)</f>
        <v/>
      </c>
      <c r="K216" t="str">
        <f>IF(ISBLANK(Marathon!L219),"",100+MAX(0,'Best Times'!N$4-Marathon!L219)/60)</f>
        <v/>
      </c>
      <c r="L216">
        <f>IF(ISBLANK(Marathon!M219),"",100+MAX(0,'Best Times'!O$4-Marathon!M219)/60)</f>
        <v>100</v>
      </c>
      <c r="M216" t="str">
        <f>IF(ISBLANK(Marathon!N219),"",100+MAX(0,'Best Times'!P$4-Marathon!N219)/60)</f>
        <v/>
      </c>
      <c r="N216">
        <f>IF(ISBLANK(Marathon!O219),"",100+MAX(0,'Best Times'!Q$4-Marathon!O219)/60)</f>
        <v>100</v>
      </c>
      <c r="O216">
        <f t="shared" si="9"/>
        <v>300</v>
      </c>
      <c r="P216">
        <f t="shared" si="10"/>
        <v>0</v>
      </c>
      <c r="Q216">
        <f t="shared" si="11"/>
        <v>300</v>
      </c>
    </row>
    <row r="217" spans="1:17">
      <c r="A217">
        <v>216</v>
      </c>
      <c r="B217" t="s">
        <v>230</v>
      </c>
      <c r="C217" s="1">
        <v>0</v>
      </c>
      <c r="D217" s="2" t="s">
        <v>318</v>
      </c>
      <c r="E217">
        <f>IF(ISBLANK(Marathon!F220),"",100+MAX(0,'Best Times'!H$4-Marathon!F220)/60)</f>
        <v>100</v>
      </c>
      <c r="F217" t="str">
        <f>IF(ISBLANK(Marathon!G220),"",100+MAX(0,'Best Times'!I$4-Marathon!G220)/60)</f>
        <v/>
      </c>
      <c r="G217" t="str">
        <f>IF(ISBLANK(Marathon!H220),"",100+MAX(0,'Best Times'!J$4-Marathon!H220)/60)</f>
        <v/>
      </c>
      <c r="H217" t="str">
        <f>IF(ISBLANK(Marathon!I220),"",100+MAX(0,'Best Times'!K$4-Marathon!I220)/60)</f>
        <v/>
      </c>
      <c r="I217" t="str">
        <f>IF(ISBLANK(Marathon!J220),"",100+MAX(0,'Best Times'!L$4-Marathon!J220)/60)</f>
        <v/>
      </c>
      <c r="J217" t="str">
        <f>IF(ISBLANK(Marathon!K220),"",100+MAX(0,'Best Times'!M$4-Marathon!K220)/60)</f>
        <v/>
      </c>
      <c r="K217" t="str">
        <f>IF(ISBLANK(Marathon!L220),"",100+MAX(0,'Best Times'!N$4-Marathon!L220)/60)</f>
        <v/>
      </c>
      <c r="L217" t="str">
        <f>IF(ISBLANK(Marathon!M220),"",100+MAX(0,'Best Times'!O$4-Marathon!M220)/60)</f>
        <v/>
      </c>
      <c r="M217">
        <f>IF(ISBLANK(Marathon!N220),"",100+MAX(0,'Best Times'!P$4-Marathon!N220)/60)</f>
        <v>100</v>
      </c>
      <c r="N217">
        <f>IF(ISBLANK(Marathon!O220),"",100+MAX(0,'Best Times'!Q$4-Marathon!O220)/60)</f>
        <v>100</v>
      </c>
      <c r="O217">
        <f t="shared" si="9"/>
        <v>300</v>
      </c>
      <c r="P217">
        <f t="shared" si="10"/>
        <v>0</v>
      </c>
      <c r="Q217">
        <f t="shared" si="11"/>
        <v>300</v>
      </c>
    </row>
    <row r="218" spans="1:17">
      <c r="A218">
        <v>217</v>
      </c>
      <c r="B218" t="s">
        <v>97</v>
      </c>
      <c r="C218" s="1">
        <v>0</v>
      </c>
      <c r="D218" s="2" t="s">
        <v>318</v>
      </c>
      <c r="E218">
        <f>IF(ISBLANK(Marathon!F221),"",100+MAX(0,'Best Times'!H$4-Marathon!F221)/60)</f>
        <v>100</v>
      </c>
      <c r="F218">
        <f>IF(ISBLANK(Marathon!G221),"",100+MAX(0,'Best Times'!I$4-Marathon!G221)/60)</f>
        <v>100</v>
      </c>
      <c r="G218" t="str">
        <f>IF(ISBLANK(Marathon!H221),"",100+MAX(0,'Best Times'!J$4-Marathon!H221)/60)</f>
        <v/>
      </c>
      <c r="H218" t="str">
        <f>IF(ISBLANK(Marathon!I221),"",100+MAX(0,'Best Times'!K$4-Marathon!I221)/60)</f>
        <v/>
      </c>
      <c r="I218" t="str">
        <f>IF(ISBLANK(Marathon!J221),"",100+MAX(0,'Best Times'!L$4-Marathon!J221)/60)</f>
        <v/>
      </c>
      <c r="J218" t="str">
        <f>IF(ISBLANK(Marathon!K221),"",100+MAX(0,'Best Times'!M$4-Marathon!K221)/60)</f>
        <v/>
      </c>
      <c r="K218" t="str">
        <f>IF(ISBLANK(Marathon!L221),"",100+MAX(0,'Best Times'!N$4-Marathon!L221)/60)</f>
        <v/>
      </c>
      <c r="L218">
        <f>IF(ISBLANK(Marathon!M221),"",100+MAX(0,'Best Times'!O$4-Marathon!M221)/60)</f>
        <v>100</v>
      </c>
      <c r="M218" t="str">
        <f>IF(ISBLANK(Marathon!N221),"",100+MAX(0,'Best Times'!P$4-Marathon!N221)/60)</f>
        <v/>
      </c>
      <c r="N218" t="str">
        <f>IF(ISBLANK(Marathon!O221),"",100+MAX(0,'Best Times'!Q$4-Marathon!O221)/60)</f>
        <v/>
      </c>
      <c r="O218">
        <f t="shared" si="9"/>
        <v>300</v>
      </c>
      <c r="P218">
        <f t="shared" si="10"/>
        <v>0</v>
      </c>
      <c r="Q218">
        <f t="shared" si="11"/>
        <v>300</v>
      </c>
    </row>
    <row r="219" spans="1:17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IF(ISBLANK(Marathon!F222),"",100+MAX(0,'Best Times'!H$4-Marathon!F222)/60)</f>
        <v/>
      </c>
      <c r="F219">
        <f>IF(ISBLANK(Marathon!G222),"",100+MAX(0,'Best Times'!I$4-Marathon!G222)/60)</f>
        <v>100</v>
      </c>
      <c r="G219" t="str">
        <f>IF(ISBLANK(Marathon!H222),"",100+MAX(0,'Best Times'!J$4-Marathon!H222)/60)</f>
        <v/>
      </c>
      <c r="H219">
        <f>IF(ISBLANK(Marathon!I222),"",100+MAX(0,'Best Times'!K$4-Marathon!I222)/60)</f>
        <v>100</v>
      </c>
      <c r="I219" t="str">
        <f>IF(ISBLANK(Marathon!J222),"",100+MAX(0,'Best Times'!L$4-Marathon!J222)/60)</f>
        <v/>
      </c>
      <c r="J219" t="str">
        <f>IF(ISBLANK(Marathon!K222),"",100+MAX(0,'Best Times'!M$4-Marathon!K222)/60)</f>
        <v/>
      </c>
      <c r="K219" t="str">
        <f>IF(ISBLANK(Marathon!L222),"",100+MAX(0,'Best Times'!N$4-Marathon!L222)/60)</f>
        <v/>
      </c>
      <c r="L219" t="str">
        <f>IF(ISBLANK(Marathon!M222),"",100+MAX(0,'Best Times'!O$4-Marathon!M222)/60)</f>
        <v/>
      </c>
      <c r="M219">
        <f>IF(ISBLANK(Marathon!N222),"",100+MAX(0,'Best Times'!P$4-Marathon!N222)/60)</f>
        <v>100</v>
      </c>
      <c r="N219" t="str">
        <f>IF(ISBLANK(Marathon!O222),"",100+MAX(0,'Best Times'!Q$4-Marathon!O222)/60)</f>
        <v/>
      </c>
      <c r="O219">
        <f t="shared" si="9"/>
        <v>300</v>
      </c>
      <c r="P219">
        <f t="shared" si="10"/>
        <v>0</v>
      </c>
      <c r="Q219">
        <f t="shared" si="11"/>
        <v>300</v>
      </c>
    </row>
    <row r="220" spans="1:17">
      <c r="A220">
        <v>219</v>
      </c>
      <c r="B220" t="s">
        <v>232</v>
      </c>
      <c r="C220" s="1">
        <v>76</v>
      </c>
      <c r="D220" s="2" t="s">
        <v>319</v>
      </c>
      <c r="E220" t="str">
        <f>IF(ISBLANK(Marathon!F223),"",100+MAX(0,'Best Times'!H$4-Marathon!F223)/60)</f>
        <v/>
      </c>
      <c r="F220">
        <f>IF(ISBLANK(Marathon!G223),"",100+MAX(0,'Best Times'!I$4-Marathon!G223)/60)</f>
        <v>118.71666666666667</v>
      </c>
      <c r="G220" t="str">
        <f>IF(ISBLANK(Marathon!H223),"",100+MAX(0,'Best Times'!J$4-Marathon!H223)/60)</f>
        <v/>
      </c>
      <c r="H220" t="str">
        <f>IF(ISBLANK(Marathon!I223),"",100+MAX(0,'Best Times'!K$4-Marathon!I223)/60)</f>
        <v/>
      </c>
      <c r="I220" t="str">
        <f>IF(ISBLANK(Marathon!J223),"",100+MAX(0,'Best Times'!L$4-Marathon!J223)/60)</f>
        <v/>
      </c>
      <c r="J220" t="str">
        <f>IF(ISBLANK(Marathon!K223),"",100+MAX(0,'Best Times'!M$4-Marathon!K223)/60)</f>
        <v/>
      </c>
      <c r="K220" t="str">
        <f>IF(ISBLANK(Marathon!L223),"",100+MAX(0,'Best Times'!N$4-Marathon!L223)/60)</f>
        <v/>
      </c>
      <c r="L220" t="str">
        <f>IF(ISBLANK(Marathon!M223),"",100+MAX(0,'Best Times'!O$4-Marathon!M223)/60)</f>
        <v/>
      </c>
      <c r="M220" t="str">
        <f>IF(ISBLANK(Marathon!N223),"",100+MAX(0,'Best Times'!P$4-Marathon!N223)/60)</f>
        <v/>
      </c>
      <c r="N220">
        <f>IF(ISBLANK(Marathon!O223),"",100+MAX(0,'Best Times'!Q$4-Marathon!O223)/60)</f>
        <v>113.11666666666667</v>
      </c>
      <c r="O220">
        <f t="shared" si="9"/>
        <v>200</v>
      </c>
      <c r="P220">
        <f t="shared" si="10"/>
        <v>0</v>
      </c>
      <c r="Q220">
        <f t="shared" si="11"/>
        <v>231.83333333333334</v>
      </c>
    </row>
    <row r="221" spans="1:17">
      <c r="A221">
        <v>220</v>
      </c>
      <c r="B221" t="s">
        <v>233</v>
      </c>
      <c r="C221" s="1">
        <v>0</v>
      </c>
      <c r="D221" s="2" t="s">
        <v>318</v>
      </c>
      <c r="E221" t="str">
        <f>IF(ISBLANK(Marathon!F224),"",100+MAX(0,'Best Times'!H$4-Marathon!F224)/60)</f>
        <v/>
      </c>
      <c r="F221" t="str">
        <f>IF(ISBLANK(Marathon!G224),"",100+MAX(0,'Best Times'!I$4-Marathon!G224)/60)</f>
        <v/>
      </c>
      <c r="G221" t="str">
        <f>IF(ISBLANK(Marathon!H224),"",100+MAX(0,'Best Times'!J$4-Marathon!H224)/60)</f>
        <v/>
      </c>
      <c r="H221" t="str">
        <f>IF(ISBLANK(Marathon!I224),"",100+MAX(0,'Best Times'!K$4-Marathon!I224)/60)</f>
        <v/>
      </c>
      <c r="I221" t="str">
        <f>IF(ISBLANK(Marathon!J224),"",100+MAX(0,'Best Times'!L$4-Marathon!J224)/60)</f>
        <v/>
      </c>
      <c r="J221" t="str">
        <f>IF(ISBLANK(Marathon!K224),"",100+MAX(0,'Best Times'!M$4-Marathon!K224)/60)</f>
        <v/>
      </c>
      <c r="K221">
        <f>IF(ISBLANK(Marathon!L224),"",100+MAX(0,'Best Times'!N$4-Marathon!L224)/60)</f>
        <v>100</v>
      </c>
      <c r="L221" t="str">
        <f>IF(ISBLANK(Marathon!M224),"",100+MAX(0,'Best Times'!O$4-Marathon!M224)/60)</f>
        <v/>
      </c>
      <c r="M221">
        <f>IF(ISBLANK(Marathon!N224),"",100+MAX(0,'Best Times'!P$4-Marathon!N224)/60)</f>
        <v>100</v>
      </c>
      <c r="N221">
        <f>IF(ISBLANK(Marathon!O224),"",100+MAX(0,'Best Times'!Q$4-Marathon!O224)/60)</f>
        <v>100</v>
      </c>
      <c r="O221">
        <f t="shared" si="9"/>
        <v>300</v>
      </c>
      <c r="P221">
        <f t="shared" si="10"/>
        <v>0</v>
      </c>
      <c r="Q221">
        <f t="shared" si="11"/>
        <v>300</v>
      </c>
    </row>
    <row r="222" spans="1:17">
      <c r="A222">
        <v>221</v>
      </c>
      <c r="B222" t="s">
        <v>63</v>
      </c>
      <c r="C222" s="1">
        <v>63.783333333333303</v>
      </c>
      <c r="D222" s="2" t="s">
        <v>319</v>
      </c>
      <c r="E222" t="str">
        <f>IF(ISBLANK(Marathon!F225),"",100+MAX(0,'Best Times'!H$4-Marathon!F225)/60)</f>
        <v/>
      </c>
      <c r="F222">
        <f>IF(ISBLANK(Marathon!G225),"",100+MAX(0,'Best Times'!I$4-Marathon!G225)/60)</f>
        <v>107.81666666666666</v>
      </c>
      <c r="G222" t="str">
        <f>IF(ISBLANK(Marathon!H225),"",100+MAX(0,'Best Times'!J$4-Marathon!H225)/60)</f>
        <v/>
      </c>
      <c r="H222" t="str">
        <f>IF(ISBLANK(Marathon!I225),"",100+MAX(0,'Best Times'!K$4-Marathon!I225)/60)</f>
        <v/>
      </c>
      <c r="I222" t="str">
        <f>IF(ISBLANK(Marathon!J225),"",100+MAX(0,'Best Times'!L$4-Marathon!J225)/60)</f>
        <v/>
      </c>
      <c r="J222" t="str">
        <f>IF(ISBLANK(Marathon!K225),"",100+MAX(0,'Best Times'!M$4-Marathon!K225)/60)</f>
        <v/>
      </c>
      <c r="K222" t="str">
        <f>IF(ISBLANK(Marathon!L225),"",100+MAX(0,'Best Times'!N$4-Marathon!L225)/60)</f>
        <v/>
      </c>
      <c r="L222" t="str">
        <f>IF(ISBLANK(Marathon!M225),"",100+MAX(0,'Best Times'!O$4-Marathon!M225)/60)</f>
        <v/>
      </c>
      <c r="M222" t="str">
        <f>IF(ISBLANK(Marathon!N225),"",100+MAX(0,'Best Times'!P$4-Marathon!N225)/60)</f>
        <v/>
      </c>
      <c r="N222">
        <f>IF(ISBLANK(Marathon!O225),"",100+MAX(0,'Best Times'!Q$4-Marathon!O225)/60)</f>
        <v>111.8</v>
      </c>
      <c r="O222">
        <f t="shared" si="9"/>
        <v>200</v>
      </c>
      <c r="P222">
        <f t="shared" si="10"/>
        <v>0</v>
      </c>
      <c r="Q222">
        <f t="shared" si="11"/>
        <v>219.61666666666667</v>
      </c>
    </row>
    <row r="223" spans="1:17">
      <c r="A223">
        <v>222</v>
      </c>
      <c r="B223" t="s">
        <v>234</v>
      </c>
      <c r="C223" s="1">
        <v>58.566666666666599</v>
      </c>
      <c r="D223" s="2" t="s">
        <v>319</v>
      </c>
      <c r="E223" t="str">
        <f>IF(ISBLANK(Marathon!F226),"",100+MAX(0,'Best Times'!H$4-Marathon!F226)/60)</f>
        <v/>
      </c>
      <c r="F223">
        <f>IF(ISBLANK(Marathon!G226),"",100+MAX(0,'Best Times'!I$4-Marathon!G226)/60)</f>
        <v>102.93333333333334</v>
      </c>
      <c r="G223" t="str">
        <f>IF(ISBLANK(Marathon!H226),"",100+MAX(0,'Best Times'!J$4-Marathon!H226)/60)</f>
        <v/>
      </c>
      <c r="H223" t="str">
        <f>IF(ISBLANK(Marathon!I226),"",100+MAX(0,'Best Times'!K$4-Marathon!I226)/60)</f>
        <v/>
      </c>
      <c r="I223" t="str">
        <f>IF(ISBLANK(Marathon!J226),"",100+MAX(0,'Best Times'!L$4-Marathon!J226)/60)</f>
        <v/>
      </c>
      <c r="J223" t="str">
        <f>IF(ISBLANK(Marathon!K226),"",100+MAX(0,'Best Times'!M$4-Marathon!K226)/60)</f>
        <v/>
      </c>
      <c r="K223" t="str">
        <f>IF(ISBLANK(Marathon!L226),"",100+MAX(0,'Best Times'!N$4-Marathon!L226)/60)</f>
        <v/>
      </c>
      <c r="L223" t="str">
        <f>IF(ISBLANK(Marathon!M226),"",100+MAX(0,'Best Times'!O$4-Marathon!M226)/60)</f>
        <v/>
      </c>
      <c r="M223" t="str">
        <f>IF(ISBLANK(Marathon!N226),"",100+MAX(0,'Best Times'!P$4-Marathon!N226)/60)</f>
        <v/>
      </c>
      <c r="N223">
        <f>IF(ISBLANK(Marathon!O226),"",100+MAX(0,'Best Times'!Q$4-Marathon!O226)/60)</f>
        <v>111.46666666666667</v>
      </c>
      <c r="O223">
        <f t="shared" si="9"/>
        <v>200</v>
      </c>
      <c r="P223">
        <f t="shared" si="10"/>
        <v>0</v>
      </c>
      <c r="Q223">
        <f t="shared" si="11"/>
        <v>214.4</v>
      </c>
    </row>
    <row r="224" spans="1:17">
      <c r="A224">
        <v>223</v>
      </c>
      <c r="B224" t="s">
        <v>66</v>
      </c>
      <c r="C224" s="1">
        <v>44.75</v>
      </c>
      <c r="D224" s="2" t="s">
        <v>319</v>
      </c>
      <c r="E224" t="str">
        <f>IF(ISBLANK(Marathon!F227),"",100+MAX(0,'Best Times'!H$4-Marathon!F227)/60)</f>
        <v/>
      </c>
      <c r="F224">
        <f>IF(ISBLANK(Marathon!G227),"",100+MAX(0,'Best Times'!I$4-Marathon!G227)/60)</f>
        <v>100</v>
      </c>
      <c r="G224" t="str">
        <f>IF(ISBLANK(Marathon!H227),"",100+MAX(0,'Best Times'!J$4-Marathon!H227)/60)</f>
        <v/>
      </c>
      <c r="H224" t="str">
        <f>IF(ISBLANK(Marathon!I227),"",100+MAX(0,'Best Times'!K$4-Marathon!I227)/60)</f>
        <v/>
      </c>
      <c r="I224" t="str">
        <f>IF(ISBLANK(Marathon!J227),"",100+MAX(0,'Best Times'!L$4-Marathon!J227)/60)</f>
        <v/>
      </c>
      <c r="J224" t="str">
        <f>IF(ISBLANK(Marathon!K227),"",100+MAX(0,'Best Times'!M$4-Marathon!K227)/60)</f>
        <v/>
      </c>
      <c r="K224" t="str">
        <f>IF(ISBLANK(Marathon!L227),"",100+MAX(0,'Best Times'!N$4-Marathon!L227)/60)</f>
        <v/>
      </c>
      <c r="L224" t="str">
        <f>IF(ISBLANK(Marathon!M227),"",100+MAX(0,'Best Times'!O$4-Marathon!M227)/60)</f>
        <v/>
      </c>
      <c r="M224" t="str">
        <f>IF(ISBLANK(Marathon!N227),"",100+MAX(0,'Best Times'!P$4-Marathon!N227)/60)</f>
        <v/>
      </c>
      <c r="N224">
        <f>IF(ISBLANK(Marathon!O227),"",100+MAX(0,'Best Times'!Q$4-Marathon!O227)/60)</f>
        <v>109.31666666666666</v>
      </c>
      <c r="O224">
        <f t="shared" si="9"/>
        <v>200</v>
      </c>
      <c r="P224">
        <f t="shared" si="10"/>
        <v>0</v>
      </c>
      <c r="Q224">
        <f t="shared" si="11"/>
        <v>209.31666666666666</v>
      </c>
    </row>
    <row r="225" spans="1:17">
      <c r="A225">
        <v>224</v>
      </c>
      <c r="B225" t="s">
        <v>235</v>
      </c>
      <c r="C225" s="1">
        <v>31.783333333333299</v>
      </c>
      <c r="D225" s="2" t="s">
        <v>320</v>
      </c>
      <c r="E225">
        <f>IF(ISBLANK(Marathon!F228),"",100+MAX(0,'Best Times'!H$4-Marathon!F228)/60)</f>
        <v>100</v>
      </c>
      <c r="F225" t="str">
        <f>IF(ISBLANK(Marathon!G228),"",100+MAX(0,'Best Times'!I$4-Marathon!G228)/60)</f>
        <v/>
      </c>
      <c r="G225" t="str">
        <f>IF(ISBLANK(Marathon!H228),"",100+MAX(0,'Best Times'!J$4-Marathon!H228)/60)</f>
        <v/>
      </c>
      <c r="H225" t="str">
        <f>IF(ISBLANK(Marathon!I228),"",100+MAX(0,'Best Times'!K$4-Marathon!I228)/60)</f>
        <v/>
      </c>
      <c r="I225" t="str">
        <f>IF(ISBLANK(Marathon!J228),"",100+MAX(0,'Best Times'!L$4-Marathon!J228)/60)</f>
        <v/>
      </c>
      <c r="J225" t="str">
        <f>IF(ISBLANK(Marathon!K228),"",100+MAX(0,'Best Times'!M$4-Marathon!K228)/60)</f>
        <v/>
      </c>
      <c r="K225" t="str">
        <f>IF(ISBLANK(Marathon!L228),"",100+MAX(0,'Best Times'!N$4-Marathon!L228)/60)</f>
        <v/>
      </c>
      <c r="L225" t="str">
        <f>IF(ISBLANK(Marathon!M228),"",100+MAX(0,'Best Times'!O$4-Marathon!M228)/60)</f>
        <v/>
      </c>
      <c r="M225" t="str">
        <f>IF(ISBLANK(Marathon!N228),"",100+MAX(0,'Best Times'!P$4-Marathon!N228)/60)</f>
        <v/>
      </c>
      <c r="N225">
        <f>IF(ISBLANK(Marathon!O228),"",100+MAX(0,'Best Times'!Q$4-Marathon!O228)/60)</f>
        <v>109.81666666666666</v>
      </c>
      <c r="O225">
        <f t="shared" si="9"/>
        <v>200</v>
      </c>
      <c r="P225">
        <f t="shared" si="10"/>
        <v>0</v>
      </c>
      <c r="Q225">
        <f t="shared" si="11"/>
        <v>209.81666666666666</v>
      </c>
    </row>
    <row r="226" spans="1:17">
      <c r="A226">
        <v>225</v>
      </c>
      <c r="B226" t="s">
        <v>70</v>
      </c>
      <c r="C226" s="1">
        <v>24.5</v>
      </c>
      <c r="D226" s="2" t="s">
        <v>319</v>
      </c>
      <c r="E226" t="str">
        <f>IF(ISBLANK(Marathon!F229),"",100+MAX(0,'Best Times'!H$4-Marathon!F229)/60)</f>
        <v/>
      </c>
      <c r="F226" t="str">
        <f>IF(ISBLANK(Marathon!G229),"",100+MAX(0,'Best Times'!I$4-Marathon!G229)/60)</f>
        <v/>
      </c>
      <c r="G226" t="str">
        <f>IF(ISBLANK(Marathon!H229),"",100+MAX(0,'Best Times'!J$4-Marathon!H229)/60)</f>
        <v/>
      </c>
      <c r="H226" t="str">
        <f>IF(ISBLANK(Marathon!I229),"",100+MAX(0,'Best Times'!K$4-Marathon!I229)/60)</f>
        <v/>
      </c>
      <c r="I226" t="str">
        <f>IF(ISBLANK(Marathon!J229),"",100+MAX(0,'Best Times'!L$4-Marathon!J229)/60)</f>
        <v/>
      </c>
      <c r="J226" t="str">
        <f>IF(ISBLANK(Marathon!K229),"",100+MAX(0,'Best Times'!M$4-Marathon!K229)/60)</f>
        <v/>
      </c>
      <c r="K226" t="str">
        <f>IF(ISBLANK(Marathon!L229),"",100+MAX(0,'Best Times'!N$4-Marathon!L229)/60)</f>
        <v/>
      </c>
      <c r="L226" t="str">
        <f>IF(ISBLANK(Marathon!M229),"",100+MAX(0,'Best Times'!O$4-Marathon!M229)/60)</f>
        <v/>
      </c>
      <c r="M226">
        <f>IF(ISBLANK(Marathon!N229),"",100+MAX(0,'Best Times'!P$4-Marathon!N229)/60)</f>
        <v>100</v>
      </c>
      <c r="N226">
        <f>IF(ISBLANK(Marathon!O229),"",100+MAX(0,'Best Times'!Q$4-Marathon!O229)/60)</f>
        <v>100</v>
      </c>
      <c r="O226">
        <f t="shared" si="9"/>
        <v>200</v>
      </c>
      <c r="P226">
        <f t="shared" si="10"/>
        <v>0</v>
      </c>
      <c r="Q226">
        <f t="shared" si="11"/>
        <v>200</v>
      </c>
    </row>
    <row r="227" spans="1:17">
      <c r="A227">
        <v>226</v>
      </c>
      <c r="B227" t="s">
        <v>236</v>
      </c>
      <c r="C227" s="1">
        <v>24.066666666666599</v>
      </c>
      <c r="D227" s="2" t="s">
        <v>320</v>
      </c>
      <c r="E227">
        <f>IF(ISBLANK(Marathon!F230),"",100+MAX(0,'Best Times'!H$4-Marathon!F230)/60)</f>
        <v>100</v>
      </c>
      <c r="F227" t="str">
        <f>IF(ISBLANK(Marathon!G230),"",100+MAX(0,'Best Times'!I$4-Marathon!G230)/60)</f>
        <v/>
      </c>
      <c r="G227" t="str">
        <f>IF(ISBLANK(Marathon!H230),"",100+MAX(0,'Best Times'!J$4-Marathon!H230)/60)</f>
        <v/>
      </c>
      <c r="H227" t="str">
        <f>IF(ISBLANK(Marathon!I230),"",100+MAX(0,'Best Times'!K$4-Marathon!I230)/60)</f>
        <v/>
      </c>
      <c r="I227" t="str">
        <f>IF(ISBLANK(Marathon!J230),"",100+MAX(0,'Best Times'!L$4-Marathon!J230)/60)</f>
        <v/>
      </c>
      <c r="J227" t="str">
        <f>IF(ISBLANK(Marathon!K230),"",100+MAX(0,'Best Times'!M$4-Marathon!K230)/60)</f>
        <v/>
      </c>
      <c r="K227" t="str">
        <f>IF(ISBLANK(Marathon!L230),"",100+MAX(0,'Best Times'!N$4-Marathon!L230)/60)</f>
        <v/>
      </c>
      <c r="L227" t="str">
        <f>IF(ISBLANK(Marathon!M230),"",100+MAX(0,'Best Times'!O$4-Marathon!M230)/60)</f>
        <v/>
      </c>
      <c r="M227">
        <f>IF(ISBLANK(Marathon!N230),"",100+MAX(0,'Best Times'!P$4-Marathon!N230)/60)</f>
        <v>103.98333333333333</v>
      </c>
      <c r="N227" t="str">
        <f>IF(ISBLANK(Marathon!O230),"",100+MAX(0,'Best Times'!Q$4-Marathon!O230)/60)</f>
        <v/>
      </c>
      <c r="O227">
        <f t="shared" si="9"/>
        <v>200</v>
      </c>
      <c r="P227">
        <f t="shared" si="10"/>
        <v>0</v>
      </c>
      <c r="Q227">
        <f t="shared" si="11"/>
        <v>203.98333333333335</v>
      </c>
    </row>
    <row r="228" spans="1:17">
      <c r="A228">
        <v>227</v>
      </c>
      <c r="B228" t="s">
        <v>237</v>
      </c>
      <c r="C228" s="1">
        <v>21.4166666666666</v>
      </c>
      <c r="D228" s="2" t="s">
        <v>320</v>
      </c>
      <c r="E228" t="str">
        <f>IF(ISBLANK(Marathon!F231),"",100+MAX(0,'Best Times'!H$4-Marathon!F231)/60)</f>
        <v/>
      </c>
      <c r="F228" t="str">
        <f>IF(ISBLANK(Marathon!G231),"",100+MAX(0,'Best Times'!I$4-Marathon!G231)/60)</f>
        <v/>
      </c>
      <c r="G228" t="str">
        <f>IF(ISBLANK(Marathon!H231),"",100+MAX(0,'Best Times'!J$4-Marathon!H231)/60)</f>
        <v/>
      </c>
      <c r="H228" t="str">
        <f>IF(ISBLANK(Marathon!I231),"",100+MAX(0,'Best Times'!K$4-Marathon!I231)/60)</f>
        <v/>
      </c>
      <c r="I228">
        <f>IF(ISBLANK(Marathon!J231),"",100+MAX(0,'Best Times'!L$4-Marathon!J231)/60)</f>
        <v>101.08333333333333</v>
      </c>
      <c r="J228">
        <f>IF(ISBLANK(Marathon!K231),"",100+MAX(0,'Best Times'!M$4-Marathon!K231)/60)</f>
        <v>100</v>
      </c>
      <c r="K228" t="str">
        <f>IF(ISBLANK(Marathon!L231),"",100+MAX(0,'Best Times'!N$4-Marathon!L231)/60)</f>
        <v/>
      </c>
      <c r="L228" t="str">
        <f>IF(ISBLANK(Marathon!M231),"",100+MAX(0,'Best Times'!O$4-Marathon!M231)/60)</f>
        <v/>
      </c>
      <c r="M228" t="str">
        <f>IF(ISBLANK(Marathon!N231),"",100+MAX(0,'Best Times'!P$4-Marathon!N231)/60)</f>
        <v/>
      </c>
      <c r="N228" t="str">
        <f>IF(ISBLANK(Marathon!O231),"",100+MAX(0,'Best Times'!Q$4-Marathon!O231)/60)</f>
        <v/>
      </c>
      <c r="O228">
        <f t="shared" si="9"/>
        <v>200</v>
      </c>
      <c r="P228">
        <f t="shared" si="10"/>
        <v>0</v>
      </c>
      <c r="Q228">
        <f t="shared" si="11"/>
        <v>201.08333333333331</v>
      </c>
    </row>
    <row r="229" spans="1:17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IF(ISBLANK(Marathon!F232),"",100+MAX(0,'Best Times'!H$4-Marathon!F232)/60)</f>
        <v/>
      </c>
      <c r="F229">
        <f>IF(ISBLANK(Marathon!G232),"",100+MAX(0,'Best Times'!I$4-Marathon!G232)/60)</f>
        <v>100</v>
      </c>
      <c r="G229" t="str">
        <f>IF(ISBLANK(Marathon!H232),"",100+MAX(0,'Best Times'!J$4-Marathon!H232)/60)</f>
        <v/>
      </c>
      <c r="H229" t="str">
        <f>IF(ISBLANK(Marathon!I232),"",100+MAX(0,'Best Times'!K$4-Marathon!I232)/60)</f>
        <v/>
      </c>
      <c r="I229" t="str">
        <f>IF(ISBLANK(Marathon!J232),"",100+MAX(0,'Best Times'!L$4-Marathon!J232)/60)</f>
        <v/>
      </c>
      <c r="J229" t="str">
        <f>IF(ISBLANK(Marathon!K232),"",100+MAX(0,'Best Times'!M$4-Marathon!K232)/60)</f>
        <v/>
      </c>
      <c r="K229" t="str">
        <f>IF(ISBLANK(Marathon!L232),"",100+MAX(0,'Best Times'!N$4-Marathon!L232)/60)</f>
        <v/>
      </c>
      <c r="L229" t="str">
        <f>IF(ISBLANK(Marathon!M232),"",100+MAX(0,'Best Times'!O$4-Marathon!M232)/60)</f>
        <v/>
      </c>
      <c r="M229">
        <f>IF(ISBLANK(Marathon!N232),"",100+MAX(0,'Best Times'!P$4-Marathon!N232)/60)</f>
        <v>100</v>
      </c>
      <c r="N229" t="str">
        <f>IF(ISBLANK(Marathon!O232),"",100+MAX(0,'Best Times'!Q$4-Marathon!O232)/60)</f>
        <v/>
      </c>
      <c r="O229">
        <f t="shared" si="9"/>
        <v>200</v>
      </c>
      <c r="P229">
        <f t="shared" si="10"/>
        <v>0</v>
      </c>
      <c r="Q229">
        <f t="shared" si="11"/>
        <v>200</v>
      </c>
    </row>
    <row r="230" spans="1:17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IF(ISBLANK(Marathon!F233),"",100+MAX(0,'Best Times'!H$4-Marathon!F233)/60)</f>
        <v/>
      </c>
      <c r="F230">
        <f>IF(ISBLANK(Marathon!G233),"",100+MAX(0,'Best Times'!I$4-Marathon!G233)/60)</f>
        <v>100</v>
      </c>
      <c r="G230" t="str">
        <f>IF(ISBLANK(Marathon!H233),"",100+MAX(0,'Best Times'!J$4-Marathon!H233)/60)</f>
        <v/>
      </c>
      <c r="H230" t="str">
        <f>IF(ISBLANK(Marathon!I233),"",100+MAX(0,'Best Times'!K$4-Marathon!I233)/60)</f>
        <v/>
      </c>
      <c r="I230" t="str">
        <f>IF(ISBLANK(Marathon!J233),"",100+MAX(0,'Best Times'!L$4-Marathon!J233)/60)</f>
        <v/>
      </c>
      <c r="J230" t="str">
        <f>IF(ISBLANK(Marathon!K233),"",100+MAX(0,'Best Times'!M$4-Marathon!K233)/60)</f>
        <v/>
      </c>
      <c r="K230" t="str">
        <f>IF(ISBLANK(Marathon!L233),"",100+MAX(0,'Best Times'!N$4-Marathon!L233)/60)</f>
        <v/>
      </c>
      <c r="L230">
        <f>IF(ISBLANK(Marathon!M233),"",100+MAX(0,'Best Times'!O$4-Marathon!M233)/60)</f>
        <v>100</v>
      </c>
      <c r="M230" t="str">
        <f>IF(ISBLANK(Marathon!N233),"",100+MAX(0,'Best Times'!P$4-Marathon!N233)/60)</f>
        <v/>
      </c>
      <c r="N230" t="str">
        <f>IF(ISBLANK(Marathon!O233),"",100+MAX(0,'Best Times'!Q$4-Marathon!O233)/60)</f>
        <v/>
      </c>
      <c r="O230">
        <f t="shared" si="9"/>
        <v>200</v>
      </c>
      <c r="P230">
        <f t="shared" si="10"/>
        <v>0</v>
      </c>
      <c r="Q230">
        <f t="shared" si="11"/>
        <v>200</v>
      </c>
    </row>
    <row r="231" spans="1:17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IF(ISBLANK(Marathon!F234),"",100+MAX(0,'Best Times'!H$4-Marathon!F234)/60)</f>
        <v/>
      </c>
      <c r="F231">
        <f>IF(ISBLANK(Marathon!G234),"",100+MAX(0,'Best Times'!I$4-Marathon!G234)/60)</f>
        <v>100</v>
      </c>
      <c r="G231" t="str">
        <f>IF(ISBLANK(Marathon!H234),"",100+MAX(0,'Best Times'!J$4-Marathon!H234)/60)</f>
        <v/>
      </c>
      <c r="H231" t="str">
        <f>IF(ISBLANK(Marathon!I234),"",100+MAX(0,'Best Times'!K$4-Marathon!I234)/60)</f>
        <v/>
      </c>
      <c r="I231" t="str">
        <f>IF(ISBLANK(Marathon!J234),"",100+MAX(0,'Best Times'!L$4-Marathon!J234)/60)</f>
        <v/>
      </c>
      <c r="J231" t="str">
        <f>IF(ISBLANK(Marathon!K234),"",100+MAX(0,'Best Times'!M$4-Marathon!K234)/60)</f>
        <v/>
      </c>
      <c r="K231" t="str">
        <f>IF(ISBLANK(Marathon!L234),"",100+MAX(0,'Best Times'!N$4-Marathon!L234)/60)</f>
        <v/>
      </c>
      <c r="L231" t="str">
        <f>IF(ISBLANK(Marathon!M234),"",100+MAX(0,'Best Times'!O$4-Marathon!M234)/60)</f>
        <v/>
      </c>
      <c r="M231" t="str">
        <f>IF(ISBLANK(Marathon!N234),"",100+MAX(0,'Best Times'!P$4-Marathon!N234)/60)</f>
        <v/>
      </c>
      <c r="N231">
        <f>IF(ISBLANK(Marathon!O234),"",100+MAX(0,'Best Times'!Q$4-Marathon!O234)/60)</f>
        <v>100</v>
      </c>
      <c r="O231">
        <f t="shared" si="9"/>
        <v>200</v>
      </c>
      <c r="P231">
        <f t="shared" si="10"/>
        <v>0</v>
      </c>
      <c r="Q231">
        <f t="shared" si="11"/>
        <v>200</v>
      </c>
    </row>
    <row r="232" spans="1:17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IF(ISBLANK(Marathon!F235),"",100+MAX(0,'Best Times'!H$4-Marathon!F235)/60)</f>
        <v/>
      </c>
      <c r="F232" t="str">
        <f>IF(ISBLANK(Marathon!G235),"",100+MAX(0,'Best Times'!I$4-Marathon!G235)/60)</f>
        <v/>
      </c>
      <c r="G232" t="str">
        <f>IF(ISBLANK(Marathon!H235),"",100+MAX(0,'Best Times'!J$4-Marathon!H235)/60)</f>
        <v/>
      </c>
      <c r="H232" t="str">
        <f>IF(ISBLANK(Marathon!I235),"",100+MAX(0,'Best Times'!K$4-Marathon!I235)/60)</f>
        <v/>
      </c>
      <c r="I232">
        <f>IF(ISBLANK(Marathon!J235),"",100+MAX(0,'Best Times'!L$4-Marathon!J235)/60)</f>
        <v>100</v>
      </c>
      <c r="J232" t="str">
        <f>IF(ISBLANK(Marathon!K235),"",100+MAX(0,'Best Times'!M$4-Marathon!K235)/60)</f>
        <v/>
      </c>
      <c r="K232" t="str">
        <f>IF(ISBLANK(Marathon!L235),"",100+MAX(0,'Best Times'!N$4-Marathon!L235)/60)</f>
        <v/>
      </c>
      <c r="L232" t="str">
        <f>IF(ISBLANK(Marathon!M235),"",100+MAX(0,'Best Times'!O$4-Marathon!M235)/60)</f>
        <v/>
      </c>
      <c r="M232">
        <f>IF(ISBLANK(Marathon!N235),"",100+MAX(0,'Best Times'!P$4-Marathon!N235)/60)</f>
        <v>100</v>
      </c>
      <c r="N232" t="str">
        <f>IF(ISBLANK(Marathon!O235),"",100+MAX(0,'Best Times'!Q$4-Marathon!O235)/60)</f>
        <v/>
      </c>
      <c r="O232">
        <f t="shared" si="9"/>
        <v>200</v>
      </c>
      <c r="P232">
        <f t="shared" si="10"/>
        <v>0</v>
      </c>
      <c r="Q232">
        <f t="shared" si="11"/>
        <v>200</v>
      </c>
    </row>
    <row r="233" spans="1:17">
      <c r="A233">
        <v>232</v>
      </c>
      <c r="B233" t="s">
        <v>93</v>
      </c>
      <c r="C233" s="1">
        <v>0</v>
      </c>
      <c r="D233" s="2" t="s">
        <v>321</v>
      </c>
      <c r="E233">
        <f>IF(ISBLANK(Marathon!F236),"",100+MAX(0,'Best Times'!H$4-Marathon!F236)/60)</f>
        <v>100</v>
      </c>
      <c r="F233" t="str">
        <f>IF(ISBLANK(Marathon!G236),"",100+MAX(0,'Best Times'!I$4-Marathon!G236)/60)</f>
        <v/>
      </c>
      <c r="G233" t="str">
        <f>IF(ISBLANK(Marathon!H236),"",100+MAX(0,'Best Times'!J$4-Marathon!H236)/60)</f>
        <v/>
      </c>
      <c r="H233" t="str">
        <f>IF(ISBLANK(Marathon!I236),"",100+MAX(0,'Best Times'!K$4-Marathon!I236)/60)</f>
        <v/>
      </c>
      <c r="I233" t="str">
        <f>IF(ISBLANK(Marathon!J236),"",100+MAX(0,'Best Times'!L$4-Marathon!J236)/60)</f>
        <v/>
      </c>
      <c r="J233" t="str">
        <f>IF(ISBLANK(Marathon!K236),"",100+MAX(0,'Best Times'!M$4-Marathon!K236)/60)</f>
        <v/>
      </c>
      <c r="K233" t="str">
        <f>IF(ISBLANK(Marathon!L236),"",100+MAX(0,'Best Times'!N$4-Marathon!L236)/60)</f>
        <v/>
      </c>
      <c r="L233" t="str">
        <f>IF(ISBLANK(Marathon!M236),"",100+MAX(0,'Best Times'!O$4-Marathon!M236)/60)</f>
        <v/>
      </c>
      <c r="M233" t="str">
        <f>IF(ISBLANK(Marathon!N236),"",100+MAX(0,'Best Times'!P$4-Marathon!N236)/60)</f>
        <v/>
      </c>
      <c r="N233">
        <f>IF(ISBLANK(Marathon!O236),"",100+MAX(0,'Best Times'!Q$4-Marathon!O236)/60)</f>
        <v>100</v>
      </c>
      <c r="O233">
        <f t="shared" si="9"/>
        <v>200</v>
      </c>
      <c r="P233">
        <f t="shared" si="10"/>
        <v>0</v>
      </c>
      <c r="Q233">
        <f t="shared" si="11"/>
        <v>200</v>
      </c>
    </row>
    <row r="234" spans="1:17">
      <c r="A234">
        <v>233</v>
      </c>
      <c r="B234" t="s">
        <v>240</v>
      </c>
      <c r="C234" s="1">
        <v>0</v>
      </c>
      <c r="D234" s="2" t="s">
        <v>321</v>
      </c>
      <c r="E234">
        <f>IF(ISBLANK(Marathon!F237),"",100+MAX(0,'Best Times'!H$4-Marathon!F237)/60)</f>
        <v>100</v>
      </c>
      <c r="F234" t="str">
        <f>IF(ISBLANK(Marathon!G237),"",100+MAX(0,'Best Times'!I$4-Marathon!G237)/60)</f>
        <v/>
      </c>
      <c r="G234">
        <f>IF(ISBLANK(Marathon!H237),"",100+MAX(0,'Best Times'!J$4-Marathon!H237)/60)</f>
        <v>100</v>
      </c>
      <c r="H234" t="str">
        <f>IF(ISBLANK(Marathon!I237),"",100+MAX(0,'Best Times'!K$4-Marathon!I237)/60)</f>
        <v/>
      </c>
      <c r="I234" t="str">
        <f>IF(ISBLANK(Marathon!J237),"",100+MAX(0,'Best Times'!L$4-Marathon!J237)/60)</f>
        <v/>
      </c>
      <c r="J234" t="str">
        <f>IF(ISBLANK(Marathon!K237),"",100+MAX(0,'Best Times'!M$4-Marathon!K237)/60)</f>
        <v/>
      </c>
      <c r="K234" t="str">
        <f>IF(ISBLANK(Marathon!L237),"",100+MAX(0,'Best Times'!N$4-Marathon!L237)/60)</f>
        <v/>
      </c>
      <c r="L234" t="str">
        <f>IF(ISBLANK(Marathon!M237),"",100+MAX(0,'Best Times'!O$4-Marathon!M237)/60)</f>
        <v/>
      </c>
      <c r="M234" t="str">
        <f>IF(ISBLANK(Marathon!N237),"",100+MAX(0,'Best Times'!P$4-Marathon!N237)/60)</f>
        <v/>
      </c>
      <c r="N234" t="str">
        <f>IF(ISBLANK(Marathon!O237),"",100+MAX(0,'Best Times'!Q$4-Marathon!O237)/60)</f>
        <v/>
      </c>
      <c r="O234">
        <f t="shared" si="9"/>
        <v>200</v>
      </c>
      <c r="P234">
        <f t="shared" si="10"/>
        <v>0</v>
      </c>
      <c r="Q234">
        <f t="shared" si="11"/>
        <v>200</v>
      </c>
    </row>
    <row r="235" spans="1:17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IF(ISBLANK(Marathon!F238),"",100+MAX(0,'Best Times'!H$4-Marathon!F238)/60)</f>
        <v/>
      </c>
      <c r="F235" t="str">
        <f>IF(ISBLANK(Marathon!G238),"",100+MAX(0,'Best Times'!I$4-Marathon!G238)/60)</f>
        <v/>
      </c>
      <c r="G235" t="str">
        <f>IF(ISBLANK(Marathon!H238),"",100+MAX(0,'Best Times'!J$4-Marathon!H238)/60)</f>
        <v/>
      </c>
      <c r="H235" t="str">
        <f>IF(ISBLANK(Marathon!I238),"",100+MAX(0,'Best Times'!K$4-Marathon!I238)/60)</f>
        <v/>
      </c>
      <c r="I235" t="str">
        <f>IF(ISBLANK(Marathon!J238),"",100+MAX(0,'Best Times'!L$4-Marathon!J238)/60)</f>
        <v/>
      </c>
      <c r="J235" t="str">
        <f>IF(ISBLANK(Marathon!K238),"",100+MAX(0,'Best Times'!M$4-Marathon!K238)/60)</f>
        <v/>
      </c>
      <c r="K235" t="str">
        <f>IF(ISBLANK(Marathon!L238),"",100+MAX(0,'Best Times'!N$4-Marathon!L238)/60)</f>
        <v/>
      </c>
      <c r="L235" t="str">
        <f>IF(ISBLANK(Marathon!M238),"",100+MAX(0,'Best Times'!O$4-Marathon!M238)/60)</f>
        <v/>
      </c>
      <c r="M235">
        <f>IF(ISBLANK(Marathon!N238),"",100+MAX(0,'Best Times'!P$4-Marathon!N238)/60)</f>
        <v>100</v>
      </c>
      <c r="N235">
        <f>IF(ISBLANK(Marathon!O238),"",100+MAX(0,'Best Times'!Q$4-Marathon!O238)/60)</f>
        <v>100</v>
      </c>
      <c r="O235">
        <f t="shared" si="9"/>
        <v>200</v>
      </c>
      <c r="P235">
        <f t="shared" si="10"/>
        <v>0</v>
      </c>
      <c r="Q235">
        <f t="shared" si="11"/>
        <v>200</v>
      </c>
    </row>
    <row r="236" spans="1:17">
      <c r="A236">
        <v>235</v>
      </c>
      <c r="B236" t="s">
        <v>242</v>
      </c>
      <c r="C236" s="1">
        <v>0</v>
      </c>
      <c r="D236" s="2" t="s">
        <v>321</v>
      </c>
      <c r="E236">
        <f>IF(ISBLANK(Marathon!F239),"",100+MAX(0,'Best Times'!H$4-Marathon!F239)/60)</f>
        <v>100</v>
      </c>
      <c r="F236" t="str">
        <f>IF(ISBLANK(Marathon!G239),"",100+MAX(0,'Best Times'!I$4-Marathon!G239)/60)</f>
        <v/>
      </c>
      <c r="G236">
        <f>IF(ISBLANK(Marathon!H239),"",100+MAX(0,'Best Times'!J$4-Marathon!H239)/60)</f>
        <v>100</v>
      </c>
      <c r="H236" t="str">
        <f>IF(ISBLANK(Marathon!I239),"",100+MAX(0,'Best Times'!K$4-Marathon!I239)/60)</f>
        <v/>
      </c>
      <c r="I236" t="str">
        <f>IF(ISBLANK(Marathon!J239),"",100+MAX(0,'Best Times'!L$4-Marathon!J239)/60)</f>
        <v/>
      </c>
      <c r="J236" t="str">
        <f>IF(ISBLANK(Marathon!K239),"",100+MAX(0,'Best Times'!M$4-Marathon!K239)/60)</f>
        <v/>
      </c>
      <c r="K236" t="str">
        <f>IF(ISBLANK(Marathon!L239),"",100+MAX(0,'Best Times'!N$4-Marathon!L239)/60)</f>
        <v/>
      </c>
      <c r="L236" t="str">
        <f>IF(ISBLANK(Marathon!M239),"",100+MAX(0,'Best Times'!O$4-Marathon!M239)/60)</f>
        <v/>
      </c>
      <c r="M236" t="str">
        <f>IF(ISBLANK(Marathon!N239),"",100+MAX(0,'Best Times'!P$4-Marathon!N239)/60)</f>
        <v/>
      </c>
      <c r="N236" t="str">
        <f>IF(ISBLANK(Marathon!O239),"",100+MAX(0,'Best Times'!Q$4-Marathon!O239)/60)</f>
        <v/>
      </c>
      <c r="O236">
        <f t="shared" si="9"/>
        <v>200</v>
      </c>
      <c r="P236">
        <f t="shared" si="10"/>
        <v>0</v>
      </c>
      <c r="Q236">
        <f t="shared" si="11"/>
        <v>200</v>
      </c>
    </row>
    <row r="237" spans="1:17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IF(ISBLANK(Marathon!F240),"",100+MAX(0,'Best Times'!H$4-Marathon!F240)/60)</f>
        <v/>
      </c>
      <c r="F237" t="str">
        <f>IF(ISBLANK(Marathon!G240),"",100+MAX(0,'Best Times'!I$4-Marathon!G240)/60)</f>
        <v/>
      </c>
      <c r="G237" t="str">
        <f>IF(ISBLANK(Marathon!H240),"",100+MAX(0,'Best Times'!J$4-Marathon!H240)/60)</f>
        <v/>
      </c>
      <c r="H237" t="str">
        <f>IF(ISBLANK(Marathon!I240),"",100+MAX(0,'Best Times'!K$4-Marathon!I240)/60)</f>
        <v/>
      </c>
      <c r="I237" t="str">
        <f>IF(ISBLANK(Marathon!J240),"",100+MAX(0,'Best Times'!L$4-Marathon!J240)/60)</f>
        <v/>
      </c>
      <c r="J237" t="str">
        <f>IF(ISBLANK(Marathon!K240),"",100+MAX(0,'Best Times'!M$4-Marathon!K240)/60)</f>
        <v/>
      </c>
      <c r="K237" t="str">
        <f>IF(ISBLANK(Marathon!L240),"",100+MAX(0,'Best Times'!N$4-Marathon!L240)/60)</f>
        <v/>
      </c>
      <c r="L237" t="str">
        <f>IF(ISBLANK(Marathon!M240),"",100+MAX(0,'Best Times'!O$4-Marathon!M240)/60)</f>
        <v/>
      </c>
      <c r="M237">
        <f>IF(ISBLANK(Marathon!N240),"",100+MAX(0,'Best Times'!P$4-Marathon!N240)/60)</f>
        <v>100</v>
      </c>
      <c r="N237">
        <f>IF(ISBLANK(Marathon!O240),"",100+MAX(0,'Best Times'!Q$4-Marathon!O240)/60)</f>
        <v>100</v>
      </c>
      <c r="O237">
        <f t="shared" si="9"/>
        <v>200</v>
      </c>
      <c r="P237">
        <f t="shared" si="10"/>
        <v>0</v>
      </c>
      <c r="Q237">
        <f t="shared" si="11"/>
        <v>200</v>
      </c>
    </row>
    <row r="238" spans="1:17">
      <c r="A238">
        <v>237</v>
      </c>
      <c r="B238" t="s">
        <v>244</v>
      </c>
      <c r="C238" s="1">
        <v>0</v>
      </c>
      <c r="D238" s="2" t="s">
        <v>321</v>
      </c>
      <c r="E238">
        <f>IF(ISBLANK(Marathon!F241),"",100+MAX(0,'Best Times'!H$4-Marathon!F241)/60)</f>
        <v>100</v>
      </c>
      <c r="F238" t="str">
        <f>IF(ISBLANK(Marathon!G241),"",100+MAX(0,'Best Times'!I$4-Marathon!G241)/60)</f>
        <v/>
      </c>
      <c r="G238" t="str">
        <f>IF(ISBLANK(Marathon!H241),"",100+MAX(0,'Best Times'!J$4-Marathon!H241)/60)</f>
        <v/>
      </c>
      <c r="H238" t="str">
        <f>IF(ISBLANK(Marathon!I241),"",100+MAX(0,'Best Times'!K$4-Marathon!I241)/60)</f>
        <v/>
      </c>
      <c r="I238" t="str">
        <f>IF(ISBLANK(Marathon!J241),"",100+MAX(0,'Best Times'!L$4-Marathon!J241)/60)</f>
        <v/>
      </c>
      <c r="J238" t="str">
        <f>IF(ISBLANK(Marathon!K241),"",100+MAX(0,'Best Times'!M$4-Marathon!K241)/60)</f>
        <v/>
      </c>
      <c r="K238" t="str">
        <f>IF(ISBLANK(Marathon!L241),"",100+MAX(0,'Best Times'!N$4-Marathon!L241)/60)</f>
        <v/>
      </c>
      <c r="L238" t="str">
        <f>IF(ISBLANK(Marathon!M241),"",100+MAX(0,'Best Times'!O$4-Marathon!M241)/60)</f>
        <v/>
      </c>
      <c r="M238">
        <f>IF(ISBLANK(Marathon!N241),"",100+MAX(0,'Best Times'!P$4-Marathon!N241)/60)</f>
        <v>100</v>
      </c>
      <c r="N238" t="str">
        <f>IF(ISBLANK(Marathon!O241),"",100+MAX(0,'Best Times'!Q$4-Marathon!O241)/60)</f>
        <v/>
      </c>
      <c r="O238">
        <f t="shared" si="9"/>
        <v>200</v>
      </c>
      <c r="P238">
        <f t="shared" si="10"/>
        <v>0</v>
      </c>
      <c r="Q238">
        <f t="shared" si="11"/>
        <v>200</v>
      </c>
    </row>
    <row r="239" spans="1:17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IF(ISBLANK(Marathon!F242),"",100+MAX(0,'Best Times'!H$4-Marathon!F242)/60)</f>
        <v/>
      </c>
      <c r="F239">
        <f>IF(ISBLANK(Marathon!G242),"",100+MAX(0,'Best Times'!I$4-Marathon!G242)/60)</f>
        <v>100</v>
      </c>
      <c r="G239" t="str">
        <f>IF(ISBLANK(Marathon!H242),"",100+MAX(0,'Best Times'!J$4-Marathon!H242)/60)</f>
        <v/>
      </c>
      <c r="H239" t="str">
        <f>IF(ISBLANK(Marathon!I242),"",100+MAX(0,'Best Times'!K$4-Marathon!I242)/60)</f>
        <v/>
      </c>
      <c r="I239" t="str">
        <f>IF(ISBLANK(Marathon!J242),"",100+MAX(0,'Best Times'!L$4-Marathon!J242)/60)</f>
        <v/>
      </c>
      <c r="J239" t="str">
        <f>IF(ISBLANK(Marathon!K242),"",100+MAX(0,'Best Times'!M$4-Marathon!K242)/60)</f>
        <v/>
      </c>
      <c r="K239" t="str">
        <f>IF(ISBLANK(Marathon!L242),"",100+MAX(0,'Best Times'!N$4-Marathon!L242)/60)</f>
        <v/>
      </c>
      <c r="L239" t="str">
        <f>IF(ISBLANK(Marathon!M242),"",100+MAX(0,'Best Times'!O$4-Marathon!M242)/60)</f>
        <v/>
      </c>
      <c r="M239" t="str">
        <f>IF(ISBLANK(Marathon!N242),"",100+MAX(0,'Best Times'!P$4-Marathon!N242)/60)</f>
        <v/>
      </c>
      <c r="N239">
        <f>IF(ISBLANK(Marathon!O242),"",100+MAX(0,'Best Times'!Q$4-Marathon!O242)/60)</f>
        <v>100</v>
      </c>
      <c r="O239">
        <f t="shared" si="9"/>
        <v>200</v>
      </c>
      <c r="P239">
        <f t="shared" si="10"/>
        <v>0</v>
      </c>
      <c r="Q239">
        <f t="shared" si="11"/>
        <v>200</v>
      </c>
    </row>
    <row r="240" spans="1:17">
      <c r="A240">
        <v>239</v>
      </c>
      <c r="B240" t="s">
        <v>245</v>
      </c>
      <c r="C240" s="1">
        <v>0</v>
      </c>
      <c r="D240" s="2" t="s">
        <v>321</v>
      </c>
      <c r="E240">
        <f>IF(ISBLANK(Marathon!F243),"",100+MAX(0,'Best Times'!H$4-Marathon!F243)/60)</f>
        <v>100</v>
      </c>
      <c r="F240" t="str">
        <f>IF(ISBLANK(Marathon!G243),"",100+MAX(0,'Best Times'!I$4-Marathon!G243)/60)</f>
        <v/>
      </c>
      <c r="G240">
        <f>IF(ISBLANK(Marathon!H243),"",100+MAX(0,'Best Times'!J$4-Marathon!H243)/60)</f>
        <v>100</v>
      </c>
      <c r="H240" t="str">
        <f>IF(ISBLANK(Marathon!I243),"",100+MAX(0,'Best Times'!K$4-Marathon!I243)/60)</f>
        <v/>
      </c>
      <c r="I240" t="str">
        <f>IF(ISBLANK(Marathon!J243),"",100+MAX(0,'Best Times'!L$4-Marathon!J243)/60)</f>
        <v/>
      </c>
      <c r="J240" t="str">
        <f>IF(ISBLANK(Marathon!K243),"",100+MAX(0,'Best Times'!M$4-Marathon!K243)/60)</f>
        <v/>
      </c>
      <c r="K240" t="str">
        <f>IF(ISBLANK(Marathon!L243),"",100+MAX(0,'Best Times'!N$4-Marathon!L243)/60)</f>
        <v/>
      </c>
      <c r="L240" t="str">
        <f>IF(ISBLANK(Marathon!M243),"",100+MAX(0,'Best Times'!O$4-Marathon!M243)/60)</f>
        <v/>
      </c>
      <c r="M240" t="str">
        <f>IF(ISBLANK(Marathon!N243),"",100+MAX(0,'Best Times'!P$4-Marathon!N243)/60)</f>
        <v/>
      </c>
      <c r="N240" t="str">
        <f>IF(ISBLANK(Marathon!O243),"",100+MAX(0,'Best Times'!Q$4-Marathon!O243)/60)</f>
        <v/>
      </c>
      <c r="O240">
        <f t="shared" si="9"/>
        <v>200</v>
      </c>
      <c r="P240">
        <f t="shared" si="10"/>
        <v>0</v>
      </c>
      <c r="Q240">
        <f t="shared" si="11"/>
        <v>200</v>
      </c>
    </row>
    <row r="241" spans="1:17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IF(ISBLANK(Marathon!F244),"",100+MAX(0,'Best Times'!H$4-Marathon!F244)/60)</f>
        <v/>
      </c>
      <c r="F241" t="str">
        <f>IF(ISBLANK(Marathon!G244),"",100+MAX(0,'Best Times'!I$4-Marathon!G244)/60)</f>
        <v/>
      </c>
      <c r="G241" t="str">
        <f>IF(ISBLANK(Marathon!H244),"",100+MAX(0,'Best Times'!J$4-Marathon!H244)/60)</f>
        <v/>
      </c>
      <c r="H241" t="str">
        <f>IF(ISBLANK(Marathon!I244),"",100+MAX(0,'Best Times'!K$4-Marathon!I244)/60)</f>
        <v/>
      </c>
      <c r="I241" t="str">
        <f>IF(ISBLANK(Marathon!J244),"",100+MAX(0,'Best Times'!L$4-Marathon!J244)/60)</f>
        <v/>
      </c>
      <c r="J241" t="str">
        <f>IF(ISBLANK(Marathon!K244),"",100+MAX(0,'Best Times'!M$4-Marathon!K244)/60)</f>
        <v/>
      </c>
      <c r="K241">
        <f>IF(ISBLANK(Marathon!L244),"",100+MAX(0,'Best Times'!N$4-Marathon!L244)/60)</f>
        <v>100</v>
      </c>
      <c r="L241" t="str">
        <f>IF(ISBLANK(Marathon!M244),"",100+MAX(0,'Best Times'!O$4-Marathon!M244)/60)</f>
        <v/>
      </c>
      <c r="M241" t="str">
        <f>IF(ISBLANK(Marathon!N244),"",100+MAX(0,'Best Times'!P$4-Marathon!N244)/60)</f>
        <v/>
      </c>
      <c r="N241">
        <f>IF(ISBLANK(Marathon!O244),"",100+MAX(0,'Best Times'!Q$4-Marathon!O244)/60)</f>
        <v>100</v>
      </c>
      <c r="O241">
        <f t="shared" si="9"/>
        <v>200</v>
      </c>
      <c r="P241">
        <f t="shared" si="10"/>
        <v>0</v>
      </c>
      <c r="Q241">
        <f t="shared" si="11"/>
        <v>200</v>
      </c>
    </row>
    <row r="242" spans="1:17">
      <c r="A242">
        <v>241</v>
      </c>
      <c r="B242" t="s">
        <v>98</v>
      </c>
      <c r="C242" s="1">
        <v>0</v>
      </c>
      <c r="D242" s="2" t="s">
        <v>321</v>
      </c>
      <c r="E242">
        <f>IF(ISBLANK(Marathon!F245),"",100+MAX(0,'Best Times'!H$4-Marathon!F245)/60)</f>
        <v>100</v>
      </c>
      <c r="F242" t="str">
        <f>IF(ISBLANK(Marathon!G245),"",100+MAX(0,'Best Times'!I$4-Marathon!G245)/60)</f>
        <v/>
      </c>
      <c r="G242">
        <f>IF(ISBLANK(Marathon!H245),"",100+MAX(0,'Best Times'!J$4-Marathon!H245)/60)</f>
        <v>100</v>
      </c>
      <c r="H242" t="str">
        <f>IF(ISBLANK(Marathon!I245),"",100+MAX(0,'Best Times'!K$4-Marathon!I245)/60)</f>
        <v/>
      </c>
      <c r="I242" t="str">
        <f>IF(ISBLANK(Marathon!J245),"",100+MAX(0,'Best Times'!L$4-Marathon!J245)/60)</f>
        <v/>
      </c>
      <c r="J242" t="str">
        <f>IF(ISBLANK(Marathon!K245),"",100+MAX(0,'Best Times'!M$4-Marathon!K245)/60)</f>
        <v/>
      </c>
      <c r="K242" t="str">
        <f>IF(ISBLANK(Marathon!L245),"",100+MAX(0,'Best Times'!N$4-Marathon!L245)/60)</f>
        <v/>
      </c>
      <c r="L242" t="str">
        <f>IF(ISBLANK(Marathon!M245),"",100+MAX(0,'Best Times'!O$4-Marathon!M245)/60)</f>
        <v/>
      </c>
      <c r="M242" t="str">
        <f>IF(ISBLANK(Marathon!N245),"",100+MAX(0,'Best Times'!P$4-Marathon!N245)/60)</f>
        <v/>
      </c>
      <c r="N242" t="str">
        <f>IF(ISBLANK(Marathon!O245),"",100+MAX(0,'Best Times'!Q$4-Marathon!O245)/60)</f>
        <v/>
      </c>
      <c r="O242">
        <f t="shared" si="9"/>
        <v>200</v>
      </c>
      <c r="P242">
        <f t="shared" si="10"/>
        <v>0</v>
      </c>
      <c r="Q242">
        <f t="shared" si="11"/>
        <v>200</v>
      </c>
    </row>
    <row r="243" spans="1:17">
      <c r="A243">
        <v>242</v>
      </c>
      <c r="B243" t="s">
        <v>247</v>
      </c>
      <c r="C243" s="1">
        <v>13.0166666666666</v>
      </c>
      <c r="D243" s="2" t="s">
        <v>322</v>
      </c>
      <c r="E243" t="str">
        <f>IF(ISBLANK(Marathon!F246),"",100+MAX(0,'Best Times'!H$4-Marathon!F246)/60)</f>
        <v/>
      </c>
      <c r="F243" t="str">
        <f>IF(ISBLANK(Marathon!G246),"",100+MAX(0,'Best Times'!I$4-Marathon!G246)/60)</f>
        <v/>
      </c>
      <c r="G243" t="str">
        <f>IF(ISBLANK(Marathon!H246),"",100+MAX(0,'Best Times'!J$4-Marathon!H246)/60)</f>
        <v/>
      </c>
      <c r="H243" t="str">
        <f>IF(ISBLANK(Marathon!I246),"",100+MAX(0,'Best Times'!K$4-Marathon!I246)/60)</f>
        <v/>
      </c>
      <c r="I243" t="str">
        <f>IF(ISBLANK(Marathon!J246),"",100+MAX(0,'Best Times'!L$4-Marathon!J246)/60)</f>
        <v/>
      </c>
      <c r="J243" t="str">
        <f>IF(ISBLANK(Marathon!K246),"",100+MAX(0,'Best Times'!M$4-Marathon!K246)/60)</f>
        <v/>
      </c>
      <c r="K243" t="str">
        <f>IF(ISBLANK(Marathon!L246),"",100+MAX(0,'Best Times'!N$4-Marathon!L246)/60)</f>
        <v/>
      </c>
      <c r="L243" t="str">
        <f>IF(ISBLANK(Marathon!M246),"",100+MAX(0,'Best Times'!O$4-Marathon!M246)/60)</f>
        <v/>
      </c>
      <c r="M243" t="str">
        <f>IF(ISBLANK(Marathon!N246),"",100+MAX(0,'Best Times'!P$4-Marathon!N246)/60)</f>
        <v/>
      </c>
      <c r="N243">
        <f>IF(ISBLANK(Marathon!O246),"",100+MAX(0,'Best Times'!Q$4-Marathon!O246)/60)</f>
        <v>100</v>
      </c>
      <c r="O243">
        <f t="shared" si="9"/>
        <v>100</v>
      </c>
      <c r="P243">
        <f t="shared" si="10"/>
        <v>0</v>
      </c>
      <c r="Q243">
        <f t="shared" si="11"/>
        <v>100</v>
      </c>
    </row>
    <row r="244" spans="1:17">
      <c r="A244">
        <v>243</v>
      </c>
      <c r="B244" t="s">
        <v>248</v>
      </c>
      <c r="C244" s="1">
        <v>11.316666666666601</v>
      </c>
      <c r="D244" s="2" t="s">
        <v>322</v>
      </c>
      <c r="E244" t="str">
        <f>IF(ISBLANK(Marathon!F247),"",100+MAX(0,'Best Times'!H$4-Marathon!F247)/60)</f>
        <v/>
      </c>
      <c r="F244" t="str">
        <f>IF(ISBLANK(Marathon!G247),"",100+MAX(0,'Best Times'!I$4-Marathon!G247)/60)</f>
        <v/>
      </c>
      <c r="G244" t="str">
        <f>IF(ISBLANK(Marathon!H247),"",100+MAX(0,'Best Times'!J$4-Marathon!H247)/60)</f>
        <v/>
      </c>
      <c r="H244" t="str">
        <f>IF(ISBLANK(Marathon!I247),"",100+MAX(0,'Best Times'!K$4-Marathon!I247)/60)</f>
        <v/>
      </c>
      <c r="I244">
        <f>IF(ISBLANK(Marathon!J247),"",100+MAX(0,'Best Times'!L$4-Marathon!J247)/60)</f>
        <v>100</v>
      </c>
      <c r="J244" t="str">
        <f>IF(ISBLANK(Marathon!K247),"",100+MAX(0,'Best Times'!M$4-Marathon!K247)/60)</f>
        <v/>
      </c>
      <c r="K244" t="str">
        <f>IF(ISBLANK(Marathon!L247),"",100+MAX(0,'Best Times'!N$4-Marathon!L247)/60)</f>
        <v/>
      </c>
      <c r="L244" t="str">
        <f>IF(ISBLANK(Marathon!M247),"",100+MAX(0,'Best Times'!O$4-Marathon!M247)/60)</f>
        <v/>
      </c>
      <c r="M244" t="str">
        <f>IF(ISBLANK(Marathon!N247),"",100+MAX(0,'Best Times'!P$4-Marathon!N247)/60)</f>
        <v/>
      </c>
      <c r="N244" t="str">
        <f>IF(ISBLANK(Marathon!O247),"",100+MAX(0,'Best Times'!Q$4-Marathon!O247)/60)</f>
        <v/>
      </c>
      <c r="O244">
        <f t="shared" si="9"/>
        <v>100</v>
      </c>
      <c r="P244">
        <f t="shared" si="10"/>
        <v>0</v>
      </c>
      <c r="Q244">
        <f t="shared" si="11"/>
        <v>100</v>
      </c>
    </row>
    <row r="245" spans="1:17">
      <c r="A245">
        <v>244</v>
      </c>
      <c r="B245" t="s">
        <v>249</v>
      </c>
      <c r="C245" s="1">
        <v>0</v>
      </c>
      <c r="D245" s="2" t="s">
        <v>323</v>
      </c>
      <c r="E245" t="str">
        <f>IF(ISBLANK(Marathon!F248),"",100+MAX(0,'Best Times'!H$4-Marathon!F248)/60)</f>
        <v/>
      </c>
      <c r="F245" t="str">
        <f>IF(ISBLANK(Marathon!G248),"",100+MAX(0,'Best Times'!I$4-Marathon!G248)/60)</f>
        <v/>
      </c>
      <c r="G245">
        <f>IF(ISBLANK(Marathon!H248),"",100+MAX(0,'Best Times'!J$4-Marathon!H248)/60)</f>
        <v>100</v>
      </c>
      <c r="H245" t="str">
        <f>IF(ISBLANK(Marathon!I248),"",100+MAX(0,'Best Times'!K$4-Marathon!I248)/60)</f>
        <v/>
      </c>
      <c r="I245" t="str">
        <f>IF(ISBLANK(Marathon!J248),"",100+MAX(0,'Best Times'!L$4-Marathon!J248)/60)</f>
        <v/>
      </c>
      <c r="J245" t="str">
        <f>IF(ISBLANK(Marathon!K248),"",100+MAX(0,'Best Times'!M$4-Marathon!K248)/60)</f>
        <v/>
      </c>
      <c r="K245" t="str">
        <f>IF(ISBLANK(Marathon!L248),"",100+MAX(0,'Best Times'!N$4-Marathon!L248)/60)</f>
        <v/>
      </c>
      <c r="L245" t="str">
        <f>IF(ISBLANK(Marathon!M248),"",100+MAX(0,'Best Times'!O$4-Marathon!M248)/60)</f>
        <v/>
      </c>
      <c r="M245" t="str">
        <f>IF(ISBLANK(Marathon!N248),"",100+MAX(0,'Best Times'!P$4-Marathon!N248)/60)</f>
        <v/>
      </c>
      <c r="N245" t="str">
        <f>IF(ISBLANK(Marathon!O248),"",100+MAX(0,'Best Times'!Q$4-Marathon!O248)/60)</f>
        <v/>
      </c>
      <c r="O245">
        <f t="shared" si="9"/>
        <v>100</v>
      </c>
      <c r="P245">
        <f t="shared" si="10"/>
        <v>0</v>
      </c>
      <c r="Q245">
        <f t="shared" si="11"/>
        <v>100</v>
      </c>
    </row>
    <row r="246" spans="1:17">
      <c r="A246">
        <v>245</v>
      </c>
      <c r="B246" t="s">
        <v>107</v>
      </c>
      <c r="C246" s="1">
        <v>0</v>
      </c>
      <c r="D246" s="2" t="s">
        <v>323</v>
      </c>
      <c r="E246">
        <f>IF(ISBLANK(Marathon!F249),"",100+MAX(0,'Best Times'!H$4-Marathon!F249)/60)</f>
        <v>100</v>
      </c>
      <c r="F246" t="str">
        <f>IF(ISBLANK(Marathon!G249),"",100+MAX(0,'Best Times'!I$4-Marathon!G249)/60)</f>
        <v/>
      </c>
      <c r="G246" t="str">
        <f>IF(ISBLANK(Marathon!H249),"",100+MAX(0,'Best Times'!J$4-Marathon!H249)/60)</f>
        <v/>
      </c>
      <c r="H246" t="str">
        <f>IF(ISBLANK(Marathon!I249),"",100+MAX(0,'Best Times'!K$4-Marathon!I249)/60)</f>
        <v/>
      </c>
      <c r="I246" t="str">
        <f>IF(ISBLANK(Marathon!J249),"",100+MAX(0,'Best Times'!L$4-Marathon!J249)/60)</f>
        <v/>
      </c>
      <c r="J246" t="str">
        <f>IF(ISBLANK(Marathon!K249),"",100+MAX(0,'Best Times'!M$4-Marathon!K249)/60)</f>
        <v/>
      </c>
      <c r="K246" t="str">
        <f>IF(ISBLANK(Marathon!L249),"",100+MAX(0,'Best Times'!N$4-Marathon!L249)/60)</f>
        <v/>
      </c>
      <c r="L246" t="str">
        <f>IF(ISBLANK(Marathon!M249),"",100+MAX(0,'Best Times'!O$4-Marathon!M249)/60)</f>
        <v/>
      </c>
      <c r="M246" t="str">
        <f>IF(ISBLANK(Marathon!N249),"",100+MAX(0,'Best Times'!P$4-Marathon!N249)/60)</f>
        <v/>
      </c>
      <c r="N246" t="str">
        <f>IF(ISBLANK(Marathon!O249),"",100+MAX(0,'Best Times'!Q$4-Marathon!O249)/60)</f>
        <v/>
      </c>
      <c r="O246">
        <f t="shared" si="9"/>
        <v>100</v>
      </c>
      <c r="P246">
        <f t="shared" si="10"/>
        <v>0</v>
      </c>
      <c r="Q246">
        <f t="shared" si="11"/>
        <v>100</v>
      </c>
    </row>
    <row r="247" spans="1:17">
      <c r="A247">
        <v>246</v>
      </c>
      <c r="B247" t="s">
        <v>250</v>
      </c>
      <c r="C247" s="1">
        <v>0</v>
      </c>
      <c r="D247" s="2" t="s">
        <v>323</v>
      </c>
      <c r="E247" t="str">
        <f>IF(ISBLANK(Marathon!F250),"",100+MAX(0,'Best Times'!H$4-Marathon!F250)/60)</f>
        <v/>
      </c>
      <c r="F247">
        <f>IF(ISBLANK(Marathon!G250),"",100+MAX(0,'Best Times'!I$4-Marathon!G250)/60)</f>
        <v>100</v>
      </c>
      <c r="G247" t="str">
        <f>IF(ISBLANK(Marathon!H250),"",100+MAX(0,'Best Times'!J$4-Marathon!H250)/60)</f>
        <v/>
      </c>
      <c r="H247" t="str">
        <f>IF(ISBLANK(Marathon!I250),"",100+MAX(0,'Best Times'!K$4-Marathon!I250)/60)</f>
        <v/>
      </c>
      <c r="I247" t="str">
        <f>IF(ISBLANK(Marathon!J250),"",100+MAX(0,'Best Times'!L$4-Marathon!J250)/60)</f>
        <v/>
      </c>
      <c r="J247" t="str">
        <f>IF(ISBLANK(Marathon!K250),"",100+MAX(0,'Best Times'!M$4-Marathon!K250)/60)</f>
        <v/>
      </c>
      <c r="K247" t="str">
        <f>IF(ISBLANK(Marathon!L250),"",100+MAX(0,'Best Times'!N$4-Marathon!L250)/60)</f>
        <v/>
      </c>
      <c r="L247" t="str">
        <f>IF(ISBLANK(Marathon!M250),"",100+MAX(0,'Best Times'!O$4-Marathon!M250)/60)</f>
        <v/>
      </c>
      <c r="M247" t="str">
        <f>IF(ISBLANK(Marathon!N250),"",100+MAX(0,'Best Times'!P$4-Marathon!N250)/60)</f>
        <v/>
      </c>
      <c r="N247" t="str">
        <f>IF(ISBLANK(Marathon!O250),"",100+MAX(0,'Best Times'!Q$4-Marathon!O250)/60)</f>
        <v/>
      </c>
      <c r="O247">
        <f t="shared" si="9"/>
        <v>100</v>
      </c>
      <c r="P247">
        <f t="shared" si="10"/>
        <v>0</v>
      </c>
      <c r="Q247">
        <f t="shared" si="11"/>
        <v>100</v>
      </c>
    </row>
    <row r="248" spans="1:17">
      <c r="A248">
        <v>247</v>
      </c>
      <c r="B248" t="s">
        <v>251</v>
      </c>
      <c r="C248" s="1">
        <v>0</v>
      </c>
      <c r="D248" s="2" t="s">
        <v>323</v>
      </c>
      <c r="E248">
        <f>IF(ISBLANK(Marathon!F251),"",100+MAX(0,'Best Times'!H$4-Marathon!F251)/60)</f>
        <v>100</v>
      </c>
      <c r="F248" t="str">
        <f>IF(ISBLANK(Marathon!G251),"",100+MAX(0,'Best Times'!I$4-Marathon!G251)/60)</f>
        <v/>
      </c>
      <c r="G248" t="str">
        <f>IF(ISBLANK(Marathon!H251),"",100+MAX(0,'Best Times'!J$4-Marathon!H251)/60)</f>
        <v/>
      </c>
      <c r="H248" t="str">
        <f>IF(ISBLANK(Marathon!I251),"",100+MAX(0,'Best Times'!K$4-Marathon!I251)/60)</f>
        <v/>
      </c>
      <c r="I248" t="str">
        <f>IF(ISBLANK(Marathon!J251),"",100+MAX(0,'Best Times'!L$4-Marathon!J251)/60)</f>
        <v/>
      </c>
      <c r="J248" t="str">
        <f>IF(ISBLANK(Marathon!K251),"",100+MAX(0,'Best Times'!M$4-Marathon!K251)/60)</f>
        <v/>
      </c>
      <c r="K248" t="str">
        <f>IF(ISBLANK(Marathon!L251),"",100+MAX(0,'Best Times'!N$4-Marathon!L251)/60)</f>
        <v/>
      </c>
      <c r="L248" t="str">
        <f>IF(ISBLANK(Marathon!M251),"",100+MAX(0,'Best Times'!O$4-Marathon!M251)/60)</f>
        <v/>
      </c>
      <c r="M248" t="str">
        <f>IF(ISBLANK(Marathon!N251),"",100+MAX(0,'Best Times'!P$4-Marathon!N251)/60)</f>
        <v/>
      </c>
      <c r="N248" t="str">
        <f>IF(ISBLANK(Marathon!O251),"",100+MAX(0,'Best Times'!Q$4-Marathon!O251)/60)</f>
        <v/>
      </c>
      <c r="O248">
        <f t="shared" si="9"/>
        <v>100</v>
      </c>
      <c r="P248">
        <f t="shared" si="10"/>
        <v>0</v>
      </c>
      <c r="Q248">
        <f t="shared" si="11"/>
        <v>100</v>
      </c>
    </row>
    <row r="249" spans="1:17">
      <c r="A249">
        <v>248</v>
      </c>
      <c r="B249" t="s">
        <v>252</v>
      </c>
      <c r="C249" s="1">
        <v>0</v>
      </c>
      <c r="D249" s="2" t="s">
        <v>323</v>
      </c>
      <c r="E249" t="str">
        <f>IF(ISBLANK(Marathon!F252),"",100+MAX(0,'Best Times'!H$4-Marathon!F252)/60)</f>
        <v/>
      </c>
      <c r="F249" t="str">
        <f>IF(ISBLANK(Marathon!G252),"",100+MAX(0,'Best Times'!I$4-Marathon!G252)/60)</f>
        <v/>
      </c>
      <c r="G249" t="str">
        <f>IF(ISBLANK(Marathon!H252),"",100+MAX(0,'Best Times'!J$4-Marathon!H252)/60)</f>
        <v/>
      </c>
      <c r="H249" t="str">
        <f>IF(ISBLANK(Marathon!I252),"",100+MAX(0,'Best Times'!K$4-Marathon!I252)/60)</f>
        <v/>
      </c>
      <c r="I249">
        <f>IF(ISBLANK(Marathon!J252),"",100+MAX(0,'Best Times'!L$4-Marathon!J252)/60)</f>
        <v>100</v>
      </c>
      <c r="J249" t="str">
        <f>IF(ISBLANK(Marathon!K252),"",100+MAX(0,'Best Times'!M$4-Marathon!K252)/60)</f>
        <v/>
      </c>
      <c r="K249" t="str">
        <f>IF(ISBLANK(Marathon!L252),"",100+MAX(0,'Best Times'!N$4-Marathon!L252)/60)</f>
        <v/>
      </c>
      <c r="L249" t="str">
        <f>IF(ISBLANK(Marathon!M252),"",100+MAX(0,'Best Times'!O$4-Marathon!M252)/60)</f>
        <v/>
      </c>
      <c r="M249" t="str">
        <f>IF(ISBLANK(Marathon!N252),"",100+MAX(0,'Best Times'!P$4-Marathon!N252)/60)</f>
        <v/>
      </c>
      <c r="N249" t="str">
        <f>IF(ISBLANK(Marathon!O252),"",100+MAX(0,'Best Times'!Q$4-Marathon!O252)/60)</f>
        <v/>
      </c>
      <c r="O249">
        <f t="shared" si="9"/>
        <v>100</v>
      </c>
      <c r="P249">
        <f t="shared" si="10"/>
        <v>0</v>
      </c>
      <c r="Q249">
        <f t="shared" si="11"/>
        <v>100</v>
      </c>
    </row>
    <row r="250" spans="1:17">
      <c r="A250">
        <v>249</v>
      </c>
      <c r="B250" t="s">
        <v>253</v>
      </c>
      <c r="C250" s="1">
        <v>0</v>
      </c>
      <c r="D250" s="2" t="s">
        <v>323</v>
      </c>
      <c r="E250" t="str">
        <f>IF(ISBLANK(Marathon!F253),"",100+MAX(0,'Best Times'!H$4-Marathon!F253)/60)</f>
        <v/>
      </c>
      <c r="F250" t="str">
        <f>IF(ISBLANK(Marathon!G253),"",100+MAX(0,'Best Times'!I$4-Marathon!G253)/60)</f>
        <v/>
      </c>
      <c r="G250" t="str">
        <f>IF(ISBLANK(Marathon!H253),"",100+MAX(0,'Best Times'!J$4-Marathon!H253)/60)</f>
        <v/>
      </c>
      <c r="H250" t="str">
        <f>IF(ISBLANK(Marathon!I253),"",100+MAX(0,'Best Times'!K$4-Marathon!I253)/60)</f>
        <v/>
      </c>
      <c r="I250" t="str">
        <f>IF(ISBLANK(Marathon!J253),"",100+MAX(0,'Best Times'!L$4-Marathon!J253)/60)</f>
        <v/>
      </c>
      <c r="J250" t="str">
        <f>IF(ISBLANK(Marathon!K253),"",100+MAX(0,'Best Times'!M$4-Marathon!K253)/60)</f>
        <v/>
      </c>
      <c r="K250" t="str">
        <f>IF(ISBLANK(Marathon!L253),"",100+MAX(0,'Best Times'!N$4-Marathon!L253)/60)</f>
        <v/>
      </c>
      <c r="L250" t="str">
        <f>IF(ISBLANK(Marathon!M253),"",100+MAX(0,'Best Times'!O$4-Marathon!M253)/60)</f>
        <v/>
      </c>
      <c r="M250" t="str">
        <f>IF(ISBLANK(Marathon!N253),"",100+MAX(0,'Best Times'!P$4-Marathon!N253)/60)</f>
        <v/>
      </c>
      <c r="N250">
        <f>IF(ISBLANK(Marathon!O253),"",100+MAX(0,'Best Times'!Q$4-Marathon!O253)/60)</f>
        <v>100</v>
      </c>
      <c r="O250">
        <f t="shared" si="9"/>
        <v>100</v>
      </c>
      <c r="P250">
        <f t="shared" si="10"/>
        <v>0</v>
      </c>
      <c r="Q250">
        <f t="shared" si="11"/>
        <v>100</v>
      </c>
    </row>
    <row r="251" spans="1:17">
      <c r="A251">
        <v>250</v>
      </c>
      <c r="B251" t="s">
        <v>254</v>
      </c>
      <c r="C251" s="1">
        <v>0</v>
      </c>
      <c r="D251" s="2" t="s">
        <v>323</v>
      </c>
      <c r="E251" t="str">
        <f>IF(ISBLANK(Marathon!F254),"",100+MAX(0,'Best Times'!H$4-Marathon!F254)/60)</f>
        <v/>
      </c>
      <c r="F251" t="str">
        <f>IF(ISBLANK(Marathon!G254),"",100+MAX(0,'Best Times'!I$4-Marathon!G254)/60)</f>
        <v/>
      </c>
      <c r="G251" t="str">
        <f>IF(ISBLANK(Marathon!H254),"",100+MAX(0,'Best Times'!J$4-Marathon!H254)/60)</f>
        <v/>
      </c>
      <c r="H251" t="str">
        <f>IF(ISBLANK(Marathon!I254),"",100+MAX(0,'Best Times'!K$4-Marathon!I254)/60)</f>
        <v/>
      </c>
      <c r="I251" t="str">
        <f>IF(ISBLANK(Marathon!J254),"",100+MAX(0,'Best Times'!L$4-Marathon!J254)/60)</f>
        <v/>
      </c>
      <c r="J251">
        <f>IF(ISBLANK(Marathon!K254),"",100+MAX(0,'Best Times'!M$4-Marathon!K254)/60)</f>
        <v>100</v>
      </c>
      <c r="K251" t="str">
        <f>IF(ISBLANK(Marathon!L254),"",100+MAX(0,'Best Times'!N$4-Marathon!L254)/60)</f>
        <v/>
      </c>
      <c r="L251" t="str">
        <f>IF(ISBLANK(Marathon!M254),"",100+MAX(0,'Best Times'!O$4-Marathon!M254)/60)</f>
        <v/>
      </c>
      <c r="M251" t="str">
        <f>IF(ISBLANK(Marathon!N254),"",100+MAX(0,'Best Times'!P$4-Marathon!N254)/60)</f>
        <v/>
      </c>
      <c r="N251" t="str">
        <f>IF(ISBLANK(Marathon!O254),"",100+MAX(0,'Best Times'!Q$4-Marathon!O254)/60)</f>
        <v/>
      </c>
      <c r="O251">
        <f t="shared" si="9"/>
        <v>100</v>
      </c>
      <c r="P251">
        <f t="shared" si="10"/>
        <v>0</v>
      </c>
      <c r="Q251">
        <f t="shared" si="11"/>
        <v>100</v>
      </c>
    </row>
    <row r="252" spans="1:17">
      <c r="A252">
        <v>251</v>
      </c>
      <c r="B252" t="s">
        <v>255</v>
      </c>
      <c r="C252" s="1">
        <v>0</v>
      </c>
      <c r="D252" s="2" t="s">
        <v>323</v>
      </c>
      <c r="E252" t="str">
        <f>IF(ISBLANK(Marathon!F255),"",100+MAX(0,'Best Times'!H$4-Marathon!F255)/60)</f>
        <v/>
      </c>
      <c r="F252" t="str">
        <f>IF(ISBLANK(Marathon!G255),"",100+MAX(0,'Best Times'!I$4-Marathon!G255)/60)</f>
        <v/>
      </c>
      <c r="G252">
        <f>IF(ISBLANK(Marathon!H255),"",100+MAX(0,'Best Times'!J$4-Marathon!H255)/60)</f>
        <v>100</v>
      </c>
      <c r="H252" t="str">
        <f>IF(ISBLANK(Marathon!I255),"",100+MAX(0,'Best Times'!K$4-Marathon!I255)/60)</f>
        <v/>
      </c>
      <c r="I252" t="str">
        <f>IF(ISBLANK(Marathon!J255),"",100+MAX(0,'Best Times'!L$4-Marathon!J255)/60)</f>
        <v/>
      </c>
      <c r="J252" t="str">
        <f>IF(ISBLANK(Marathon!K255),"",100+MAX(0,'Best Times'!M$4-Marathon!K255)/60)</f>
        <v/>
      </c>
      <c r="K252" t="str">
        <f>IF(ISBLANK(Marathon!L255),"",100+MAX(0,'Best Times'!N$4-Marathon!L255)/60)</f>
        <v/>
      </c>
      <c r="L252" t="str">
        <f>IF(ISBLANK(Marathon!M255),"",100+MAX(0,'Best Times'!O$4-Marathon!M255)/60)</f>
        <v/>
      </c>
      <c r="M252" t="str">
        <f>IF(ISBLANK(Marathon!N255),"",100+MAX(0,'Best Times'!P$4-Marathon!N255)/60)</f>
        <v/>
      </c>
      <c r="N252" t="str">
        <f>IF(ISBLANK(Marathon!O255),"",100+MAX(0,'Best Times'!Q$4-Marathon!O255)/60)</f>
        <v/>
      </c>
      <c r="O252">
        <f t="shared" si="9"/>
        <v>100</v>
      </c>
      <c r="P252">
        <f t="shared" si="10"/>
        <v>0</v>
      </c>
      <c r="Q252">
        <f t="shared" si="11"/>
        <v>100</v>
      </c>
    </row>
    <row r="253" spans="1:17">
      <c r="A253">
        <v>252</v>
      </c>
      <c r="B253" t="s">
        <v>256</v>
      </c>
      <c r="C253" s="1">
        <v>0</v>
      </c>
      <c r="D253" s="2" t="s">
        <v>323</v>
      </c>
      <c r="E253" t="str">
        <f>IF(ISBLANK(Marathon!F256),"",100+MAX(0,'Best Times'!H$4-Marathon!F256)/60)</f>
        <v/>
      </c>
      <c r="F253" t="str">
        <f>IF(ISBLANK(Marathon!G256),"",100+MAX(0,'Best Times'!I$4-Marathon!G256)/60)</f>
        <v/>
      </c>
      <c r="G253">
        <f>IF(ISBLANK(Marathon!H256),"",100+MAX(0,'Best Times'!J$4-Marathon!H256)/60)</f>
        <v>100</v>
      </c>
      <c r="H253" t="str">
        <f>IF(ISBLANK(Marathon!I256),"",100+MAX(0,'Best Times'!K$4-Marathon!I256)/60)</f>
        <v/>
      </c>
      <c r="I253" t="str">
        <f>IF(ISBLANK(Marathon!J256),"",100+MAX(0,'Best Times'!L$4-Marathon!J256)/60)</f>
        <v/>
      </c>
      <c r="J253" t="str">
        <f>IF(ISBLANK(Marathon!K256),"",100+MAX(0,'Best Times'!M$4-Marathon!K256)/60)</f>
        <v/>
      </c>
      <c r="K253" t="str">
        <f>IF(ISBLANK(Marathon!L256),"",100+MAX(0,'Best Times'!N$4-Marathon!L256)/60)</f>
        <v/>
      </c>
      <c r="L253" t="str">
        <f>IF(ISBLANK(Marathon!M256),"",100+MAX(0,'Best Times'!O$4-Marathon!M256)/60)</f>
        <v/>
      </c>
      <c r="M253" t="str">
        <f>IF(ISBLANK(Marathon!N256),"",100+MAX(0,'Best Times'!P$4-Marathon!N256)/60)</f>
        <v/>
      </c>
      <c r="N253" t="str">
        <f>IF(ISBLANK(Marathon!O256),"",100+MAX(0,'Best Times'!Q$4-Marathon!O256)/60)</f>
        <v/>
      </c>
      <c r="O253">
        <f t="shared" si="9"/>
        <v>100</v>
      </c>
      <c r="P253">
        <f t="shared" si="10"/>
        <v>0</v>
      </c>
      <c r="Q253">
        <f t="shared" si="11"/>
        <v>100</v>
      </c>
    </row>
    <row r="254" spans="1:17">
      <c r="A254">
        <v>253</v>
      </c>
      <c r="B254" t="s">
        <v>99</v>
      </c>
      <c r="C254" s="1">
        <v>0</v>
      </c>
      <c r="D254" s="2" t="s">
        <v>323</v>
      </c>
      <c r="E254" t="str">
        <f>IF(ISBLANK(Marathon!F257),"",100+MAX(0,'Best Times'!H$4-Marathon!F257)/60)</f>
        <v/>
      </c>
      <c r="F254" t="str">
        <f>IF(ISBLANK(Marathon!G257),"",100+MAX(0,'Best Times'!I$4-Marathon!G257)/60)</f>
        <v/>
      </c>
      <c r="G254" t="str">
        <f>IF(ISBLANK(Marathon!H257),"",100+MAX(0,'Best Times'!J$4-Marathon!H257)/60)</f>
        <v/>
      </c>
      <c r="H254" t="str">
        <f>IF(ISBLANK(Marathon!I257),"",100+MAX(0,'Best Times'!K$4-Marathon!I257)/60)</f>
        <v/>
      </c>
      <c r="I254">
        <f>IF(ISBLANK(Marathon!J257),"",100+MAX(0,'Best Times'!L$4-Marathon!J257)/60)</f>
        <v>100</v>
      </c>
      <c r="J254" t="str">
        <f>IF(ISBLANK(Marathon!K257),"",100+MAX(0,'Best Times'!M$4-Marathon!K257)/60)</f>
        <v/>
      </c>
      <c r="K254" t="str">
        <f>IF(ISBLANK(Marathon!L257),"",100+MAX(0,'Best Times'!N$4-Marathon!L257)/60)</f>
        <v/>
      </c>
      <c r="L254" t="str">
        <f>IF(ISBLANK(Marathon!M257),"",100+MAX(0,'Best Times'!O$4-Marathon!M257)/60)</f>
        <v/>
      </c>
      <c r="M254" t="str">
        <f>IF(ISBLANK(Marathon!N257),"",100+MAX(0,'Best Times'!P$4-Marathon!N257)/60)</f>
        <v/>
      </c>
      <c r="N254" t="str">
        <f>IF(ISBLANK(Marathon!O257),"",100+MAX(0,'Best Times'!Q$4-Marathon!O257)/60)</f>
        <v/>
      </c>
      <c r="O254">
        <f t="shared" si="9"/>
        <v>100</v>
      </c>
      <c r="P254">
        <f t="shared" si="10"/>
        <v>0</v>
      </c>
      <c r="Q254">
        <f t="shared" si="11"/>
        <v>100</v>
      </c>
    </row>
    <row r="255" spans="1:17">
      <c r="A255">
        <v>254</v>
      </c>
      <c r="B255" t="s">
        <v>108</v>
      </c>
      <c r="C255" s="1">
        <v>0</v>
      </c>
      <c r="D255" s="2" t="s">
        <v>323</v>
      </c>
      <c r="E255" t="str">
        <f>IF(ISBLANK(Marathon!F258),"",100+MAX(0,'Best Times'!H$4-Marathon!F258)/60)</f>
        <v/>
      </c>
      <c r="F255" t="str">
        <f>IF(ISBLANK(Marathon!G258),"",100+MAX(0,'Best Times'!I$4-Marathon!G258)/60)</f>
        <v/>
      </c>
      <c r="G255" t="str">
        <f>IF(ISBLANK(Marathon!H258),"",100+MAX(0,'Best Times'!J$4-Marathon!H258)/60)</f>
        <v/>
      </c>
      <c r="H255" t="str">
        <f>IF(ISBLANK(Marathon!I258),"",100+MAX(0,'Best Times'!K$4-Marathon!I258)/60)</f>
        <v/>
      </c>
      <c r="I255" t="str">
        <f>IF(ISBLANK(Marathon!J258),"",100+MAX(0,'Best Times'!L$4-Marathon!J258)/60)</f>
        <v/>
      </c>
      <c r="J255">
        <f>IF(ISBLANK(Marathon!K258),"",100+MAX(0,'Best Times'!M$4-Marathon!K258)/60)</f>
        <v>100</v>
      </c>
      <c r="K255" t="str">
        <f>IF(ISBLANK(Marathon!L258),"",100+MAX(0,'Best Times'!N$4-Marathon!L258)/60)</f>
        <v/>
      </c>
      <c r="L255" t="str">
        <f>IF(ISBLANK(Marathon!M258),"",100+MAX(0,'Best Times'!O$4-Marathon!M258)/60)</f>
        <v/>
      </c>
      <c r="M255" t="str">
        <f>IF(ISBLANK(Marathon!N258),"",100+MAX(0,'Best Times'!P$4-Marathon!N258)/60)</f>
        <v/>
      </c>
      <c r="N255" t="str">
        <f>IF(ISBLANK(Marathon!O258),"",100+MAX(0,'Best Times'!Q$4-Marathon!O258)/60)</f>
        <v/>
      </c>
      <c r="O255">
        <f t="shared" si="9"/>
        <v>100</v>
      </c>
      <c r="P255">
        <f t="shared" si="10"/>
        <v>0</v>
      </c>
      <c r="Q255">
        <f t="shared" si="11"/>
        <v>100</v>
      </c>
    </row>
    <row r="256" spans="1:17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IF(ISBLANK(Marathon!F259),"",100+MAX(0,'Best Times'!H$4-Marathon!F259)/60)</f>
        <v/>
      </c>
      <c r="F256" t="str">
        <f>IF(ISBLANK(Marathon!G259),"",100+MAX(0,'Best Times'!I$4-Marathon!G259)/60)</f>
        <v/>
      </c>
      <c r="G256" t="str">
        <f>IF(ISBLANK(Marathon!H259),"",100+MAX(0,'Best Times'!J$4-Marathon!H259)/60)</f>
        <v/>
      </c>
      <c r="H256" t="str">
        <f>IF(ISBLANK(Marathon!I259),"",100+MAX(0,'Best Times'!K$4-Marathon!I259)/60)</f>
        <v/>
      </c>
      <c r="I256" t="str">
        <f>IF(ISBLANK(Marathon!J259),"",100+MAX(0,'Best Times'!L$4-Marathon!J259)/60)</f>
        <v/>
      </c>
      <c r="J256" t="str">
        <f>IF(ISBLANK(Marathon!K259),"",100+MAX(0,'Best Times'!M$4-Marathon!K259)/60)</f>
        <v/>
      </c>
      <c r="K256" t="str">
        <f>IF(ISBLANK(Marathon!L259),"",100+MAX(0,'Best Times'!N$4-Marathon!L259)/60)</f>
        <v/>
      </c>
      <c r="L256" t="str">
        <f>IF(ISBLANK(Marathon!M259),"",100+MAX(0,'Best Times'!O$4-Marathon!M259)/60)</f>
        <v/>
      </c>
      <c r="M256">
        <f>IF(ISBLANK(Marathon!N259),"",100+MAX(0,'Best Times'!P$4-Marathon!N259)/60)</f>
        <v>100</v>
      </c>
      <c r="N256" t="str">
        <f>IF(ISBLANK(Marathon!O259),"",100+MAX(0,'Best Times'!Q$4-Marathon!O259)/60)</f>
        <v/>
      </c>
      <c r="O256">
        <f t="shared" si="9"/>
        <v>100</v>
      </c>
      <c r="P256">
        <f t="shared" si="10"/>
        <v>0</v>
      </c>
      <c r="Q256">
        <f t="shared" si="11"/>
        <v>100</v>
      </c>
    </row>
    <row r="257" spans="1:17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IF(ISBLANK(Marathon!F260),"",100+MAX(0,'Best Times'!H$4-Marathon!F260)/60)</f>
        <v/>
      </c>
      <c r="F257">
        <f>IF(ISBLANK(Marathon!G260),"",100+MAX(0,'Best Times'!I$4-Marathon!G260)/60)</f>
        <v>100</v>
      </c>
      <c r="G257" t="str">
        <f>IF(ISBLANK(Marathon!H260),"",100+MAX(0,'Best Times'!J$4-Marathon!H260)/60)</f>
        <v/>
      </c>
      <c r="H257" t="str">
        <f>IF(ISBLANK(Marathon!I260),"",100+MAX(0,'Best Times'!K$4-Marathon!I260)/60)</f>
        <v/>
      </c>
      <c r="I257" t="str">
        <f>IF(ISBLANK(Marathon!J260),"",100+MAX(0,'Best Times'!L$4-Marathon!J260)/60)</f>
        <v/>
      </c>
      <c r="J257" t="str">
        <f>IF(ISBLANK(Marathon!K260),"",100+MAX(0,'Best Times'!M$4-Marathon!K260)/60)</f>
        <v/>
      </c>
      <c r="K257" t="str">
        <f>IF(ISBLANK(Marathon!L260),"",100+MAX(0,'Best Times'!N$4-Marathon!L260)/60)</f>
        <v/>
      </c>
      <c r="L257" t="str">
        <f>IF(ISBLANK(Marathon!M260),"",100+MAX(0,'Best Times'!O$4-Marathon!M260)/60)</f>
        <v/>
      </c>
      <c r="M257" t="str">
        <f>IF(ISBLANK(Marathon!N260),"",100+MAX(0,'Best Times'!P$4-Marathon!N260)/60)</f>
        <v/>
      </c>
      <c r="N257" t="str">
        <f>IF(ISBLANK(Marathon!O260),"",100+MAX(0,'Best Times'!Q$4-Marathon!O260)/60)</f>
        <v/>
      </c>
      <c r="O257">
        <f t="shared" si="9"/>
        <v>100</v>
      </c>
      <c r="P257">
        <f t="shared" si="10"/>
        <v>0</v>
      </c>
      <c r="Q257">
        <f t="shared" si="11"/>
        <v>100</v>
      </c>
    </row>
    <row r="258" spans="1:17">
      <c r="A258">
        <v>257</v>
      </c>
      <c r="B258" t="s">
        <v>259</v>
      </c>
      <c r="C258" s="1">
        <v>0</v>
      </c>
      <c r="D258" s="2" t="s">
        <v>323</v>
      </c>
      <c r="E258">
        <f>IF(ISBLANK(Marathon!F261),"",100+MAX(0,'Best Times'!H$4-Marathon!F261)/60)</f>
        <v>100</v>
      </c>
      <c r="F258" t="str">
        <f>IF(ISBLANK(Marathon!G261),"",100+MAX(0,'Best Times'!I$4-Marathon!G261)/60)</f>
        <v/>
      </c>
      <c r="G258" t="str">
        <f>IF(ISBLANK(Marathon!H261),"",100+MAX(0,'Best Times'!J$4-Marathon!H261)/60)</f>
        <v/>
      </c>
      <c r="H258" t="str">
        <f>IF(ISBLANK(Marathon!I261),"",100+MAX(0,'Best Times'!K$4-Marathon!I261)/60)</f>
        <v/>
      </c>
      <c r="I258" t="str">
        <f>IF(ISBLANK(Marathon!J261),"",100+MAX(0,'Best Times'!L$4-Marathon!J261)/60)</f>
        <v/>
      </c>
      <c r="J258" t="str">
        <f>IF(ISBLANK(Marathon!K261),"",100+MAX(0,'Best Times'!M$4-Marathon!K261)/60)</f>
        <v/>
      </c>
      <c r="K258" t="str">
        <f>IF(ISBLANK(Marathon!L261),"",100+MAX(0,'Best Times'!N$4-Marathon!L261)/60)</f>
        <v/>
      </c>
      <c r="L258" t="str">
        <f>IF(ISBLANK(Marathon!M261),"",100+MAX(0,'Best Times'!O$4-Marathon!M261)/60)</f>
        <v/>
      </c>
      <c r="M258" t="str">
        <f>IF(ISBLANK(Marathon!N261),"",100+MAX(0,'Best Times'!P$4-Marathon!N261)/60)</f>
        <v/>
      </c>
      <c r="N258" t="str">
        <f>IF(ISBLANK(Marathon!O261),"",100+MAX(0,'Best Times'!Q$4-Marathon!O261)/60)</f>
        <v/>
      </c>
      <c r="O258">
        <f t="shared" si="9"/>
        <v>100</v>
      </c>
      <c r="P258">
        <f t="shared" si="10"/>
        <v>0</v>
      </c>
      <c r="Q258">
        <f t="shared" si="11"/>
        <v>100</v>
      </c>
    </row>
    <row r="259" spans="1:17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IF(ISBLANK(Marathon!F262),"",100+MAX(0,'Best Times'!H$4-Marathon!F262)/60)</f>
        <v/>
      </c>
      <c r="F259" t="str">
        <f>IF(ISBLANK(Marathon!G262),"",100+MAX(0,'Best Times'!I$4-Marathon!G262)/60)</f>
        <v/>
      </c>
      <c r="G259" t="str">
        <f>IF(ISBLANK(Marathon!H262),"",100+MAX(0,'Best Times'!J$4-Marathon!H262)/60)</f>
        <v/>
      </c>
      <c r="H259" t="str">
        <f>IF(ISBLANK(Marathon!I262),"",100+MAX(0,'Best Times'!K$4-Marathon!I262)/60)</f>
        <v/>
      </c>
      <c r="I259" t="str">
        <f>IF(ISBLANK(Marathon!J262),"",100+MAX(0,'Best Times'!L$4-Marathon!J262)/60)</f>
        <v/>
      </c>
      <c r="J259" t="str">
        <f>IF(ISBLANK(Marathon!K262),"",100+MAX(0,'Best Times'!M$4-Marathon!K262)/60)</f>
        <v/>
      </c>
      <c r="K259" t="str">
        <f>IF(ISBLANK(Marathon!L262),"",100+MAX(0,'Best Times'!N$4-Marathon!L262)/60)</f>
        <v/>
      </c>
      <c r="L259" t="str">
        <f>IF(ISBLANK(Marathon!M262),"",100+MAX(0,'Best Times'!O$4-Marathon!M262)/60)</f>
        <v/>
      </c>
      <c r="M259" t="str">
        <f>IF(ISBLANK(Marathon!N262),"",100+MAX(0,'Best Times'!P$4-Marathon!N262)/60)</f>
        <v/>
      </c>
      <c r="N259">
        <f>IF(ISBLANK(Marathon!O262),"",100+MAX(0,'Best Times'!Q$4-Marathon!O262)/60)</f>
        <v>100</v>
      </c>
      <c r="O259">
        <f t="shared" ref="O259:O260" si="12">100*COUNTIF(E259:N259,"&gt;0")</f>
        <v>100</v>
      </c>
      <c r="P259">
        <f t="shared" ref="P259:P260" si="13">IF(O259=1000,MIN(E259:N259),0)</f>
        <v>0</v>
      </c>
      <c r="Q259">
        <f t="shared" ref="Q259:Q260" si="14">SUM(E259:N259)-P259</f>
        <v>100</v>
      </c>
    </row>
    <row r="260" spans="1:17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IF(ISBLANK(Marathon!F263),"",100+MAX(0,'Best Times'!H$4-Marathon!F263)/60)</f>
        <v/>
      </c>
      <c r="F260">
        <f>IF(ISBLANK(Marathon!G263),"",100+MAX(0,'Best Times'!I$4-Marathon!G263)/60)</f>
        <v>100</v>
      </c>
      <c r="G260" t="str">
        <f>IF(ISBLANK(Marathon!H263),"",100+MAX(0,'Best Times'!J$4-Marathon!H263)/60)</f>
        <v/>
      </c>
      <c r="H260" t="str">
        <f>IF(ISBLANK(Marathon!I263),"",100+MAX(0,'Best Times'!K$4-Marathon!I263)/60)</f>
        <v/>
      </c>
      <c r="I260" t="str">
        <f>IF(ISBLANK(Marathon!J263),"",100+MAX(0,'Best Times'!L$4-Marathon!J263)/60)</f>
        <v/>
      </c>
      <c r="J260" t="str">
        <f>IF(ISBLANK(Marathon!K263),"",100+MAX(0,'Best Times'!M$4-Marathon!K263)/60)</f>
        <v/>
      </c>
      <c r="K260" t="str">
        <f>IF(ISBLANK(Marathon!L263),"",100+MAX(0,'Best Times'!N$4-Marathon!L263)/60)</f>
        <v/>
      </c>
      <c r="L260" t="str">
        <f>IF(ISBLANK(Marathon!M263),"",100+MAX(0,'Best Times'!O$4-Marathon!M263)/60)</f>
        <v/>
      </c>
      <c r="M260" t="str">
        <f>IF(ISBLANK(Marathon!N263),"",100+MAX(0,'Best Times'!P$4-Marathon!N263)/60)</f>
        <v/>
      </c>
      <c r="N260" t="str">
        <f>IF(ISBLANK(Marathon!O263),"",100+MAX(0,'Best Times'!Q$4-Marathon!O263)/60)</f>
        <v/>
      </c>
      <c r="O260">
        <f t="shared" si="12"/>
        <v>100</v>
      </c>
      <c r="P260">
        <f t="shared" si="13"/>
        <v>0</v>
      </c>
      <c r="Q260">
        <f t="shared" si="14"/>
        <v>100</v>
      </c>
    </row>
    <row r="261" spans="1:17">
      <c r="D261" s="2" t="s">
        <v>346</v>
      </c>
      <c r="E261">
        <f>COUNTIF(E2:E260,"&gt;100")</f>
        <v>41</v>
      </c>
      <c r="F261">
        <f t="shared" ref="F261:N261" si="15">COUNTIF(F2:F260,"&gt;100")</f>
        <v>105</v>
      </c>
      <c r="G261">
        <f t="shared" si="15"/>
        <v>18</v>
      </c>
      <c r="H261">
        <f t="shared" si="15"/>
        <v>85</v>
      </c>
      <c r="I261">
        <f t="shared" si="15"/>
        <v>111</v>
      </c>
      <c r="J261">
        <f t="shared" si="15"/>
        <v>73</v>
      </c>
      <c r="K261">
        <f t="shared" si="15"/>
        <v>33</v>
      </c>
      <c r="L261">
        <f t="shared" si="15"/>
        <v>84</v>
      </c>
      <c r="M261">
        <f t="shared" si="15"/>
        <v>100</v>
      </c>
      <c r="N261">
        <f t="shared" si="15"/>
        <v>136</v>
      </c>
    </row>
    <row r="262" spans="1:17">
      <c r="D262" s="2" t="s">
        <v>345</v>
      </c>
      <c r="E262">
        <f>COUNTIF(E2:E260,"&gt;0")</f>
        <v>189</v>
      </c>
      <c r="F262">
        <f t="shared" ref="F262:N262" si="16">COUNTIF(F2:F260,"&gt;0")</f>
        <v>219</v>
      </c>
      <c r="G262">
        <f t="shared" si="16"/>
        <v>169</v>
      </c>
      <c r="H262">
        <f t="shared" si="16"/>
        <v>178</v>
      </c>
      <c r="I262">
        <f t="shared" si="16"/>
        <v>176</v>
      </c>
      <c r="J262">
        <f t="shared" si="16"/>
        <v>188</v>
      </c>
      <c r="K262">
        <f t="shared" si="16"/>
        <v>176</v>
      </c>
      <c r="L262">
        <f t="shared" si="16"/>
        <v>188</v>
      </c>
      <c r="M262">
        <f t="shared" si="16"/>
        <v>217</v>
      </c>
      <c r="N262">
        <f t="shared" si="16"/>
        <v>227</v>
      </c>
    </row>
    <row r="263" spans="1:17">
      <c r="D263" s="5" t="s">
        <v>344</v>
      </c>
      <c r="E263">
        <f>E261/E262*100</f>
        <v>21.693121693121693</v>
      </c>
      <c r="F263">
        <f t="shared" ref="F263:N263" si="17">F261/F262*100</f>
        <v>47.945205479452049</v>
      </c>
      <c r="G263">
        <f t="shared" si="17"/>
        <v>10.650887573964498</v>
      </c>
      <c r="H263">
        <f t="shared" si="17"/>
        <v>47.752808988764045</v>
      </c>
      <c r="I263">
        <f t="shared" si="17"/>
        <v>63.06818181818182</v>
      </c>
      <c r="J263">
        <f t="shared" si="17"/>
        <v>38.829787234042549</v>
      </c>
      <c r="K263">
        <f t="shared" si="17"/>
        <v>18.75</v>
      </c>
      <c r="L263">
        <f t="shared" si="17"/>
        <v>44.680851063829785</v>
      </c>
      <c r="M263">
        <f t="shared" si="17"/>
        <v>46.082949308755758</v>
      </c>
      <c r="N263">
        <f t="shared" si="17"/>
        <v>59.91189427312775</v>
      </c>
    </row>
    <row r="264" spans="1:17">
      <c r="D264" s="2"/>
    </row>
    <row r="265" spans="1:17">
      <c r="D265" s="2"/>
    </row>
    <row r="266" spans="1:17">
      <c r="D266" s="2"/>
      <c r="E266">
        <f>COUNTIF(E2:N260,"&gt;0")</f>
        <v>1927</v>
      </c>
      <c r="F266">
        <f>COUNTIF(E2:N260,"&gt;100")</f>
        <v>786</v>
      </c>
      <c r="G266">
        <f>F266/E266*100</f>
        <v>40.78879086663207</v>
      </c>
    </row>
    <row r="267" spans="1:17">
      <c r="D267" s="2"/>
    </row>
    <row r="268" spans="1:17">
      <c r="D268" s="2"/>
    </row>
    <row r="269" spans="1:17">
      <c r="D269" s="2"/>
    </row>
    <row r="270" spans="1:17">
      <c r="D270" s="2"/>
    </row>
    <row r="271" spans="1:17">
      <c r="D271" s="2"/>
    </row>
    <row r="272" spans="1:17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6"/>
  <sheetViews>
    <sheetView topLeftCell="A244" workbookViewId="0">
      <selection activeCell="A244" sqref="A1:A104857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</cols>
  <sheetData>
    <row r="1" spans="1:17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</row>
    <row r="2" spans="1:17">
      <c r="A2">
        <v>1</v>
      </c>
      <c r="B2" t="s">
        <v>109</v>
      </c>
      <c r="C2" s="1">
        <v>444.166666666666</v>
      </c>
      <c r="D2" s="2" t="s">
        <v>268</v>
      </c>
      <c r="E2">
        <f>IF(ISBLANK(Marathon!F5),"",100+MAX(0,(50-(50*(Marathon!F5-'Best Times'!H$2)/('Best Times'!H$5-'Best Times'!H$2)))))</f>
        <v>140.11524822695037</v>
      </c>
      <c r="F2">
        <f>IF(ISBLANK(Marathon!G5),"",100+MAX(0,(50-(50*(Marathon!G5-'Best Times'!I$2)/('Best Times'!I$5-'Best Times'!I$2)))))</f>
        <v>150</v>
      </c>
      <c r="G2">
        <f>IF(ISBLANK(Marathon!H5),"",100+MAX(0,(50-(50*(Marathon!H5-'Best Times'!J$2)/('Best Times'!J$5-'Best Times'!J$2)))))</f>
        <v>150</v>
      </c>
      <c r="H2">
        <f>IF(ISBLANK(Marathon!I5),"",100+MAX(0,(50-(50*(Marathon!I5-'Best Times'!K$2)/('Best Times'!K$5-'Best Times'!K$2)))))</f>
        <v>144.82758620689657</v>
      </c>
      <c r="I2">
        <f>IF(ISBLANK(Marathon!J5),"",100+MAX(0,(50-(50*(Marathon!J5-'Best Times'!L$2)/('Best Times'!L$5-'Best Times'!L$2)))))</f>
        <v>150</v>
      </c>
      <c r="J2">
        <f>IF(ISBLANK(Marathon!K5),"",100+MAX(0,(50-(50*(Marathon!K5-'Best Times'!M$2)/('Best Times'!M$5-'Best Times'!M$2)))))</f>
        <v>144.67455621301775</v>
      </c>
      <c r="K2">
        <f>IF(ISBLANK(Marathon!L5),"",100+MAX(0,(50-(50*(Marathon!L5-'Best Times'!N$2)/('Best Times'!N$5-'Best Times'!N$2)))))</f>
        <v>150</v>
      </c>
      <c r="L2">
        <f>IF(ISBLANK(Marathon!M5),"",100+MAX(0,(50-(50*(Marathon!M5-'Best Times'!O$2)/('Best Times'!O$5-'Best Times'!O$2)))))</f>
        <v>137.8022759601707</v>
      </c>
      <c r="M2">
        <f>IF(ISBLANK(Marathon!N5),"",100+MAX(0,(50-(50*(Marathon!N5-'Best Times'!P$2)/('Best Times'!P$5-'Best Times'!P$2)))))</f>
        <v>147.98319327731093</v>
      </c>
      <c r="N2">
        <f>IF(ISBLANK(Marathon!O5),"",100+MAX(0,(50-(50*(Marathon!O5-'Best Times'!Q$2)/('Best Times'!Q$5-'Best Times'!Q$2)))))</f>
        <v>149.37759336099586</v>
      </c>
      <c r="O2">
        <f>100*COUNTIF(E2:N2,"&gt;0")</f>
        <v>1000</v>
      </c>
      <c r="P2">
        <f>IF(O2=1000,MIN(E2:N2),0)</f>
        <v>137.8022759601707</v>
      </c>
      <c r="Q2">
        <f>SUM(E2:N2)-P2</f>
        <v>1326.9781772851713</v>
      </c>
    </row>
    <row r="3" spans="1:17">
      <c r="A3">
        <v>2</v>
      </c>
      <c r="B3" t="s">
        <v>110</v>
      </c>
      <c r="C3" s="1">
        <v>411.81666666666598</v>
      </c>
      <c r="D3" s="2" t="s">
        <v>268</v>
      </c>
      <c r="E3">
        <f>IF(ISBLANK(Marathon!F6),"",100+MAX(0,(50-(50*(Marathon!F6-'Best Times'!H$2)/('Best Times'!H$5-'Best Times'!H$2)))))</f>
        <v>143.77216312056737</v>
      </c>
      <c r="F3">
        <f>IF(ISBLANK(Marathon!G6),"",100+MAX(0,(50-(50*(Marathon!G6-'Best Times'!I$2)/('Best Times'!I$5-'Best Times'!I$2)))))</f>
        <v>140.17094017094018</v>
      </c>
      <c r="G3">
        <f>IF(ISBLANK(Marathon!H6),"",100+MAX(0,(50-(50*(Marathon!H6-'Best Times'!J$2)/('Best Times'!J$5-'Best Times'!J$2)))))</f>
        <v>125.52307692307693</v>
      </c>
      <c r="H3">
        <f>IF(ISBLANK(Marathon!I6),"",100+MAX(0,(50-(50*(Marathon!I6-'Best Times'!K$2)/('Best Times'!K$5-'Best Times'!K$2)))))</f>
        <v>141.91297208538589</v>
      </c>
      <c r="I3">
        <f>IF(ISBLANK(Marathon!J6),"",100+MAX(0,(50-(50*(Marathon!J6-'Best Times'!L$2)/('Best Times'!L$5-'Best Times'!L$2)))))</f>
        <v>136.12068965517241</v>
      </c>
      <c r="J3">
        <f>IF(ISBLANK(Marathon!K6),"",100+MAX(0,(50-(50*(Marathon!K6-'Best Times'!M$2)/('Best Times'!M$5-'Best Times'!M$2)))))</f>
        <v>149.18639053254438</v>
      </c>
      <c r="K3">
        <f>IF(ISBLANK(Marathon!L6),"",100+MAX(0,(50-(50*(Marathon!L6-'Best Times'!N$2)/('Best Times'!N$5-'Best Times'!N$2)))))</f>
        <v>144.03141361256544</v>
      </c>
      <c r="L3">
        <f>IF(ISBLANK(Marathon!M6),"",100+MAX(0,(50-(50*(Marathon!M6-'Best Times'!O$2)/('Best Times'!O$5-'Best Times'!O$2)))))</f>
        <v>148.2574679943101</v>
      </c>
      <c r="M3">
        <f>IF(ISBLANK(Marathon!N6),"",100+MAX(0,(50-(50*(Marathon!N6-'Best Times'!P$2)/('Best Times'!P$5-'Best Times'!P$2)))))</f>
        <v>142.68907563025209</v>
      </c>
      <c r="N3">
        <f>IF(ISBLANK(Marathon!O6),"",100+MAX(0,(50-(50*(Marathon!O6-'Best Times'!Q$2)/('Best Times'!Q$5-'Best Times'!Q$2)))))</f>
        <v>146.21369294605807</v>
      </c>
      <c r="O3">
        <f>100*COUNTIF(E3:N3,"&gt;0")</f>
        <v>1000</v>
      </c>
      <c r="P3">
        <f>IF(O3=1000,MIN(E3:N3),0)</f>
        <v>125.52307692307693</v>
      </c>
      <c r="Q3">
        <f>SUM(E3:N3)-P3</f>
        <v>1292.354805747796</v>
      </c>
    </row>
    <row r="4" spans="1:17">
      <c r="A4">
        <v>3</v>
      </c>
      <c r="B4" t="s">
        <v>1</v>
      </c>
      <c r="C4" s="1">
        <v>394.56666666666598</v>
      </c>
      <c r="D4" s="2" t="s">
        <v>268</v>
      </c>
      <c r="E4">
        <f>IF(ISBLANK(Marathon!F7),"",100+MAX(0,(50-(50*(Marathon!F7-'Best Times'!H$2)/('Best Times'!H$5-'Best Times'!H$2)))))</f>
        <v>147.51773049645391</v>
      </c>
      <c r="F4">
        <f>IF(ISBLANK(Marathon!G7),"",100+MAX(0,(50-(50*(Marathon!G7-'Best Times'!I$2)/('Best Times'!I$5-'Best Times'!I$2)))))</f>
        <v>132.31837606837607</v>
      </c>
      <c r="G4">
        <f>IF(ISBLANK(Marathon!H7),"",100+MAX(0,(50-(50*(Marathon!H7-'Best Times'!J$2)/('Best Times'!J$5-'Best Times'!J$2)))))</f>
        <v>128.92307692307693</v>
      </c>
      <c r="H4">
        <f>IF(ISBLANK(Marathon!I7),"",100+MAX(0,(50-(50*(Marathon!I7-'Best Times'!K$2)/('Best Times'!K$5-'Best Times'!K$2)))))</f>
        <v>148.52216748768473</v>
      </c>
      <c r="I4">
        <f>IF(ISBLANK(Marathon!J7),"",100+MAX(0,(50-(50*(Marathon!J7-'Best Times'!L$2)/('Best Times'!L$5-'Best Times'!L$2)))))</f>
        <v>117.97413793103448</v>
      </c>
      <c r="J4">
        <f>IF(ISBLANK(Marathon!K7),"",100+MAX(0,(50-(50*(Marathon!K7-'Best Times'!M$2)/('Best Times'!M$5-'Best Times'!M$2)))))</f>
        <v>139.62031558185404</v>
      </c>
      <c r="K4">
        <f>IF(ISBLANK(Marathon!L7),"",100+MAX(0,(50-(50*(Marathon!L7-'Best Times'!N$2)/('Best Times'!N$5-'Best Times'!N$2)))))</f>
        <v>137.565445026178</v>
      </c>
      <c r="L4">
        <f>IF(ISBLANK(Marathon!M7),"",100+MAX(0,(50-(50*(Marathon!M7-'Best Times'!O$2)/('Best Times'!O$5-'Best Times'!O$2)))))</f>
        <v>141.07396870554766</v>
      </c>
      <c r="M4">
        <f>IF(ISBLANK(Marathon!N7),"",100+MAX(0,(50-(50*(Marathon!N7-'Best Times'!P$2)/('Best Times'!P$5-'Best Times'!P$2)))))</f>
        <v>135.84033613445376</v>
      </c>
      <c r="N4">
        <f>IF(ISBLANK(Marathon!O7),"",100+MAX(0,(50-(50*(Marathon!O7-'Best Times'!Q$2)/('Best Times'!Q$5-'Best Times'!Q$2)))))</f>
        <v>145.28008298755185</v>
      </c>
      <c r="O4">
        <f>100*COUNTIF(E4:N4,"&gt;0")</f>
        <v>1000</v>
      </c>
      <c r="P4">
        <f>IF(O4=1000,MIN(E4:N4),0)</f>
        <v>117.97413793103448</v>
      </c>
      <c r="Q4">
        <f>SUM(E4:N4)-P4</f>
        <v>1256.6614994111769</v>
      </c>
    </row>
    <row r="5" spans="1:17">
      <c r="A5">
        <v>4</v>
      </c>
      <c r="B5" t="s">
        <v>10</v>
      </c>
      <c r="C5" s="1">
        <v>369.46666666666601</v>
      </c>
      <c r="D5" s="2" t="s">
        <v>269</v>
      </c>
      <c r="E5">
        <f>IF(ISBLANK(Marathon!F8),"",100+MAX(0,(50-(50*(Marathon!F8-'Best Times'!H$2)/('Best Times'!H$5-'Best Times'!H$2)))))</f>
        <v>149.64539007092199</v>
      </c>
      <c r="F5">
        <f>IF(ISBLANK(Marathon!G8),"",100+MAX(0,(50-(50*(Marathon!G8-'Best Times'!I$2)/('Best Times'!I$5-'Best Times'!I$2)))))</f>
        <v>140.01068376068378</v>
      </c>
      <c r="G5">
        <f>IF(ISBLANK(Marathon!H8),"",100+MAX(0,(50-(50*(Marathon!H8-'Best Times'!J$2)/('Best Times'!J$5-'Best Times'!J$2)))))</f>
        <v>133.53846153846155</v>
      </c>
      <c r="H5">
        <f>IF(ISBLANK(Marathon!I8),"",100+MAX(0,(50-(50*(Marathon!I8-'Best Times'!K$2)/('Best Times'!K$5-'Best Times'!K$2)))))</f>
        <v>136.16584564860426</v>
      </c>
      <c r="I5">
        <f>IF(ISBLANK(Marathon!J8),"",100+MAX(0,(50-(50*(Marathon!J8-'Best Times'!L$2)/('Best Times'!L$5-'Best Times'!L$2)))))</f>
        <v>133.06034482758622</v>
      </c>
      <c r="J5">
        <f>IF(ISBLANK(Marathon!K8),"",100+MAX(0,(50-(50*(Marathon!K8-'Best Times'!M$2)/('Best Times'!M$5-'Best Times'!M$2)))))</f>
        <v>142.11045364891518</v>
      </c>
      <c r="K5">
        <f>IF(ISBLANK(Marathon!L8),"",100+MAX(0,(50-(50*(Marathon!L8-'Best Times'!N$2)/('Best Times'!N$5-'Best Times'!N$2)))))</f>
        <v>100</v>
      </c>
      <c r="L5">
        <f>IF(ISBLANK(Marathon!M8),"",100+MAX(0,(50-(50*(Marathon!M8-'Best Times'!O$2)/('Best Times'!O$5-'Best Times'!O$2)))))</f>
        <v>137.98008534850641</v>
      </c>
      <c r="M5">
        <f>IF(ISBLANK(Marathon!N8),"",100+MAX(0,(50-(50*(Marathon!N8-'Best Times'!P$2)/('Best Times'!P$5-'Best Times'!P$2)))))</f>
        <v>136.80672268907563</v>
      </c>
      <c r="N5">
        <f>IF(ISBLANK(Marathon!O8),"",100+MAX(0,(50-(50*(Marathon!O8-'Best Times'!Q$2)/('Best Times'!Q$5-'Best Times'!Q$2)))))</f>
        <v>147.25103734439836</v>
      </c>
      <c r="O5">
        <f>100*COUNTIF(E5:N5,"&gt;0")</f>
        <v>1000</v>
      </c>
      <c r="P5">
        <f>IF(O5=1000,MIN(E5:N5),0)</f>
        <v>100</v>
      </c>
      <c r="Q5">
        <f>SUM(E5:N5)-P5</f>
        <v>1256.5690248771534</v>
      </c>
    </row>
    <row r="6" spans="1:17">
      <c r="A6">
        <v>5</v>
      </c>
      <c r="B6" t="s">
        <v>2</v>
      </c>
      <c r="C6" s="1">
        <v>379.48333333333301</v>
      </c>
      <c r="D6" s="2" t="s">
        <v>268</v>
      </c>
      <c r="E6">
        <f>IF(ISBLANK(Marathon!F9),"",100+MAX(0,(50-(50*(Marathon!F9-'Best Times'!H$2)/('Best Times'!H$5-'Best Times'!H$2)))))</f>
        <v>139.33953900709218</v>
      </c>
      <c r="F6">
        <f>IF(ISBLANK(Marathon!G9),"",100+MAX(0,(50-(50*(Marathon!G9-'Best Times'!I$2)/('Best Times'!I$5-'Best Times'!I$2)))))</f>
        <v>130.66239316239316</v>
      </c>
      <c r="G6">
        <f>IF(ISBLANK(Marathon!H9),"",100+MAX(0,(50-(50*(Marathon!H9-'Best Times'!J$2)/('Best Times'!J$5-'Best Times'!J$2)))))</f>
        <v>128.66153846153847</v>
      </c>
      <c r="H6">
        <f>IF(ISBLANK(Marathon!I9),"",100+MAX(0,(50-(50*(Marathon!I9-'Best Times'!K$2)/('Best Times'!K$5-'Best Times'!K$2)))))</f>
        <v>125.73891625615764</v>
      </c>
      <c r="I6">
        <f>IF(ISBLANK(Marathon!J9),"",100+MAX(0,(50-(50*(Marathon!J9-'Best Times'!L$2)/('Best Times'!L$5-'Best Times'!L$2)))))</f>
        <v>110.43103448275862</v>
      </c>
      <c r="J6">
        <f>IF(ISBLANK(Marathon!K9),"",100+MAX(0,(50-(50*(Marathon!K9-'Best Times'!M$2)/('Best Times'!M$5-'Best Times'!M$2)))))</f>
        <v>150</v>
      </c>
      <c r="K6">
        <f>IF(ISBLANK(Marathon!L9),"",100+MAX(0,(50-(50*(Marathon!L9-'Best Times'!N$2)/('Best Times'!N$5-'Best Times'!N$2)))))</f>
        <v>137.64397905759162</v>
      </c>
      <c r="L6">
        <f>IF(ISBLANK(Marathon!M9),"",100+MAX(0,(50-(50*(Marathon!M9-'Best Times'!O$2)/('Best Times'!O$5-'Best Times'!O$2)))))</f>
        <v>125.14224751066857</v>
      </c>
      <c r="M6">
        <f>IF(ISBLANK(Marathon!N9),"",100+MAX(0,(50-(50*(Marathon!N9-'Best Times'!P$2)/('Best Times'!P$5-'Best Times'!P$2)))))</f>
        <v>150</v>
      </c>
      <c r="N6">
        <f>IF(ISBLANK(Marathon!O9),"",100+MAX(0,(50-(50*(Marathon!O9-'Best Times'!Q$2)/('Best Times'!Q$5-'Best Times'!Q$2)))))</f>
        <v>141.59751037344398</v>
      </c>
      <c r="O6">
        <f>100*COUNTIF(E6:N6,"&gt;0")</f>
        <v>1000</v>
      </c>
      <c r="P6">
        <f>IF(O6=1000,MIN(E6:N6),0)</f>
        <v>110.43103448275862</v>
      </c>
      <c r="Q6">
        <f>SUM(E6:N6)-P6</f>
        <v>1228.7861238288858</v>
      </c>
    </row>
    <row r="7" spans="1:17">
      <c r="A7">
        <v>6</v>
      </c>
      <c r="B7" t="s">
        <v>111</v>
      </c>
      <c r="C7" s="1">
        <v>374.45</v>
      </c>
      <c r="D7" s="2" t="s">
        <v>268</v>
      </c>
      <c r="E7">
        <f>IF(ISBLANK(Marathon!F10),"",100+MAX(0,(50-(50*(Marathon!F10-'Best Times'!H$2)/('Best Times'!H$5-'Best Times'!H$2)))))</f>
        <v>125.5540780141844</v>
      </c>
      <c r="F7">
        <f>IF(ISBLANK(Marathon!G10),"",100+MAX(0,(50-(50*(Marathon!G10-'Best Times'!I$2)/('Best Times'!I$5-'Best Times'!I$2)))))</f>
        <v>109.82905982905983</v>
      </c>
      <c r="G7">
        <f>IF(ISBLANK(Marathon!H10),"",100+MAX(0,(50-(50*(Marathon!H10-'Best Times'!J$2)/('Best Times'!J$5-'Best Times'!J$2)))))</f>
        <v>132.52307692307693</v>
      </c>
      <c r="H7">
        <f>IF(ISBLANK(Marathon!I10),"",100+MAX(0,(50-(50*(Marathon!I10-'Best Times'!K$2)/('Best Times'!K$5-'Best Times'!K$2)))))</f>
        <v>140.02463054187191</v>
      </c>
      <c r="I7">
        <f>IF(ISBLANK(Marathon!J10),"",100+MAX(0,(50-(50*(Marathon!J10-'Best Times'!L$2)/('Best Times'!L$5-'Best Times'!L$2)))))</f>
        <v>139.65517241379311</v>
      </c>
      <c r="J7">
        <f>IF(ISBLANK(Marathon!K10),"",100+MAX(0,(50-(50*(Marathon!K10-'Best Times'!M$2)/('Best Times'!M$5-'Best Times'!M$2)))))</f>
        <v>143.86094674556213</v>
      </c>
      <c r="K7">
        <f>IF(ISBLANK(Marathon!L10),"",100+MAX(0,(50-(50*(Marathon!L10-'Best Times'!N$2)/('Best Times'!N$5-'Best Times'!N$2)))))</f>
        <v>134.9214659685864</v>
      </c>
      <c r="L7">
        <f>IF(ISBLANK(Marathon!M10),"",100+MAX(0,(50-(50*(Marathon!M10-'Best Times'!O$2)/('Best Times'!O$5-'Best Times'!O$2)))))</f>
        <v>133.67709815078234</v>
      </c>
      <c r="M7">
        <f>IF(ISBLANK(Marathon!N10),"",100+MAX(0,(50-(50*(Marathon!N10-'Best Times'!P$2)/('Best Times'!P$5-'Best Times'!P$2)))))</f>
        <v>140.79831932773109</v>
      </c>
      <c r="N7">
        <f>IF(ISBLANK(Marathon!O10),"",100+MAX(0,(50-(50*(Marathon!O10-'Best Times'!Q$2)/('Best Times'!Q$5-'Best Times'!Q$2)))))</f>
        <v>129.40871369294607</v>
      </c>
      <c r="O7">
        <f>100*COUNTIF(E7:N7,"&gt;0")</f>
        <v>1000</v>
      </c>
      <c r="P7">
        <f>IF(O7=1000,MIN(E7:N7),0)</f>
        <v>109.82905982905983</v>
      </c>
      <c r="Q7">
        <f>SUM(E7:N7)-P7</f>
        <v>1220.4235017785345</v>
      </c>
    </row>
    <row r="8" spans="1:17">
      <c r="A8">
        <v>7</v>
      </c>
      <c r="B8" t="s">
        <v>30</v>
      </c>
      <c r="C8" s="1">
        <v>351.71666666666601</v>
      </c>
      <c r="D8" s="2" t="s">
        <v>269</v>
      </c>
      <c r="E8">
        <f>IF(ISBLANK(Marathon!F11),"",100+MAX(0,(50-(50*(Marathon!F11-'Best Times'!H$2)/('Best Times'!H$5-'Best Times'!H$2)))))</f>
        <v>125.06648936170212</v>
      </c>
      <c r="F8">
        <f>IF(ISBLANK(Marathon!G11),"",100+MAX(0,(50-(50*(Marathon!G11-'Best Times'!I$2)/('Best Times'!I$5-'Best Times'!I$2)))))</f>
        <v>129.7542735042735</v>
      </c>
      <c r="G8">
        <f>IF(ISBLANK(Marathon!H11),"",100+MAX(0,(50-(50*(Marathon!H11-'Best Times'!J$2)/('Best Times'!J$5-'Best Times'!J$2)))))</f>
        <v>100</v>
      </c>
      <c r="H8">
        <f>IF(ISBLANK(Marathon!I11),"",100+MAX(0,(50-(50*(Marathon!I11-'Best Times'!K$2)/('Best Times'!K$5-'Best Times'!K$2)))))</f>
        <v>124.2200328407225</v>
      </c>
      <c r="I8">
        <f>IF(ISBLANK(Marathon!J11),"",100+MAX(0,(50-(50*(Marathon!J11-'Best Times'!L$2)/('Best Times'!L$5-'Best Times'!L$2)))))</f>
        <v>129.69827586206895</v>
      </c>
      <c r="J8">
        <f>IF(ISBLANK(Marathon!K11),"",100+MAX(0,(50-(50*(Marathon!K11-'Best Times'!M$2)/('Best Times'!M$5-'Best Times'!M$2)))))</f>
        <v>145.21696252465483</v>
      </c>
      <c r="K8">
        <f>IF(ISBLANK(Marathon!L11),"",100+MAX(0,(50-(50*(Marathon!L11-'Best Times'!N$2)/('Best Times'!N$5-'Best Times'!N$2)))))</f>
        <v>126.91099476439791</v>
      </c>
      <c r="L8">
        <f>IF(ISBLANK(Marathon!M11),"",100+MAX(0,(50-(50*(Marathon!M11-'Best Times'!O$2)/('Best Times'!O$5-'Best Times'!O$2)))))</f>
        <v>145.44807965860599</v>
      </c>
      <c r="M8">
        <f>IF(ISBLANK(Marathon!N11),"",100+MAX(0,(50-(50*(Marathon!N11-'Best Times'!P$2)/('Best Times'!P$5-'Best Times'!P$2)))))</f>
        <v>121.05042016806723</v>
      </c>
      <c r="N8">
        <f>IF(ISBLANK(Marathon!O11),"",100+MAX(0,(50-(50*(Marathon!O11-'Best Times'!Q$2)/('Best Times'!Q$5-'Best Times'!Q$2)))))</f>
        <v>136.15145228215766</v>
      </c>
      <c r="O8">
        <f>100*COUNTIF(E8:N8,"&gt;0")</f>
        <v>1000</v>
      </c>
      <c r="P8">
        <f>IF(O8=1000,MIN(E8:N8),0)</f>
        <v>100</v>
      </c>
      <c r="Q8">
        <f>SUM(E8:N8)-P8</f>
        <v>1183.5169809666506</v>
      </c>
    </row>
    <row r="9" spans="1:17">
      <c r="A9">
        <v>8</v>
      </c>
      <c r="B9" t="s">
        <v>3</v>
      </c>
      <c r="C9" s="1">
        <v>343.916666666666</v>
      </c>
      <c r="D9" s="2" t="s">
        <v>269</v>
      </c>
      <c r="E9">
        <f>IF(ISBLANK(Marathon!F12),"",100+MAX(0,(50-(50*(Marathon!F12-'Best Times'!H$2)/('Best Times'!H$5-'Best Times'!H$2)))))</f>
        <v>133.51063829787233</v>
      </c>
      <c r="F9">
        <f>IF(ISBLANK(Marathon!G12),"",100+MAX(0,(50-(50*(Marathon!G12-'Best Times'!I$2)/('Best Times'!I$5-'Best Times'!I$2)))))</f>
        <v>127.24358974358975</v>
      </c>
      <c r="G9">
        <f>IF(ISBLANK(Marathon!H12),"",100+MAX(0,(50-(50*(Marathon!H12-'Best Times'!J$2)/('Best Times'!J$5-'Best Times'!J$2)))))</f>
        <v>113.6</v>
      </c>
      <c r="H9">
        <f>IF(ISBLANK(Marathon!I12),"",100+MAX(0,(50-(50*(Marathon!I12-'Best Times'!K$2)/('Best Times'!K$5-'Best Times'!K$2)))))</f>
        <v>150</v>
      </c>
      <c r="I9">
        <f>IF(ISBLANK(Marathon!J12),"",100+MAX(0,(50-(50*(Marathon!J12-'Best Times'!L$2)/('Best Times'!L$5-'Best Times'!L$2)))))</f>
        <v>113.92241379310344</v>
      </c>
      <c r="J9">
        <f>IF(ISBLANK(Marathon!K12),"",100+MAX(0,(50-(50*(Marathon!K12-'Best Times'!M$2)/('Best Times'!M$5-'Best Times'!M$2)))))</f>
        <v>143.7130177514793</v>
      </c>
      <c r="K9">
        <f>IF(ISBLANK(Marathon!L12),"",100+MAX(0,(50-(50*(Marathon!L12-'Best Times'!N$2)/('Best Times'!N$5-'Best Times'!N$2)))))</f>
        <v>106.57068062827224</v>
      </c>
      <c r="L9">
        <f>IF(ISBLANK(Marathon!M12),"",100+MAX(0,(50-(50*(Marathon!M12-'Best Times'!O$2)/('Best Times'!O$5-'Best Times'!O$2)))))</f>
        <v>126.88477951635846</v>
      </c>
      <c r="M9">
        <f>IF(ISBLANK(Marathon!N12),"",100+MAX(0,(50-(50*(Marathon!N12-'Best Times'!P$2)/('Best Times'!P$5-'Best Times'!P$2)))))</f>
        <v>139.83193277310926</v>
      </c>
      <c r="N9">
        <f>IF(ISBLANK(Marathon!O12),"",100+MAX(0,(50-(50*(Marathon!O12-'Best Times'!Q$2)/('Best Times'!Q$5-'Best Times'!Q$2)))))</f>
        <v>128.31950207468878</v>
      </c>
      <c r="O9">
        <f>100*COUNTIF(E9:N9,"&gt;0")</f>
        <v>1000</v>
      </c>
      <c r="P9">
        <f>IF(O9=1000,MIN(E9:N9),0)</f>
        <v>106.57068062827224</v>
      </c>
      <c r="Q9">
        <f>SUM(E9:N9)-P9</f>
        <v>1177.0258739502012</v>
      </c>
    </row>
    <row r="10" spans="1:17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IF(ISBLANK(Marathon!F13),"",100+MAX(0,(50-(50*(Marathon!F13-'Best Times'!H$2)/('Best Times'!H$5-'Best Times'!H$2)))))</f>
        <v>126.77304964539007</v>
      </c>
      <c r="F10">
        <f>IF(ISBLANK(Marathon!G13),"",100+MAX(0,(50-(50*(Marathon!G13-'Best Times'!I$2)/('Best Times'!I$5-'Best Times'!I$2)))))</f>
        <v>138.62179487179486</v>
      </c>
      <c r="G10">
        <f>IF(ISBLANK(Marathon!H13),"",100+MAX(0,(50-(50*(Marathon!H13-'Best Times'!J$2)/('Best Times'!J$5-'Best Times'!J$2)))))</f>
        <v>100</v>
      </c>
      <c r="H10">
        <f>IF(ISBLANK(Marathon!I13),"",100+MAX(0,(50-(50*(Marathon!I13-'Best Times'!K$2)/('Best Times'!K$5-'Best Times'!K$2)))))</f>
        <v>100</v>
      </c>
      <c r="I10">
        <f>IF(ISBLANK(Marathon!J13),"",100+MAX(0,(50-(50*(Marathon!J13-'Best Times'!L$2)/('Best Times'!L$5-'Best Times'!L$2)))))</f>
        <v>124.95689655172414</v>
      </c>
      <c r="J10">
        <f>IF(ISBLANK(Marathon!K13),"",100+MAX(0,(50-(50*(Marathon!K13-'Best Times'!M$2)/('Best Times'!M$5-'Best Times'!M$2)))))</f>
        <v>146.44970414201183</v>
      </c>
      <c r="K10">
        <f>IF(ISBLANK(Marathon!L13),"",100+MAX(0,(50-(50*(Marathon!L13-'Best Times'!N$2)/('Best Times'!N$5-'Best Times'!N$2)))))</f>
        <v>137.22513089005236</v>
      </c>
      <c r="L10">
        <f>IF(ISBLANK(Marathon!M13),"",100+MAX(0,(50-(50*(Marathon!M13-'Best Times'!O$2)/('Best Times'!O$5-'Best Times'!O$2)))))</f>
        <v>116.35846372688478</v>
      </c>
      <c r="M10">
        <f>IF(ISBLANK(Marathon!N13),"",100+MAX(0,(50-(50*(Marathon!N13-'Best Times'!P$2)/('Best Times'!P$5-'Best Times'!P$2)))))</f>
        <v>126.76470588235294</v>
      </c>
      <c r="N10">
        <f>IF(ISBLANK(Marathon!O13),"",100+MAX(0,(50-(50*(Marathon!O13-'Best Times'!Q$2)/('Best Times'!Q$5-'Best Times'!Q$2)))))</f>
        <v>141.44190871369295</v>
      </c>
      <c r="O10">
        <f>100*COUNTIF(E10:N10,"&gt;0")</f>
        <v>1000</v>
      </c>
      <c r="P10">
        <f>IF(O10=1000,MIN(E10:N10),0)</f>
        <v>100</v>
      </c>
      <c r="Q10">
        <f>SUM(E10:N10)-P10</f>
        <v>1158.5916544239039</v>
      </c>
    </row>
    <row r="11" spans="1:17">
      <c r="A11">
        <v>10</v>
      </c>
      <c r="B11" t="s">
        <v>113</v>
      </c>
      <c r="C11" s="1">
        <v>321.81666666666598</v>
      </c>
      <c r="D11" s="2" t="s">
        <v>269</v>
      </c>
      <c r="E11">
        <f>IF(ISBLANK(Marathon!F14),"",100+MAX(0,(50-(50*(Marathon!F14-'Best Times'!H$2)/('Best Times'!H$5-'Best Times'!H$2)))))</f>
        <v>117.53102836879432</v>
      </c>
      <c r="F11">
        <f>IF(ISBLANK(Marathon!G14),"",100+MAX(0,(50-(50*(Marathon!G14-'Best Times'!I$2)/('Best Times'!I$5-'Best Times'!I$2)))))</f>
        <v>122.97008547008546</v>
      </c>
      <c r="G11">
        <f>IF(ISBLANK(Marathon!H14),"",100+MAX(0,(50-(50*(Marathon!H14-'Best Times'!J$2)/('Best Times'!J$5-'Best Times'!J$2)))))</f>
        <v>100</v>
      </c>
      <c r="H11">
        <f>IF(ISBLANK(Marathon!I14),"",100+MAX(0,(50-(50*(Marathon!I14-'Best Times'!K$2)/('Best Times'!K$5-'Best Times'!K$2)))))</f>
        <v>112.72577996715927</v>
      </c>
      <c r="I11">
        <f>IF(ISBLANK(Marathon!J14),"",100+MAX(0,(50-(50*(Marathon!J14-'Best Times'!L$2)/('Best Times'!L$5-'Best Times'!L$2)))))</f>
        <v>146.55172413793105</v>
      </c>
      <c r="J11">
        <f>IF(ISBLANK(Marathon!K14),"",100+MAX(0,(50-(50*(Marathon!K14-'Best Times'!M$2)/('Best Times'!M$5-'Best Times'!M$2)))))</f>
        <v>139.59566074950692</v>
      </c>
      <c r="K11">
        <f>IF(ISBLANK(Marathon!L14),"",100+MAX(0,(50-(50*(Marathon!L14-'Best Times'!N$2)/('Best Times'!N$5-'Best Times'!N$2)))))</f>
        <v>113.90052356020942</v>
      </c>
      <c r="L11">
        <f>IF(ISBLANK(Marathon!M14),"",100+MAX(0,(50-(50*(Marathon!M14-'Best Times'!O$2)/('Best Times'!O$5-'Best Times'!O$2)))))</f>
        <v>134.53058321479375</v>
      </c>
      <c r="M11">
        <f>IF(ISBLANK(Marathon!N14),"",100+MAX(0,(50-(50*(Marathon!N14-'Best Times'!P$2)/('Best Times'!P$5-'Best Times'!P$2)))))</f>
        <v>107.89915966386555</v>
      </c>
      <c r="N11">
        <f>IF(ISBLANK(Marathon!O14),"",100+MAX(0,(50-(50*(Marathon!O14-'Best Times'!Q$2)/('Best Times'!Q$5-'Best Times'!Q$2)))))</f>
        <v>131.32780082987551</v>
      </c>
      <c r="O11">
        <f>100*COUNTIF(E11:N11,"&gt;0")</f>
        <v>1000</v>
      </c>
      <c r="P11">
        <f>IF(O11=1000,MIN(E11:N11),0)</f>
        <v>100</v>
      </c>
      <c r="Q11">
        <f>SUM(E11:N11)-P11</f>
        <v>1127.0323459622214</v>
      </c>
    </row>
    <row r="12" spans="1:17">
      <c r="A12">
        <v>11</v>
      </c>
      <c r="B12" t="s">
        <v>4</v>
      </c>
      <c r="C12" s="1">
        <v>316.3</v>
      </c>
      <c r="D12" s="2" t="s">
        <v>270</v>
      </c>
      <c r="E12">
        <f>IF(ISBLANK(Marathon!F15),"",100+MAX(0,(50-(50*(Marathon!F15-'Best Times'!H$2)/('Best Times'!H$5-'Best Times'!H$2)))))</f>
        <v>111.7686170212766</v>
      </c>
      <c r="F12">
        <f>IF(ISBLANK(Marathon!G15),"",100+MAX(0,(50-(50*(Marathon!G15-'Best Times'!I$2)/('Best Times'!I$5-'Best Times'!I$2)))))</f>
        <v>129.59401709401709</v>
      </c>
      <c r="G12">
        <f>IF(ISBLANK(Marathon!H15),"",100+MAX(0,(50-(50*(Marathon!H15-'Best Times'!J$2)/('Best Times'!J$5-'Best Times'!J$2)))))</f>
        <v>100</v>
      </c>
      <c r="H12">
        <f>IF(ISBLANK(Marathon!I15),"",100+MAX(0,(50-(50*(Marathon!I15-'Best Times'!K$2)/('Best Times'!K$5-'Best Times'!K$2)))))</f>
        <v>131.23973727422003</v>
      </c>
      <c r="I12">
        <f>IF(ISBLANK(Marathon!J15),"",100+MAX(0,(50-(50*(Marathon!J15-'Best Times'!L$2)/('Best Times'!L$5-'Best Times'!L$2)))))</f>
        <v>124.91379310344828</v>
      </c>
      <c r="J12">
        <f>IF(ISBLANK(Marathon!K15),"",100+MAX(0,(50-(50*(Marathon!K15-'Best Times'!M$2)/('Best Times'!M$5-'Best Times'!M$2)))))</f>
        <v>130.99112426035504</v>
      </c>
      <c r="K12">
        <f>IF(ISBLANK(Marathon!L15),"",100+MAX(0,(50-(50*(Marathon!L15-'Best Times'!N$2)/('Best Times'!N$5-'Best Times'!N$2)))))</f>
        <v>100</v>
      </c>
      <c r="L12">
        <f>IF(ISBLANK(Marathon!M15),"",100+MAX(0,(50-(50*(Marathon!M15-'Best Times'!O$2)/('Best Times'!O$5-'Best Times'!O$2)))))</f>
        <v>149.67994310099573</v>
      </c>
      <c r="M12">
        <f>IF(ISBLANK(Marathon!N15),"",100+MAX(0,(50-(50*(Marathon!N15-'Best Times'!P$2)/('Best Times'!P$5-'Best Times'!P$2)))))</f>
        <v>149.36974789915968</v>
      </c>
      <c r="N12">
        <f>IF(ISBLANK(Marathon!O15),"",100+MAX(0,(50-(50*(Marathon!O15-'Best Times'!Q$2)/('Best Times'!Q$5-'Best Times'!Q$2)))))</f>
        <v>134.33609958506224</v>
      </c>
      <c r="O12">
        <f>100*COUNTIF(E12:N12,"&gt;0")</f>
        <v>1000</v>
      </c>
      <c r="P12">
        <f>IF(O12=1000,MIN(E12:N12),0)</f>
        <v>100</v>
      </c>
      <c r="Q12">
        <f>SUM(E12:N12)-P12</f>
        <v>1161.8930793385348</v>
      </c>
    </row>
    <row r="13" spans="1:17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IF(ISBLANK(Marathon!F16),"",100+MAX(0,(50-(50*(Marathon!F16-'Best Times'!H$2)/('Best Times'!H$5-'Best Times'!H$2)))))</f>
        <v>135.30585106382978</v>
      </c>
      <c r="F13">
        <f>IF(ISBLANK(Marathon!G16),"",100+MAX(0,(50-(50*(Marathon!G16-'Best Times'!I$2)/('Best Times'!I$5-'Best Times'!I$2)))))</f>
        <v>106.46367521367522</v>
      </c>
      <c r="G13">
        <f>IF(ISBLANK(Marathon!H16),"",100+MAX(0,(50-(50*(Marathon!H16-'Best Times'!J$2)/('Best Times'!J$5-'Best Times'!J$2)))))</f>
        <v>138.90769230769232</v>
      </c>
      <c r="H13">
        <f>IF(ISBLANK(Marathon!I16),"",100+MAX(0,(50-(50*(Marathon!I16-'Best Times'!K$2)/('Best Times'!K$5-'Best Times'!K$2)))))</f>
        <v>100</v>
      </c>
      <c r="I13">
        <f>IF(ISBLANK(Marathon!J16),"",100+MAX(0,(50-(50*(Marathon!J16-'Best Times'!L$2)/('Best Times'!L$5-'Best Times'!L$2)))))</f>
        <v>120.47413793103448</v>
      </c>
      <c r="J13">
        <f>IF(ISBLANK(Marathon!K16),"",100+MAX(0,(50-(50*(Marathon!K16-'Best Times'!M$2)/('Best Times'!M$5-'Best Times'!M$2)))))</f>
        <v>136.21794871794873</v>
      </c>
      <c r="K13">
        <f>IF(ISBLANK(Marathon!L16),"",100+MAX(0,(50-(50*(Marathon!L16-'Best Times'!N$2)/('Best Times'!N$5-'Best Times'!N$2)))))</f>
        <v>130.68062827225131</v>
      </c>
      <c r="L13">
        <f>IF(ISBLANK(Marathon!M16),"",100+MAX(0,(50-(50*(Marathon!M16-'Best Times'!O$2)/('Best Times'!O$5-'Best Times'!O$2)))))</f>
        <v>133.57041251778094</v>
      </c>
      <c r="M13">
        <f>IF(ISBLANK(Marathon!N16),"",100+MAX(0,(50-(50*(Marathon!N16-'Best Times'!P$2)/('Best Times'!P$5-'Best Times'!P$2)))))</f>
        <v>105.63025210084034</v>
      </c>
      <c r="N13">
        <f>IF(ISBLANK(Marathon!O16),"",100+MAX(0,(50-(50*(Marathon!O16-'Best Times'!Q$2)/('Best Times'!Q$5-'Best Times'!Q$2)))))</f>
        <v>104.51244813278009</v>
      </c>
      <c r="O13">
        <f>100*COUNTIF(E13:N13,"&gt;0")</f>
        <v>1000</v>
      </c>
      <c r="P13">
        <f>IF(O13=1000,MIN(E13:N13),0)</f>
        <v>100</v>
      </c>
      <c r="Q13">
        <f>SUM(E13:N13)-P13</f>
        <v>1111.7630462578331</v>
      </c>
    </row>
    <row r="14" spans="1:17">
      <c r="A14">
        <v>13</v>
      </c>
      <c r="B14" t="s">
        <v>114</v>
      </c>
      <c r="C14" s="1">
        <v>301.416666666666</v>
      </c>
      <c r="D14" s="2" t="s">
        <v>269</v>
      </c>
      <c r="E14">
        <f>IF(ISBLANK(Marathon!F17),"",100+MAX(0,(50-(50*(Marathon!F17-'Best Times'!H$2)/('Best Times'!H$5-'Best Times'!H$2)))))</f>
        <v>136.34751773049646</v>
      </c>
      <c r="F14">
        <f>IF(ISBLANK(Marathon!G17),"",100+MAX(0,(50-(50*(Marathon!G17-'Best Times'!I$2)/('Best Times'!I$5-'Best Times'!I$2)))))</f>
        <v>108.54700854700855</v>
      </c>
      <c r="G14">
        <f>IF(ISBLANK(Marathon!H17),"",100+MAX(0,(50-(50*(Marathon!H17-'Best Times'!J$2)/('Best Times'!J$5-'Best Times'!J$2)))))</f>
        <v>100</v>
      </c>
      <c r="H14">
        <f>IF(ISBLANK(Marathon!I17),"",100+MAX(0,(50-(50*(Marathon!I17-'Best Times'!K$2)/('Best Times'!K$5-'Best Times'!K$2)))))</f>
        <v>107.63546798029557</v>
      </c>
      <c r="I14">
        <f>IF(ISBLANK(Marathon!J17),"",100+MAX(0,(50-(50*(Marathon!J17-'Best Times'!L$2)/('Best Times'!L$5-'Best Times'!L$2)))))</f>
        <v>108.5344827586207</v>
      </c>
      <c r="J14">
        <f>IF(ISBLANK(Marathon!K17),"",100+MAX(0,(50-(50*(Marathon!K17-'Best Times'!M$2)/('Best Times'!M$5-'Best Times'!M$2)))))</f>
        <v>124.65483234714004</v>
      </c>
      <c r="K14">
        <f>IF(ISBLANK(Marathon!L17),"",100+MAX(0,(50-(50*(Marathon!L17-'Best Times'!N$2)/('Best Times'!N$5-'Best Times'!N$2)))))</f>
        <v>128.7696335078534</v>
      </c>
      <c r="L14">
        <f>IF(ISBLANK(Marathon!M17),"",100+MAX(0,(50-(50*(Marathon!M17-'Best Times'!O$2)/('Best Times'!O$5-'Best Times'!O$2)))))</f>
        <v>115.29160739687055</v>
      </c>
      <c r="M14">
        <f>IF(ISBLANK(Marathon!N17),"",100+MAX(0,(50-(50*(Marathon!N17-'Best Times'!P$2)/('Best Times'!P$5-'Best Times'!P$2)))))</f>
        <v>131.00840336134453</v>
      </c>
      <c r="N14">
        <f>IF(ISBLANK(Marathon!O17),"",100+MAX(0,(50-(50*(Marathon!O17-'Best Times'!Q$2)/('Best Times'!Q$5-'Best Times'!Q$2)))))</f>
        <v>100</v>
      </c>
      <c r="O14">
        <f>100*COUNTIF(E14:N14,"&gt;0")</f>
        <v>1000</v>
      </c>
      <c r="P14">
        <f>IF(O14=1000,MIN(E14:N14),0)</f>
        <v>100</v>
      </c>
      <c r="Q14">
        <f>SUM(E14:N14)-P14</f>
        <v>1060.7889536296298</v>
      </c>
    </row>
    <row r="15" spans="1:17">
      <c r="A15">
        <v>14</v>
      </c>
      <c r="B15" t="s">
        <v>78</v>
      </c>
      <c r="C15" s="1">
        <v>299.11666666666599</v>
      </c>
      <c r="D15" s="2" t="s">
        <v>270</v>
      </c>
      <c r="E15">
        <f>IF(ISBLANK(Marathon!F18),"",100+MAX(0,(50-(50*(Marathon!F18-'Best Times'!H$2)/('Best Times'!H$5-'Best Times'!H$2)))))</f>
        <v>100</v>
      </c>
      <c r="F15">
        <f>IF(ISBLANK(Marathon!G18),"",100+MAX(0,(50-(50*(Marathon!G18-'Best Times'!I$2)/('Best Times'!I$5-'Best Times'!I$2)))))</f>
        <v>123.18376068376068</v>
      </c>
      <c r="G15">
        <f>IF(ISBLANK(Marathon!H18),"",100+MAX(0,(50-(50*(Marathon!H18-'Best Times'!J$2)/('Best Times'!J$5-'Best Times'!J$2)))))</f>
        <v>100</v>
      </c>
      <c r="H15">
        <f>IF(ISBLANK(Marathon!I18),"",100+MAX(0,(50-(50*(Marathon!I18-'Best Times'!K$2)/('Best Times'!K$5-'Best Times'!K$2)))))</f>
        <v>125.28735632183908</v>
      </c>
      <c r="I15">
        <f>IF(ISBLANK(Marathon!J18),"",100+MAX(0,(50-(50*(Marathon!J18-'Best Times'!L$2)/('Best Times'!L$5-'Best Times'!L$2)))))</f>
        <v>136.63793103448276</v>
      </c>
      <c r="J15">
        <f>IF(ISBLANK(Marathon!K18),"",100+MAX(0,(50-(50*(Marathon!K18-'Best Times'!M$2)/('Best Times'!M$5-'Best Times'!M$2)))))</f>
        <v>142.03648915187375</v>
      </c>
      <c r="K15">
        <f>IF(ISBLANK(Marathon!L18),"",100+MAX(0,(50-(50*(Marathon!L18-'Best Times'!N$2)/('Best Times'!N$5-'Best Times'!N$2)))))</f>
        <v>127.56544502617801</v>
      </c>
      <c r="L15">
        <f>IF(ISBLANK(Marathon!M18),"",100+MAX(0,(50-(50*(Marathon!M18-'Best Times'!O$2)/('Best Times'!O$5-'Best Times'!O$2)))))</f>
        <v>112.09103840682788</v>
      </c>
      <c r="M15">
        <f>IF(ISBLANK(Marathon!N18),"",100+MAX(0,(50-(50*(Marathon!N18-'Best Times'!P$2)/('Best Times'!P$5-'Best Times'!P$2)))))</f>
        <v>127.73109243697479</v>
      </c>
      <c r="N15">
        <f>IF(ISBLANK(Marathon!O18),"",100+MAX(0,(50-(50*(Marathon!O18-'Best Times'!Q$2)/('Best Times'!Q$5-'Best Times'!Q$2)))))</f>
        <v>100</v>
      </c>
      <c r="O15">
        <f>100*COUNTIF(E15:N15,"&gt;0")</f>
        <v>1000</v>
      </c>
      <c r="P15">
        <f>IF(O15=1000,MIN(E15:N15),0)</f>
        <v>100</v>
      </c>
      <c r="Q15">
        <f>SUM(E15:N15)-P15</f>
        <v>1094.533113061937</v>
      </c>
    </row>
    <row r="16" spans="1:17">
      <c r="A16">
        <v>15</v>
      </c>
      <c r="B16" t="s">
        <v>115</v>
      </c>
      <c r="C16" s="1">
        <v>299.31666666666598</v>
      </c>
      <c r="D16" s="2" t="s">
        <v>269</v>
      </c>
      <c r="E16">
        <f>IF(ISBLANK(Marathon!F19),"",100+MAX(0,(50-(50*(Marathon!F19-'Best Times'!H$2)/('Best Times'!H$5-'Best Times'!H$2)))))</f>
        <v>150</v>
      </c>
      <c r="F16">
        <f>IF(ISBLANK(Marathon!G19),"",100+MAX(0,(50-(50*(Marathon!G19-'Best Times'!I$2)/('Best Times'!I$5-'Best Times'!I$2)))))</f>
        <v>136.11111111111111</v>
      </c>
      <c r="G16">
        <f>IF(ISBLANK(Marathon!H19),"",100+MAX(0,(50-(50*(Marathon!H19-'Best Times'!J$2)/('Best Times'!J$5-'Best Times'!J$2)))))</f>
        <v>100</v>
      </c>
      <c r="H16">
        <f>IF(ISBLANK(Marathon!I19),"",100+MAX(0,(50-(50*(Marathon!I19-'Best Times'!K$2)/('Best Times'!K$5-'Best Times'!K$2)))))</f>
        <v>122.41379310344828</v>
      </c>
      <c r="I16">
        <f>IF(ISBLANK(Marathon!J19),"",100+MAX(0,(50-(50*(Marathon!J19-'Best Times'!L$2)/('Best Times'!L$5-'Best Times'!L$2)))))</f>
        <v>100</v>
      </c>
      <c r="J16">
        <f>IF(ISBLANK(Marathon!K19),"",100+MAX(0,(50-(50*(Marathon!K19-'Best Times'!M$2)/('Best Times'!M$5-'Best Times'!M$2)))))</f>
        <v>123.52071005917159</v>
      </c>
      <c r="K16">
        <f>IF(ISBLANK(Marathon!L19),"",100+MAX(0,(50-(50*(Marathon!L19-'Best Times'!N$2)/('Best Times'!N$5-'Best Times'!N$2)))))</f>
        <v>102.5392670157068</v>
      </c>
      <c r="L16">
        <f>IF(ISBLANK(Marathon!M19),"",100+MAX(0,(50-(50*(Marathon!M19-'Best Times'!O$2)/('Best Times'!O$5-'Best Times'!O$2)))))</f>
        <v>110.70412517780939</v>
      </c>
      <c r="M16">
        <f>IF(ISBLANK(Marathon!N19),"",100+MAX(0,(50-(50*(Marathon!N19-'Best Times'!P$2)/('Best Times'!P$5-'Best Times'!P$2)))))</f>
        <v>122.73109243697479</v>
      </c>
      <c r="N16">
        <f>IF(ISBLANK(Marathon!O19),"",100+MAX(0,(50-(50*(Marathon!O19-'Best Times'!Q$2)/('Best Times'!Q$5-'Best Times'!Q$2)))))</f>
        <v>113.3298755186722</v>
      </c>
      <c r="O16">
        <f>100*COUNTIF(E16:N16,"&gt;0")</f>
        <v>1000</v>
      </c>
      <c r="P16">
        <f>IF(O16=1000,MIN(E16:N16),0)</f>
        <v>100</v>
      </c>
      <c r="Q16">
        <f>SUM(E16:N16)-P16</f>
        <v>1081.3499744228941</v>
      </c>
    </row>
    <row r="17" spans="1:17">
      <c r="A17">
        <v>16</v>
      </c>
      <c r="B17" t="s">
        <v>20</v>
      </c>
      <c r="C17" s="1">
        <v>297.33333333333297</v>
      </c>
      <c r="D17" s="2" t="s">
        <v>271</v>
      </c>
      <c r="E17">
        <f>IF(ISBLANK(Marathon!F20),"",100+MAX(0,(50-(50*(Marathon!F20-'Best Times'!H$2)/('Best Times'!H$5-'Best Times'!H$2)))))</f>
        <v>100</v>
      </c>
      <c r="F17">
        <f>IF(ISBLANK(Marathon!G20),"",100+MAX(0,(50-(50*(Marathon!G20-'Best Times'!I$2)/('Best Times'!I$5-'Best Times'!I$2)))))</f>
        <v>143.32264957264957</v>
      </c>
      <c r="G17">
        <f>IF(ISBLANK(Marathon!H20),"",100+MAX(0,(50-(50*(Marathon!H20-'Best Times'!J$2)/('Best Times'!J$5-'Best Times'!J$2)))))</f>
        <v>100</v>
      </c>
      <c r="H17">
        <f>IF(ISBLANK(Marathon!I20),"",100+MAX(0,(50-(50*(Marathon!I20-'Best Times'!K$2)/('Best Times'!K$5-'Best Times'!K$2)))))</f>
        <v>133.90804597701151</v>
      </c>
      <c r="I17">
        <f>IF(ISBLANK(Marathon!J20),"",100+MAX(0,(50-(50*(Marathon!J20-'Best Times'!L$2)/('Best Times'!L$5-'Best Times'!L$2)))))</f>
        <v>101.4655172413793</v>
      </c>
      <c r="J17">
        <f>IF(ISBLANK(Marathon!K20),"",100+MAX(0,(50-(50*(Marathon!K20-'Best Times'!M$2)/('Best Times'!M$5-'Best Times'!M$2)))))</f>
        <v>100</v>
      </c>
      <c r="K17">
        <f>IF(ISBLANK(Marathon!L20),"",100+MAX(0,(50-(50*(Marathon!L20-'Best Times'!N$2)/('Best Times'!N$5-'Best Times'!N$2)))))</f>
        <v>142.565445026178</v>
      </c>
      <c r="L17">
        <f>IF(ISBLANK(Marathon!M20),"",100+MAX(0,(50-(50*(Marathon!M20-'Best Times'!O$2)/('Best Times'!O$5-'Best Times'!O$2)))))</f>
        <v>133.81934566145094</v>
      </c>
      <c r="M17">
        <f>IF(ISBLANK(Marathon!N20),"",100+MAX(0,(50-(50*(Marathon!N20-'Best Times'!P$2)/('Best Times'!P$5-'Best Times'!P$2)))))</f>
        <v>133.10924369747897</v>
      </c>
      <c r="N17">
        <f>IF(ISBLANK(Marathon!O20),"",100+MAX(0,(50-(50*(Marathon!O20-'Best Times'!Q$2)/('Best Times'!Q$5-'Best Times'!Q$2)))))</f>
        <v>140.4564315352697</v>
      </c>
      <c r="O17">
        <f>100*COUNTIF(E17:N17,"&gt;0")</f>
        <v>1000</v>
      </c>
      <c r="P17">
        <f>IF(O17=1000,MIN(E17:N17),0)</f>
        <v>100</v>
      </c>
      <c r="Q17">
        <f>SUM(E17:N17)-P17</f>
        <v>1128.646678711418</v>
      </c>
    </row>
    <row r="18" spans="1:17">
      <c r="A18">
        <v>17</v>
      </c>
      <c r="B18" t="s">
        <v>68</v>
      </c>
      <c r="C18" s="1">
        <v>292.98333333333301</v>
      </c>
      <c r="D18" s="2" t="s">
        <v>269</v>
      </c>
      <c r="E18">
        <f>IF(ISBLANK(Marathon!F21),"",100+MAX(0,(50-(50*(Marathon!F21-'Best Times'!H$2)/('Best Times'!H$5-'Best Times'!H$2)))))</f>
        <v>100</v>
      </c>
      <c r="F18">
        <f>IF(ISBLANK(Marathon!G21),"",100+MAX(0,(50-(50*(Marathon!G21-'Best Times'!I$2)/('Best Times'!I$5-'Best Times'!I$2)))))</f>
        <v>110.52350427350427</v>
      </c>
      <c r="G18">
        <f>IF(ISBLANK(Marathon!H21),"",100+MAX(0,(50-(50*(Marathon!H21-'Best Times'!J$2)/('Best Times'!J$5-'Best Times'!J$2)))))</f>
        <v>125.27692307692308</v>
      </c>
      <c r="H18">
        <f>IF(ISBLANK(Marathon!I21),"",100+MAX(0,(50-(50*(Marathon!I21-'Best Times'!K$2)/('Best Times'!K$5-'Best Times'!K$2)))))</f>
        <v>115.80459770114942</v>
      </c>
      <c r="I18">
        <f>IF(ISBLANK(Marathon!J21),"",100+MAX(0,(50-(50*(Marathon!J21-'Best Times'!L$2)/('Best Times'!L$5-'Best Times'!L$2)))))</f>
        <v>147.97413793103448</v>
      </c>
      <c r="J18">
        <f>IF(ISBLANK(Marathon!K21),"",100+MAX(0,(50-(50*(Marathon!K21-'Best Times'!M$2)/('Best Times'!M$5-'Best Times'!M$2)))))</f>
        <v>130.7938856015779</v>
      </c>
      <c r="K18">
        <f>IF(ISBLANK(Marathon!L21),"",100+MAX(0,(50-(50*(Marathon!L21-'Best Times'!N$2)/('Best Times'!N$5-'Best Times'!N$2)))))</f>
        <v>123.03664921465969</v>
      </c>
      <c r="L18">
        <f>IF(ISBLANK(Marathon!M21),"",100+MAX(0,(50-(50*(Marathon!M21-'Best Times'!O$2)/('Best Times'!O$5-'Best Times'!O$2)))))</f>
        <v>103.84068278805121</v>
      </c>
      <c r="M18">
        <f>IF(ISBLANK(Marathon!N21),"",100+MAX(0,(50-(50*(Marathon!N21-'Best Times'!P$2)/('Best Times'!P$5-'Best Times'!P$2)))))</f>
        <v>125.3781512605042</v>
      </c>
      <c r="N18">
        <f>IF(ISBLANK(Marathon!O21),"",100+MAX(0,(50-(50*(Marathon!O21-'Best Times'!Q$2)/('Best Times'!Q$5-'Best Times'!Q$2)))))</f>
        <v>104.82365145228215</v>
      </c>
      <c r="O18">
        <f>100*COUNTIF(E18:N18,"&gt;0")</f>
        <v>1000</v>
      </c>
      <c r="P18">
        <f>IF(O18=1000,MIN(E18:N18),0)</f>
        <v>100</v>
      </c>
      <c r="Q18">
        <f>SUM(E18:N18)-P18</f>
        <v>1087.4521832996863</v>
      </c>
    </row>
    <row r="19" spans="1:17">
      <c r="A19">
        <v>18</v>
      </c>
      <c r="B19" t="s">
        <v>116</v>
      </c>
      <c r="C19" s="1">
        <v>291.76666666666603</v>
      </c>
      <c r="D19" s="2" t="s">
        <v>270</v>
      </c>
      <c r="E19">
        <f>IF(ISBLANK(Marathon!F22),"",100+MAX(0,(50-(50*(Marathon!F22-'Best Times'!H$2)/('Best Times'!H$5-'Best Times'!H$2)))))</f>
        <v>100</v>
      </c>
      <c r="F19">
        <f>IF(ISBLANK(Marathon!G22),"",100+MAX(0,(50-(50*(Marathon!G22-'Best Times'!I$2)/('Best Times'!I$5-'Best Times'!I$2)))))</f>
        <v>100</v>
      </c>
      <c r="G19">
        <f>IF(ISBLANK(Marathon!H22),"",100+MAX(0,(50-(50*(Marathon!H22-'Best Times'!J$2)/('Best Times'!J$5-'Best Times'!J$2)))))</f>
        <v>100</v>
      </c>
      <c r="H19">
        <f>IF(ISBLANK(Marathon!I22),"",100+MAX(0,(50-(50*(Marathon!I22-'Best Times'!K$2)/('Best Times'!K$5-'Best Times'!K$2)))))</f>
        <v>125.82101806239737</v>
      </c>
      <c r="I19">
        <f>IF(ISBLANK(Marathon!J22),"",100+MAX(0,(50-(50*(Marathon!J22-'Best Times'!L$2)/('Best Times'!L$5-'Best Times'!L$2)))))</f>
        <v>139.7844827586207</v>
      </c>
      <c r="J19">
        <f>IF(ISBLANK(Marathon!K22),"",100+MAX(0,(50-(50*(Marathon!K22-'Best Times'!M$2)/('Best Times'!M$5-'Best Times'!M$2)))))</f>
        <v>142.45562130177515</v>
      </c>
      <c r="K19">
        <f>IF(ISBLANK(Marathon!L22),"",100+MAX(0,(50-(50*(Marathon!L22-'Best Times'!N$2)/('Best Times'!N$5-'Best Times'!N$2)))))</f>
        <v>105.89005235602095</v>
      </c>
      <c r="L19">
        <f>IF(ISBLANK(Marathon!M22),"",100+MAX(0,(50-(50*(Marathon!M22-'Best Times'!O$2)/('Best Times'!O$5-'Best Times'!O$2)))))</f>
        <v>146.90611664295875</v>
      </c>
      <c r="M19">
        <f>IF(ISBLANK(Marathon!N22),"",100+MAX(0,(50-(50*(Marathon!N22-'Best Times'!P$2)/('Best Times'!P$5-'Best Times'!P$2)))))</f>
        <v>129.70588235294119</v>
      </c>
      <c r="N19">
        <f>IF(ISBLANK(Marathon!O22),"",100+MAX(0,(50-(50*(Marathon!O22-'Best Times'!Q$2)/('Best Times'!Q$5-'Best Times'!Q$2)))))</f>
        <v>100</v>
      </c>
      <c r="O19">
        <f>100*COUNTIF(E19:N19,"&gt;0")</f>
        <v>1000</v>
      </c>
      <c r="P19">
        <f>IF(O19=1000,MIN(E19:N19),0)</f>
        <v>100</v>
      </c>
      <c r="Q19">
        <f>SUM(E19:N19)-P19</f>
        <v>1090.5631734747142</v>
      </c>
    </row>
    <row r="20" spans="1:17">
      <c r="A20">
        <v>19</v>
      </c>
      <c r="B20" t="s">
        <v>117</v>
      </c>
      <c r="C20" s="1">
        <v>290.14999999999998</v>
      </c>
      <c r="D20" s="2" t="s">
        <v>269</v>
      </c>
      <c r="E20">
        <f>IF(ISBLANK(Marathon!F23),"",100+MAX(0,(50-(50*(Marathon!F23-'Best Times'!H$2)/('Best Times'!H$5-'Best Times'!H$2)))))</f>
        <v>108.79875886524823</v>
      </c>
      <c r="F20">
        <f>IF(ISBLANK(Marathon!G23),"",100+MAX(0,(50-(50*(Marathon!G23-'Best Times'!I$2)/('Best Times'!I$5-'Best Times'!I$2)))))</f>
        <v>120.13888888888889</v>
      </c>
      <c r="G20">
        <f>IF(ISBLANK(Marathon!H23),"",100+MAX(0,(50-(50*(Marathon!H23-'Best Times'!J$2)/('Best Times'!J$5-'Best Times'!J$2)))))</f>
        <v>100</v>
      </c>
      <c r="H20">
        <f>IF(ISBLANK(Marathon!I23),"",100+MAX(0,(50-(50*(Marathon!I23-'Best Times'!K$2)/('Best Times'!K$5-'Best Times'!K$2)))))</f>
        <v>135.34482758620689</v>
      </c>
      <c r="I20">
        <f>IF(ISBLANK(Marathon!J23),"",100+MAX(0,(50-(50*(Marathon!J23-'Best Times'!L$2)/('Best Times'!L$5-'Best Times'!L$2)))))</f>
        <v>137.06896551724139</v>
      </c>
      <c r="J20">
        <f>IF(ISBLANK(Marathon!K23),"",100+MAX(0,(50-(50*(Marathon!K23-'Best Times'!M$2)/('Best Times'!M$5-'Best Times'!M$2)))))</f>
        <v>134.51676528599606</v>
      </c>
      <c r="K20">
        <f>IF(ISBLANK(Marathon!L23),"",100+MAX(0,(50-(50*(Marathon!L23-'Best Times'!N$2)/('Best Times'!N$5-'Best Times'!N$2)))))</f>
        <v>100</v>
      </c>
      <c r="L20">
        <f>IF(ISBLANK(Marathon!M23),"",100+MAX(0,(50-(50*(Marathon!M23-'Best Times'!O$2)/('Best Times'!O$5-'Best Times'!O$2)))))</f>
        <v>126.06685633001422</v>
      </c>
      <c r="M20">
        <f>IF(ISBLANK(Marathon!N23),"",100+MAX(0,(50-(50*(Marathon!N23-'Best Times'!P$2)/('Best Times'!P$5-'Best Times'!P$2)))))</f>
        <v>100</v>
      </c>
      <c r="N20">
        <f>IF(ISBLANK(Marathon!O23),"",100+MAX(0,(50-(50*(Marathon!O23-'Best Times'!Q$2)/('Best Times'!Q$5-'Best Times'!Q$2)))))</f>
        <v>118.62033195020747</v>
      </c>
      <c r="O20">
        <f>100*COUNTIF(E20:N20,"&gt;0")</f>
        <v>1000</v>
      </c>
      <c r="P20">
        <f>IF(O20=1000,MIN(E20:N20),0)</f>
        <v>100</v>
      </c>
      <c r="Q20">
        <f>SUM(E20:N20)-P20</f>
        <v>1080.5553944238031</v>
      </c>
    </row>
    <row r="21" spans="1:17">
      <c r="A21">
        <v>20</v>
      </c>
      <c r="B21" t="s">
        <v>0</v>
      </c>
      <c r="C21" s="1">
        <v>304.76666666666603</v>
      </c>
      <c r="D21" s="2" t="s">
        <v>268</v>
      </c>
      <c r="E21">
        <f>IF(ISBLANK(Marathon!F24),"",100+MAX(0,(50-(50*(Marathon!F24-'Best Times'!H$2)/('Best Times'!H$5-'Best Times'!H$2)))))</f>
        <v>124.80053191489361</v>
      </c>
      <c r="F21">
        <f>IF(ISBLANK(Marathon!G24),"",100+MAX(0,(50-(50*(Marathon!G24-'Best Times'!I$2)/('Best Times'!I$5-'Best Times'!I$2)))))</f>
        <v>100</v>
      </c>
      <c r="G21">
        <f>IF(ISBLANK(Marathon!H24),"",100+MAX(0,(50-(50*(Marathon!H24-'Best Times'!J$2)/('Best Times'!J$5-'Best Times'!J$2)))))</f>
        <v>138.09230769230768</v>
      </c>
      <c r="H21">
        <f>IF(ISBLANK(Marathon!I24),"",100+MAX(0,(50-(50*(Marathon!I24-'Best Times'!K$2)/('Best Times'!K$5-'Best Times'!K$2)))))</f>
        <v>102.99671592775042</v>
      </c>
      <c r="I21">
        <f>IF(ISBLANK(Marathon!J24),"",100+MAX(0,(50-(50*(Marathon!J24-'Best Times'!L$2)/('Best Times'!L$5-'Best Times'!L$2)))))</f>
        <v>127.93103448275862</v>
      </c>
      <c r="J21">
        <f>IF(ISBLANK(Marathon!K24),"",100+MAX(0,(50-(50*(Marathon!K24-'Best Times'!M$2)/('Best Times'!M$5-'Best Times'!M$2)))))</f>
        <v>137.8698224852071</v>
      </c>
      <c r="K21">
        <f>IF(ISBLANK(Marathon!L24),"",100+MAX(0,(50-(50*(Marathon!L24-'Best Times'!N$2)/('Best Times'!N$5-'Best Times'!N$2)))))</f>
        <v>114.34554973821989</v>
      </c>
      <c r="L21">
        <f>IF(ISBLANK(Marathon!M24),"",100+MAX(0,(50-(50*(Marathon!M24-'Best Times'!O$2)/('Best Times'!O$5-'Best Times'!O$2)))))</f>
        <v>123.39971550497866</v>
      </c>
      <c r="M21">
        <f>IF(ISBLANK(Marathon!N24),"",100+MAX(0,(50-(50*(Marathon!N24-'Best Times'!P$2)/('Best Times'!P$5-'Best Times'!P$2)))))</f>
        <v>134.36974789915968</v>
      </c>
      <c r="N21">
        <f>IF(ISBLANK(Marathon!O24),"",100+MAX(0,(50-(50*(Marathon!O24-'Best Times'!Q$2)/('Best Times'!Q$5-'Best Times'!Q$2)))))</f>
        <v>105.75726141078837</v>
      </c>
      <c r="O21">
        <f>100*COUNTIF(E21:N21,"&gt;0")</f>
        <v>1000</v>
      </c>
      <c r="P21">
        <f>IF(O21=1000,MIN(E21:N21),0)</f>
        <v>100</v>
      </c>
      <c r="Q21">
        <f>SUM(E21:N21)-P21</f>
        <v>1109.5626870560641</v>
      </c>
    </row>
    <row r="22" spans="1:17">
      <c r="A22">
        <v>21</v>
      </c>
      <c r="B22" t="s">
        <v>12</v>
      </c>
      <c r="C22" s="1">
        <v>287.599999999999</v>
      </c>
      <c r="D22" s="2" t="s">
        <v>270</v>
      </c>
      <c r="E22">
        <f>IF(ISBLANK(Marathon!F25),"",100+MAX(0,(50-(50*(Marathon!F25-'Best Times'!H$2)/('Best Times'!H$5-'Best Times'!H$2)))))</f>
        <v>127.85904255319149</v>
      </c>
      <c r="F22">
        <f>IF(ISBLANK(Marathon!G25),"",100+MAX(0,(50-(50*(Marathon!G25-'Best Times'!I$2)/('Best Times'!I$5-'Best Times'!I$2)))))</f>
        <v>130.50213675213675</v>
      </c>
      <c r="G22">
        <f>IF(ISBLANK(Marathon!H25),"",100+MAX(0,(50-(50*(Marathon!H25-'Best Times'!J$2)/('Best Times'!J$5-'Best Times'!J$2)))))</f>
        <v>100</v>
      </c>
      <c r="H22">
        <f>IF(ISBLANK(Marathon!I25),"",100+MAX(0,(50-(50*(Marathon!I25-'Best Times'!K$2)/('Best Times'!K$5-'Best Times'!K$2)))))</f>
        <v>127.25779967159278</v>
      </c>
      <c r="I22">
        <f>IF(ISBLANK(Marathon!J25),"",100+MAX(0,(50-(50*(Marathon!J25-'Best Times'!L$2)/('Best Times'!L$5-'Best Times'!L$2)))))</f>
        <v>121.4655172413793</v>
      </c>
      <c r="J22">
        <f>IF(ISBLANK(Marathon!K25),"",100+MAX(0,(50-(50*(Marathon!K25-'Best Times'!M$2)/('Best Times'!M$5-'Best Times'!M$2)))))</f>
        <v>132.88954635108482</v>
      </c>
      <c r="K22">
        <f>IF(ISBLANK(Marathon!L25),"",100+MAX(0,(50-(50*(Marathon!L25-'Best Times'!N$2)/('Best Times'!N$5-'Best Times'!N$2)))))</f>
        <v>109.63350785340313</v>
      </c>
      <c r="L22">
        <f>IF(ISBLANK(Marathon!M25),"",100+MAX(0,(50-(50*(Marathon!M25-'Best Times'!O$2)/('Best Times'!O$5-'Best Times'!O$2)))))</f>
        <v>131.1877667140825</v>
      </c>
      <c r="M22">
        <f>IF(ISBLANK(Marathon!N25),"",100+MAX(0,(50-(50*(Marathon!N25-'Best Times'!P$2)/('Best Times'!P$5-'Best Times'!P$2)))))</f>
        <v>100</v>
      </c>
      <c r="N22">
        <f>IF(ISBLANK(Marathon!O25),"",100+MAX(0,(50-(50*(Marathon!O25-'Best Times'!Q$2)/('Best Times'!Q$5-'Best Times'!Q$2)))))</f>
        <v>136.51452282157675</v>
      </c>
      <c r="O22">
        <f>100*COUNTIF(E22:N22,"&gt;0")</f>
        <v>1000</v>
      </c>
      <c r="P22">
        <f>IF(O22=1000,MIN(E22:N22),0)</f>
        <v>100</v>
      </c>
      <c r="Q22">
        <f>SUM(E22:N22)-P22</f>
        <v>1117.3098399584476</v>
      </c>
    </row>
    <row r="23" spans="1:17">
      <c r="A23">
        <v>22</v>
      </c>
      <c r="B23" t="s">
        <v>118</v>
      </c>
      <c r="C23" s="1">
        <v>286.06666666666598</v>
      </c>
      <c r="D23" s="2" t="s">
        <v>269</v>
      </c>
      <c r="E23">
        <f>IF(ISBLANK(Marathon!F26),"",100+MAX(0,(50-(50*(Marathon!F26-'Best Times'!H$2)/('Best Times'!H$5-'Best Times'!H$2)))))</f>
        <v>131.13918439716312</v>
      </c>
      <c r="F23">
        <f>IF(ISBLANK(Marathon!G26),"",100+MAX(0,(50-(50*(Marathon!G26-'Best Times'!I$2)/('Best Times'!I$5-'Best Times'!I$2)))))</f>
        <v>119.92521367521368</v>
      </c>
      <c r="G23">
        <f>IF(ISBLANK(Marathon!H26),"",100+MAX(0,(50-(50*(Marathon!H26-'Best Times'!J$2)/('Best Times'!J$5-'Best Times'!J$2)))))</f>
        <v>100</v>
      </c>
      <c r="H23">
        <f>IF(ISBLANK(Marathon!I26),"",100+MAX(0,(50-(50*(Marathon!I26-'Best Times'!K$2)/('Best Times'!K$5-'Best Times'!K$2)))))</f>
        <v>117.44663382594416</v>
      </c>
      <c r="I23">
        <f>IF(ISBLANK(Marathon!J26),"",100+MAX(0,(50-(50*(Marathon!J26-'Best Times'!L$2)/('Best Times'!L$5-'Best Times'!L$2)))))</f>
        <v>101.76724137931035</v>
      </c>
      <c r="J23">
        <f>IF(ISBLANK(Marathon!K26),"",100+MAX(0,(50-(50*(Marathon!K26-'Best Times'!M$2)/('Best Times'!M$5-'Best Times'!M$2)))))</f>
        <v>104.58579881656804</v>
      </c>
      <c r="K23">
        <f>IF(ISBLANK(Marathon!L26),"",100+MAX(0,(50-(50*(Marathon!L26-'Best Times'!N$2)/('Best Times'!N$5-'Best Times'!N$2)))))</f>
        <v>118.24607329842932</v>
      </c>
      <c r="L23">
        <f>IF(ISBLANK(Marathon!M26),"",100+MAX(0,(50-(50*(Marathon!M26-'Best Times'!O$2)/('Best Times'!O$5-'Best Times'!O$2)))))</f>
        <v>108.1081081081081</v>
      </c>
      <c r="M23">
        <f>IF(ISBLANK(Marathon!N26),"",100+MAX(0,(50-(50*(Marathon!N26-'Best Times'!P$2)/('Best Times'!P$5-'Best Times'!P$2)))))</f>
        <v>122.94117647058823</v>
      </c>
      <c r="N23">
        <f>IF(ISBLANK(Marathon!O26),"",100+MAX(0,(50-(50*(Marathon!O26-'Best Times'!Q$2)/('Best Times'!Q$5-'Best Times'!Q$2)))))</f>
        <v>124.11825726141079</v>
      </c>
      <c r="O23">
        <f>100*COUNTIF(E23:N23,"&gt;0")</f>
        <v>1000</v>
      </c>
      <c r="P23">
        <f>IF(O23=1000,MIN(E23:N23),0)</f>
        <v>100</v>
      </c>
      <c r="Q23">
        <f>SUM(E23:N23)-P23</f>
        <v>1048.2776872327358</v>
      </c>
    </row>
    <row r="24" spans="1:17">
      <c r="A24">
        <v>23</v>
      </c>
      <c r="B24" t="s">
        <v>119</v>
      </c>
      <c r="C24" s="1">
        <v>285.96666666666601</v>
      </c>
      <c r="D24" s="2" t="s">
        <v>270</v>
      </c>
      <c r="E24">
        <f>IF(ISBLANK(Marathon!F27),"",100+MAX(0,(50-(50*(Marathon!F27-'Best Times'!H$2)/('Best Times'!H$5-'Best Times'!H$2)))))</f>
        <v>100</v>
      </c>
      <c r="F24">
        <f>IF(ISBLANK(Marathon!G27),"",100+MAX(0,(50-(50*(Marathon!G27-'Best Times'!I$2)/('Best Times'!I$5-'Best Times'!I$2)))))</f>
        <v>122.16880341880342</v>
      </c>
      <c r="G24">
        <f>IF(ISBLANK(Marathon!H27),"",100+MAX(0,(50-(50*(Marathon!H27-'Best Times'!J$2)/('Best Times'!J$5-'Best Times'!J$2)))))</f>
        <v>112.56923076923077</v>
      </c>
      <c r="H24">
        <f>IF(ISBLANK(Marathon!I27),"",100+MAX(0,(50-(50*(Marathon!I27-'Best Times'!K$2)/('Best Times'!K$5-'Best Times'!K$2)))))</f>
        <v>126.60098522167488</v>
      </c>
      <c r="I24">
        <f>IF(ISBLANK(Marathon!J27),"",100+MAX(0,(50-(50*(Marathon!J27-'Best Times'!L$2)/('Best Times'!L$5-'Best Times'!L$2)))))</f>
        <v>128.5344827586207</v>
      </c>
      <c r="J24">
        <f>IF(ISBLANK(Marathon!K27),"",100+MAX(0,(50-(50*(Marathon!K27-'Best Times'!M$2)/('Best Times'!M$5-'Best Times'!M$2)))))</f>
        <v>139.17652859960552</v>
      </c>
      <c r="K24">
        <f>IF(ISBLANK(Marathon!L27),"",100+MAX(0,(50-(50*(Marathon!L27-'Best Times'!N$2)/('Best Times'!N$5-'Best Times'!N$2)))))</f>
        <v>100</v>
      </c>
      <c r="L24">
        <f>IF(ISBLANK(Marathon!M27),"",100+MAX(0,(50-(50*(Marathon!M27-'Best Times'!O$2)/('Best Times'!O$5-'Best Times'!O$2)))))</f>
        <v>114.04694167852062</v>
      </c>
      <c r="M24">
        <f>IF(ISBLANK(Marathon!N27),"",100+MAX(0,(50-(50*(Marathon!N27-'Best Times'!P$2)/('Best Times'!P$5-'Best Times'!P$2)))))</f>
        <v>117.94117647058823</v>
      </c>
      <c r="N24">
        <f>IF(ISBLANK(Marathon!O27),"",100+MAX(0,(50-(50*(Marathon!O27-'Best Times'!Q$2)/('Best Times'!Q$5-'Best Times'!Q$2)))))</f>
        <v>132.52074688796682</v>
      </c>
      <c r="O24">
        <f>100*COUNTIF(E24:N24,"&gt;0")</f>
        <v>1000</v>
      </c>
      <c r="P24">
        <f>IF(O24=1000,MIN(E24:N24),0)</f>
        <v>100</v>
      </c>
      <c r="Q24">
        <f>SUM(E24:N24)-P24</f>
        <v>1093.5588958050109</v>
      </c>
    </row>
    <row r="25" spans="1:17">
      <c r="A25">
        <v>24</v>
      </c>
      <c r="B25" t="s">
        <v>5</v>
      </c>
      <c r="C25" s="1">
        <v>284.73333333333301</v>
      </c>
      <c r="D25" s="2" t="s">
        <v>269</v>
      </c>
      <c r="E25">
        <f>IF(ISBLANK(Marathon!F28),"",100+MAX(0,(50-(50*(Marathon!F28-'Best Times'!H$2)/('Best Times'!H$5-'Best Times'!H$2)))))</f>
        <v>144.76950354609929</v>
      </c>
      <c r="F25">
        <f>IF(ISBLANK(Marathon!G28),"",100+MAX(0,(50-(50*(Marathon!G28-'Best Times'!I$2)/('Best Times'!I$5-'Best Times'!I$2)))))</f>
        <v>105.23504273504273</v>
      </c>
      <c r="G25">
        <f>IF(ISBLANK(Marathon!H28),"",100+MAX(0,(50-(50*(Marathon!H28-'Best Times'!J$2)/('Best Times'!J$5-'Best Times'!J$2)))))</f>
        <v>132.21538461538461</v>
      </c>
      <c r="H25">
        <f>IF(ISBLANK(Marathon!I28),"",100+MAX(0,(50-(50*(Marathon!I28-'Best Times'!K$2)/('Best Times'!K$5-'Best Times'!K$2)))))</f>
        <v>101.47783251231527</v>
      </c>
      <c r="I25">
        <f>IF(ISBLANK(Marathon!J28),"",100+MAX(0,(50-(50*(Marathon!J28-'Best Times'!L$2)/('Best Times'!L$5-'Best Times'!L$2)))))</f>
        <v>100</v>
      </c>
      <c r="J25">
        <f>IF(ISBLANK(Marathon!K28),"",100+MAX(0,(50-(50*(Marathon!K28-'Best Times'!M$2)/('Best Times'!M$5-'Best Times'!M$2)))))</f>
        <v>124.85207100591717</v>
      </c>
      <c r="K25">
        <f>IF(ISBLANK(Marathon!L28),"",100+MAX(0,(50-(50*(Marathon!L28-'Best Times'!N$2)/('Best Times'!N$5-'Best Times'!N$2)))))</f>
        <v>100</v>
      </c>
      <c r="L25">
        <f>IF(ISBLANK(Marathon!M28),"",100+MAX(0,(50-(50*(Marathon!M28-'Best Times'!O$2)/('Best Times'!O$5-'Best Times'!O$2)))))</f>
        <v>135.20625889046943</v>
      </c>
      <c r="M25">
        <f>IF(ISBLANK(Marathon!N28),"",100+MAX(0,(50-(50*(Marathon!N28-'Best Times'!P$2)/('Best Times'!P$5-'Best Times'!P$2)))))</f>
        <v>132.26890756302521</v>
      </c>
      <c r="N25">
        <f>IF(ISBLANK(Marathon!O28),"",100+MAX(0,(50-(50*(Marathon!O28-'Best Times'!Q$2)/('Best Times'!Q$5-'Best Times'!Q$2)))))</f>
        <v>100</v>
      </c>
      <c r="O25">
        <f>100*COUNTIF(E25:N25,"&gt;0")</f>
        <v>1000</v>
      </c>
      <c r="P25">
        <f>IF(O25=1000,MIN(E25:N25),0)</f>
        <v>100</v>
      </c>
      <c r="Q25">
        <f>SUM(E25:N25)-P25</f>
        <v>1076.0250008682538</v>
      </c>
    </row>
    <row r="26" spans="1:17">
      <c r="A26">
        <v>25</v>
      </c>
      <c r="B26" t="s">
        <v>60</v>
      </c>
      <c r="C26" s="1">
        <v>273.7</v>
      </c>
      <c r="D26" s="2" t="s">
        <v>270</v>
      </c>
      <c r="E26">
        <f>IF(ISBLANK(Marathon!F29),"",100+MAX(0,(50-(50*(Marathon!F29-'Best Times'!H$2)/('Best Times'!H$5-'Best Times'!H$2)))))</f>
        <v>100</v>
      </c>
      <c r="F26">
        <f>IF(ISBLANK(Marathon!G29),"",100+MAX(0,(50-(50*(Marathon!G29-'Best Times'!I$2)/('Best Times'!I$5-'Best Times'!I$2)))))</f>
        <v>100</v>
      </c>
      <c r="G26">
        <f>IF(ISBLANK(Marathon!H29),"",100+MAX(0,(50-(50*(Marathon!H29-'Best Times'!J$2)/('Best Times'!J$5-'Best Times'!J$2)))))</f>
        <v>100</v>
      </c>
      <c r="H26">
        <f>IF(ISBLANK(Marathon!I29),"",100+MAX(0,(50-(50*(Marathon!I29-'Best Times'!K$2)/('Best Times'!K$5-'Best Times'!K$2)))))</f>
        <v>119.17077175697865</v>
      </c>
      <c r="I26">
        <f>IF(ISBLANK(Marathon!J29),"",100+MAX(0,(50-(50*(Marathon!J29-'Best Times'!L$2)/('Best Times'!L$5-'Best Times'!L$2)))))</f>
        <v>139.31034482758622</v>
      </c>
      <c r="J26">
        <f>IF(ISBLANK(Marathon!K29),"",100+MAX(0,(50-(50*(Marathon!K29-'Best Times'!M$2)/('Best Times'!M$5-'Best Times'!M$2)))))</f>
        <v>136.80966469428009</v>
      </c>
      <c r="K26">
        <f>IF(ISBLANK(Marathon!L29),"",100+MAX(0,(50-(50*(Marathon!L29-'Best Times'!N$2)/('Best Times'!N$5-'Best Times'!N$2)))))</f>
        <v>116.54450261780104</v>
      </c>
      <c r="L26">
        <f>IF(ISBLANK(Marathon!M29),"",100+MAX(0,(50-(50*(Marathon!M29-'Best Times'!O$2)/('Best Times'!O$5-'Best Times'!O$2)))))</f>
        <v>100</v>
      </c>
      <c r="M26">
        <f>IF(ISBLANK(Marathon!N29),"",100+MAX(0,(50-(50*(Marathon!N29-'Best Times'!P$2)/('Best Times'!P$5-'Best Times'!P$2)))))</f>
        <v>115.71428571428572</v>
      </c>
      <c r="N26">
        <f>IF(ISBLANK(Marathon!O29),"",100+MAX(0,(50-(50*(Marathon!O29-'Best Times'!Q$2)/('Best Times'!Q$5-'Best Times'!Q$2)))))</f>
        <v>122.0954356846473</v>
      </c>
      <c r="O26">
        <f>100*COUNTIF(E26:N26,"&gt;0")</f>
        <v>1000</v>
      </c>
      <c r="P26">
        <f>IF(O26=1000,MIN(E26:N26),0)</f>
        <v>100</v>
      </c>
      <c r="Q26">
        <f>SUM(E26:N26)-P26</f>
        <v>1049.645005295579</v>
      </c>
    </row>
    <row r="27" spans="1:17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IF(ISBLANK(Marathon!F30),"",100+MAX(0,(50-(50*(Marathon!F30-'Best Times'!H$2)/('Best Times'!H$5-'Best Times'!H$2)))))</f>
        <v>133.57712765957447</v>
      </c>
      <c r="F27">
        <f>IF(ISBLANK(Marathon!G30),"",100+MAX(0,(50-(50*(Marathon!G30-'Best Times'!I$2)/('Best Times'!I$5-'Best Times'!I$2)))))</f>
        <v>102.13675213675214</v>
      </c>
      <c r="G27">
        <f>IF(ISBLANK(Marathon!H30),"",100+MAX(0,(50-(50*(Marathon!H30-'Best Times'!J$2)/('Best Times'!J$5-'Best Times'!J$2)))))</f>
        <v>142.35384615384615</v>
      </c>
      <c r="H27">
        <f>IF(ISBLANK(Marathon!I30),"",100+MAX(0,(50-(50*(Marathon!I30-'Best Times'!K$2)/('Best Times'!K$5-'Best Times'!K$2)))))</f>
        <v>100</v>
      </c>
      <c r="I27">
        <f>IF(ISBLANK(Marathon!J30),"",100+MAX(0,(50-(50*(Marathon!J30-'Best Times'!L$2)/('Best Times'!L$5-'Best Times'!L$2)))))</f>
        <v>100</v>
      </c>
      <c r="J27">
        <f>IF(ISBLANK(Marathon!K30),"",100+MAX(0,(50-(50*(Marathon!K30-'Best Times'!M$2)/('Best Times'!M$5-'Best Times'!M$2)))))</f>
        <v>124.18639053254438</v>
      </c>
      <c r="K27">
        <f>IF(ISBLANK(Marathon!L30),"",100+MAX(0,(50-(50*(Marathon!L30-'Best Times'!N$2)/('Best Times'!N$5-'Best Times'!N$2)))))</f>
        <v>100</v>
      </c>
      <c r="L27">
        <f>IF(ISBLANK(Marathon!M30),"",100+MAX(0,(50-(50*(Marathon!M30-'Best Times'!O$2)/('Best Times'!O$5-'Best Times'!O$2)))))</f>
        <v>147.08392603129445</v>
      </c>
      <c r="M27">
        <f>IF(ISBLANK(Marathon!N30),"",100+MAX(0,(50-(50*(Marathon!N30-'Best Times'!P$2)/('Best Times'!P$5-'Best Times'!P$2)))))</f>
        <v>119.45378151260505</v>
      </c>
      <c r="N27">
        <f>IF(ISBLANK(Marathon!O30),"",100+MAX(0,(50-(50*(Marathon!O30-'Best Times'!Q$2)/('Best Times'!Q$5-'Best Times'!Q$2)))))</f>
        <v>100</v>
      </c>
      <c r="O27">
        <f>100*COUNTIF(E27:N27,"&gt;0")</f>
        <v>1000</v>
      </c>
      <c r="P27">
        <f>IF(O27=1000,MIN(E27:N27),0)</f>
        <v>100</v>
      </c>
      <c r="Q27">
        <f>SUM(E27:N27)-P27</f>
        <v>1068.7918240266167</v>
      </c>
    </row>
    <row r="28" spans="1:17">
      <c r="A28">
        <v>27</v>
      </c>
      <c r="B28" t="s">
        <v>81</v>
      </c>
      <c r="C28" s="1">
        <v>272.83333333333297</v>
      </c>
      <c r="D28" s="2" t="s">
        <v>269</v>
      </c>
      <c r="E28">
        <f>IF(ISBLANK(Marathon!F31),"",100+MAX(0,(50-(50*(Marathon!F31-'Best Times'!H$2)/('Best Times'!H$5-'Best Times'!H$2)))))</f>
        <v>119.76950354609929</v>
      </c>
      <c r="F28">
        <f>IF(ISBLANK(Marathon!G31),"",100+MAX(0,(50-(50*(Marathon!G31-'Best Times'!I$2)/('Best Times'!I$5-'Best Times'!I$2)))))</f>
        <v>100</v>
      </c>
      <c r="G28">
        <f>IF(ISBLANK(Marathon!H31),"",100+MAX(0,(50-(50*(Marathon!H31-'Best Times'!J$2)/('Best Times'!J$5-'Best Times'!J$2)))))</f>
        <v>111.90769230769232</v>
      </c>
      <c r="H28">
        <f>IF(ISBLANK(Marathon!I31),"",100+MAX(0,(50-(50*(Marathon!I31-'Best Times'!K$2)/('Best Times'!K$5-'Best Times'!K$2)))))</f>
        <v>108.12807881773399</v>
      </c>
      <c r="I28">
        <f>IF(ISBLANK(Marathon!J31),"",100+MAX(0,(50-(50*(Marathon!J31-'Best Times'!L$2)/('Best Times'!L$5-'Best Times'!L$2)))))</f>
        <v>120.60344827586206</v>
      </c>
      <c r="J28">
        <f>IF(ISBLANK(Marathon!K31),"",100+MAX(0,(50-(50*(Marathon!K31-'Best Times'!M$2)/('Best Times'!M$5-'Best Times'!M$2)))))</f>
        <v>132.39644970414201</v>
      </c>
      <c r="K28">
        <f>IF(ISBLANK(Marathon!L31),"",100+MAX(0,(50-(50*(Marathon!L31-'Best Times'!N$2)/('Best Times'!N$5-'Best Times'!N$2)))))</f>
        <v>100</v>
      </c>
      <c r="L28">
        <f>IF(ISBLANK(Marathon!M31),"",100+MAX(0,(50-(50*(Marathon!M31-'Best Times'!O$2)/('Best Times'!O$5-'Best Times'!O$2)))))</f>
        <v>146.79943100995732</v>
      </c>
      <c r="M28">
        <f>IF(ISBLANK(Marathon!N31),"",100+MAX(0,(50-(50*(Marathon!N31-'Best Times'!P$2)/('Best Times'!P$5-'Best Times'!P$2)))))</f>
        <v>118.02521008403362</v>
      </c>
      <c r="N28">
        <f>IF(ISBLANK(Marathon!O31),"",100+MAX(0,(50-(50*(Marathon!O31-'Best Times'!Q$2)/('Best Times'!Q$5-'Best Times'!Q$2)))))</f>
        <v>106.95020746887967</v>
      </c>
      <c r="O28">
        <f>100*COUNTIF(E28:N28,"&gt;0")</f>
        <v>1000</v>
      </c>
      <c r="P28">
        <f>IF(O28=1000,MIN(E28:N28),0)</f>
        <v>100</v>
      </c>
      <c r="Q28">
        <f>SUM(E28:N28)-P28</f>
        <v>1064.5800212144002</v>
      </c>
    </row>
    <row r="29" spans="1:17">
      <c r="A29">
        <v>28</v>
      </c>
      <c r="B29" t="s">
        <v>6</v>
      </c>
      <c r="C29" s="1">
        <v>273</v>
      </c>
      <c r="D29" s="2" t="s">
        <v>268</v>
      </c>
      <c r="E29">
        <f>IF(ISBLANK(Marathon!F32),"",100+MAX(0,(50-(50*(Marathon!F32-'Best Times'!H$2)/('Best Times'!H$5-'Best Times'!H$2)))))</f>
        <v>104.52127659574468</v>
      </c>
      <c r="F29">
        <f>IF(ISBLANK(Marathon!G32),"",100+MAX(0,(50-(50*(Marathon!G32-'Best Times'!I$2)/('Best Times'!I$5-'Best Times'!I$2)))))</f>
        <v>108.44017094017093</v>
      </c>
      <c r="G29">
        <f>IF(ISBLANK(Marathon!H32),"",100+MAX(0,(50-(50*(Marathon!H32-'Best Times'!J$2)/('Best Times'!J$5-'Best Times'!J$2)))))</f>
        <v>124.13846153846154</v>
      </c>
      <c r="H29">
        <f>IF(ISBLANK(Marathon!I32),"",100+MAX(0,(50-(50*(Marathon!I32-'Best Times'!K$2)/('Best Times'!K$5-'Best Times'!K$2)))))</f>
        <v>133.37438423645321</v>
      </c>
      <c r="I29">
        <f>IF(ISBLANK(Marathon!J32),"",100+MAX(0,(50-(50*(Marathon!J32-'Best Times'!L$2)/('Best Times'!L$5-'Best Times'!L$2)))))</f>
        <v>100</v>
      </c>
      <c r="J29">
        <f>IF(ISBLANK(Marathon!K32),"",100+MAX(0,(50-(50*(Marathon!K32-'Best Times'!M$2)/('Best Times'!M$5-'Best Times'!M$2)))))</f>
        <v>109.22090729783037</v>
      </c>
      <c r="K29">
        <f>IF(ISBLANK(Marathon!L32),"",100+MAX(0,(50-(50*(Marathon!L32-'Best Times'!N$2)/('Best Times'!N$5-'Best Times'!N$2)))))</f>
        <v>113.87434554973822</v>
      </c>
      <c r="L29">
        <f>IF(ISBLANK(Marathon!M32),"",100+MAX(0,(50-(50*(Marathon!M32-'Best Times'!O$2)/('Best Times'!O$5-'Best Times'!O$2)))))</f>
        <v>133.46372688477953</v>
      </c>
      <c r="M29">
        <f>IF(ISBLANK(Marathon!N32),"",100+MAX(0,(50-(50*(Marathon!N32-'Best Times'!P$2)/('Best Times'!P$5-'Best Times'!P$2)))))</f>
        <v>122.35294117647058</v>
      </c>
      <c r="N29">
        <f>IF(ISBLANK(Marathon!O32),"",100+MAX(0,(50-(50*(Marathon!O32-'Best Times'!Q$2)/('Best Times'!Q$5-'Best Times'!Q$2)))))</f>
        <v>108.19502074688796</v>
      </c>
      <c r="O29">
        <f>100*COUNTIF(E29:N29,"&gt;0")</f>
        <v>1000</v>
      </c>
      <c r="P29">
        <f>IF(O29=1000,MIN(E29:N29),0)</f>
        <v>100</v>
      </c>
      <c r="Q29">
        <f>SUM(E29:N29)-P29</f>
        <v>1057.5812349665371</v>
      </c>
    </row>
    <row r="30" spans="1:17">
      <c r="A30">
        <v>29</v>
      </c>
      <c r="B30" t="s">
        <v>121</v>
      </c>
      <c r="C30" s="1">
        <v>266.08333333333297</v>
      </c>
      <c r="D30" s="2" t="s">
        <v>270</v>
      </c>
      <c r="E30">
        <f>IF(ISBLANK(Marathon!F33),"",100+MAX(0,(50-(50*(Marathon!F33-'Best Times'!H$2)/('Best Times'!H$5-'Best Times'!H$2)))))</f>
        <v>100</v>
      </c>
      <c r="F30">
        <f>IF(ISBLANK(Marathon!G33),"",100+MAX(0,(50-(50*(Marathon!G33-'Best Times'!I$2)/('Best Times'!I$5-'Best Times'!I$2)))))</f>
        <v>100</v>
      </c>
      <c r="G30">
        <f>IF(ISBLANK(Marathon!H33),"",100+MAX(0,(50-(50*(Marathon!H33-'Best Times'!J$2)/('Best Times'!J$5-'Best Times'!J$2)))))</f>
        <v>100</v>
      </c>
      <c r="H30">
        <f>IF(ISBLANK(Marathon!I33),"",100+MAX(0,(50-(50*(Marathon!I33-'Best Times'!K$2)/('Best Times'!K$5-'Best Times'!K$2)))))</f>
        <v>120.85385878489328</v>
      </c>
      <c r="I30">
        <f>IF(ISBLANK(Marathon!J33),"",100+MAX(0,(50-(50*(Marathon!J33-'Best Times'!L$2)/('Best Times'!L$5-'Best Times'!L$2)))))</f>
        <v>104.22413793103448</v>
      </c>
      <c r="J30">
        <f>IF(ISBLANK(Marathon!K33),"",100+MAX(0,(50-(50*(Marathon!K33-'Best Times'!M$2)/('Best Times'!M$5-'Best Times'!M$2)))))</f>
        <v>139.3491124260355</v>
      </c>
      <c r="K30">
        <f>IF(ISBLANK(Marathon!L33),"",100+MAX(0,(50-(50*(Marathon!L33-'Best Times'!N$2)/('Best Times'!N$5-'Best Times'!N$2)))))</f>
        <v>115.70680628272251</v>
      </c>
      <c r="L30">
        <f>IF(ISBLANK(Marathon!M33),"",100+MAX(0,(50-(50*(Marathon!M33-'Best Times'!O$2)/('Best Times'!O$5-'Best Times'!O$2)))))</f>
        <v>133.39260312944523</v>
      </c>
      <c r="M30">
        <f>IF(ISBLANK(Marathon!N33),"",100+MAX(0,(50-(50*(Marathon!N33-'Best Times'!P$2)/('Best Times'!P$5-'Best Times'!P$2)))))</f>
        <v>113.69747899159664</v>
      </c>
      <c r="N30">
        <f>IF(ISBLANK(Marathon!O33),"",100+MAX(0,(50-(50*(Marathon!O33-'Best Times'!Q$2)/('Best Times'!Q$5-'Best Times'!Q$2)))))</f>
        <v>121.36929460580913</v>
      </c>
      <c r="O30">
        <f>100*COUNTIF(E30:N30,"&gt;0")</f>
        <v>1000</v>
      </c>
      <c r="P30">
        <f>IF(O30=1000,MIN(E30:N30),0)</f>
        <v>100</v>
      </c>
      <c r="Q30">
        <f>SUM(E30:N30)-P30</f>
        <v>1048.5932921515366</v>
      </c>
    </row>
    <row r="31" spans="1:17">
      <c r="A31">
        <v>30</v>
      </c>
      <c r="B31" t="s">
        <v>88</v>
      </c>
      <c r="C31" s="1">
        <v>256.933333333333</v>
      </c>
      <c r="D31" s="2" t="s">
        <v>271</v>
      </c>
      <c r="E31">
        <f>IF(ISBLANK(Marathon!F34),"",100+MAX(0,(50-(50*(Marathon!F34-'Best Times'!H$2)/('Best Times'!H$5-'Best Times'!H$2)))))</f>
        <v>100</v>
      </c>
      <c r="F31">
        <f>IF(ISBLANK(Marathon!G34),"",100+MAX(0,(50-(50*(Marathon!G34-'Best Times'!I$2)/('Best Times'!I$5-'Best Times'!I$2)))))</f>
        <v>100</v>
      </c>
      <c r="G31">
        <f>IF(ISBLANK(Marathon!H34),"",100+MAX(0,(50-(50*(Marathon!H34-'Best Times'!J$2)/('Best Times'!J$5-'Best Times'!J$2)))))</f>
        <v>119.6</v>
      </c>
      <c r="H31">
        <f>IF(ISBLANK(Marathon!I34),"",100+MAX(0,(50-(50*(Marathon!I34-'Best Times'!K$2)/('Best Times'!K$5-'Best Times'!K$2)))))</f>
        <v>123.80952380952381</v>
      </c>
      <c r="I31">
        <f>IF(ISBLANK(Marathon!J34),"",100+MAX(0,(50-(50*(Marathon!J34-'Best Times'!L$2)/('Best Times'!L$5-'Best Times'!L$2)))))</f>
        <v>116.37931034482759</v>
      </c>
      <c r="J31">
        <f>IF(ISBLANK(Marathon!K34),"",100+MAX(0,(50-(50*(Marathon!K34-'Best Times'!M$2)/('Best Times'!M$5-'Best Times'!M$2)))))</f>
        <v>118.68836291913215</v>
      </c>
      <c r="K31">
        <f>IF(ISBLANK(Marathon!L34),"",100+MAX(0,(50-(50*(Marathon!L34-'Best Times'!N$2)/('Best Times'!N$5-'Best Times'!N$2)))))</f>
        <v>100</v>
      </c>
      <c r="L31">
        <f>IF(ISBLANK(Marathon!M34),"",100+MAX(0,(50-(50*(Marathon!M34-'Best Times'!O$2)/('Best Times'!O$5-'Best Times'!O$2)))))</f>
        <v>140.04267425320057</v>
      </c>
      <c r="M31">
        <f>IF(ISBLANK(Marathon!N34),"",100+MAX(0,(50-(50*(Marathon!N34-'Best Times'!P$2)/('Best Times'!P$5-'Best Times'!P$2)))))</f>
        <v>122.64705882352942</v>
      </c>
      <c r="N31">
        <f>IF(ISBLANK(Marathon!O34),"",100+MAX(0,(50-(50*(Marathon!O34-'Best Times'!Q$2)/('Best Times'!Q$5-'Best Times'!Q$2)))))</f>
        <v>123.34024896265561</v>
      </c>
      <c r="O31">
        <f>100*COUNTIF(E31:N31,"&gt;0")</f>
        <v>1000</v>
      </c>
      <c r="P31">
        <f>IF(O31=1000,MIN(E31:N31),0)</f>
        <v>100</v>
      </c>
      <c r="Q31">
        <f>SUM(E31:N31)-P31</f>
        <v>1064.5071791128692</v>
      </c>
    </row>
    <row r="32" spans="1:17">
      <c r="A32">
        <v>31</v>
      </c>
      <c r="B32" t="s">
        <v>33</v>
      </c>
      <c r="C32" s="1">
        <v>257.45</v>
      </c>
      <c r="D32" s="2" t="s">
        <v>270</v>
      </c>
      <c r="E32">
        <f>IF(ISBLANK(Marathon!F35),"",100+MAX(0,(50-(50*(Marathon!F35-'Best Times'!H$2)/('Best Times'!H$5-'Best Times'!H$2)))))</f>
        <v>126.92819148936169</v>
      </c>
      <c r="F32">
        <f>IF(ISBLANK(Marathon!G35),"",100+MAX(0,(50-(50*(Marathon!G35-'Best Times'!I$2)/('Best Times'!I$5-'Best Times'!I$2)))))</f>
        <v>127.72435897435898</v>
      </c>
      <c r="G32">
        <f>IF(ISBLANK(Marathon!H35),"",100+MAX(0,(50-(50*(Marathon!H35-'Best Times'!J$2)/('Best Times'!J$5-'Best Times'!J$2)))))</f>
        <v>100</v>
      </c>
      <c r="H32">
        <f>IF(ISBLANK(Marathon!I35),"",100+MAX(0,(50-(50*(Marathon!I35-'Best Times'!K$2)/('Best Times'!K$5-'Best Times'!K$2)))))</f>
        <v>122.3727422003284</v>
      </c>
      <c r="I32">
        <f>IF(ISBLANK(Marathon!J35),"",100+MAX(0,(50-(50*(Marathon!J35-'Best Times'!L$2)/('Best Times'!L$5-'Best Times'!L$2)))))</f>
        <v>109.52586206896552</v>
      </c>
      <c r="J32">
        <f>IF(ISBLANK(Marathon!K35),"",100+MAX(0,(50-(50*(Marathon!K35-'Best Times'!M$2)/('Best Times'!M$5-'Best Times'!M$2)))))</f>
        <v>131.48422090729784</v>
      </c>
      <c r="K32">
        <f>IF(ISBLANK(Marathon!L35),"",100+MAX(0,(50-(50*(Marathon!L35-'Best Times'!N$2)/('Best Times'!N$5-'Best Times'!N$2)))))</f>
        <v>106.04712041884817</v>
      </c>
      <c r="L32">
        <f>IF(ISBLANK(Marathon!M35),"",100+MAX(0,(50-(50*(Marathon!M35-'Best Times'!O$2)/('Best Times'!O$5-'Best Times'!O$2)))))</f>
        <v>100</v>
      </c>
      <c r="M32">
        <f>IF(ISBLANK(Marathon!N35),"",100+MAX(0,(50-(50*(Marathon!N35-'Best Times'!P$2)/('Best Times'!P$5-'Best Times'!P$2)))))</f>
        <v>100</v>
      </c>
      <c r="N32">
        <f>IF(ISBLANK(Marathon!O35),"",100+MAX(0,(50-(50*(Marathon!O35-'Best Times'!Q$2)/('Best Times'!Q$5-'Best Times'!Q$2)))))</f>
        <v>107.67634854771785</v>
      </c>
      <c r="O32">
        <f>100*COUNTIF(E32:N32,"&gt;0")</f>
        <v>1000</v>
      </c>
      <c r="P32">
        <f>IF(O32=1000,MIN(E32:N32),0)</f>
        <v>100</v>
      </c>
      <c r="Q32">
        <f>SUM(E32:N32)-P32</f>
        <v>1031.7588446068785</v>
      </c>
    </row>
    <row r="33" spans="1:17">
      <c r="A33">
        <v>32</v>
      </c>
      <c r="B33" t="s">
        <v>122</v>
      </c>
      <c r="C33" s="1">
        <v>246.86666666666599</v>
      </c>
      <c r="D33" s="2" t="s">
        <v>270</v>
      </c>
      <c r="E33">
        <f>IF(ISBLANK(Marathon!F36),"",100+MAX(0,(50-(50*(Marathon!F36-'Best Times'!H$2)/('Best Times'!H$5-'Best Times'!H$2)))))</f>
        <v>100</v>
      </c>
      <c r="F33">
        <f>IF(ISBLANK(Marathon!G36),"",100+MAX(0,(50-(50*(Marathon!G36-'Best Times'!I$2)/('Best Times'!I$5-'Best Times'!I$2)))))</f>
        <v>106.73076923076923</v>
      </c>
      <c r="G33">
        <f>IF(ISBLANK(Marathon!H36),"",100+MAX(0,(50-(50*(Marathon!H36-'Best Times'!J$2)/('Best Times'!J$5-'Best Times'!J$2)))))</f>
        <v>108.83076923076922</v>
      </c>
      <c r="H33">
        <f>IF(ISBLANK(Marathon!I36),"",100+MAX(0,(50-(50*(Marathon!I36-'Best Times'!K$2)/('Best Times'!K$5-'Best Times'!K$2)))))</f>
        <v>113.01313628899837</v>
      </c>
      <c r="I33">
        <f>IF(ISBLANK(Marathon!J36),"",100+MAX(0,(50-(50*(Marathon!J36-'Best Times'!L$2)/('Best Times'!L$5-'Best Times'!L$2)))))</f>
        <v>103.5344827586207</v>
      </c>
      <c r="J33">
        <f>IF(ISBLANK(Marathon!K36),"",100+MAX(0,(50-(50*(Marathon!K36-'Best Times'!M$2)/('Best Times'!M$5-'Best Times'!M$2)))))</f>
        <v>114.29980276134123</v>
      </c>
      <c r="K33">
        <f>IF(ISBLANK(Marathon!L36),"",100+MAX(0,(50-(50*(Marathon!L36-'Best Times'!N$2)/('Best Times'!N$5-'Best Times'!N$2)))))</f>
        <v>100</v>
      </c>
      <c r="L33">
        <f>IF(ISBLANK(Marathon!M36),"",100+MAX(0,(50-(50*(Marathon!M36-'Best Times'!O$2)/('Best Times'!O$5-'Best Times'!O$2)))))</f>
        <v>126.1379800853485</v>
      </c>
      <c r="M33">
        <f>IF(ISBLANK(Marathon!N36),"",100+MAX(0,(50-(50*(Marathon!N36-'Best Times'!P$2)/('Best Times'!P$5-'Best Times'!P$2)))))</f>
        <v>127.10084033613445</v>
      </c>
      <c r="N33">
        <f>IF(ISBLANK(Marathon!O36),"",100+MAX(0,(50-(50*(Marathon!O36-'Best Times'!Q$2)/('Best Times'!Q$5-'Best Times'!Q$2)))))</f>
        <v>108.71369294605809</v>
      </c>
      <c r="O33">
        <f>100*COUNTIF(E33:N33,"&gt;0")</f>
        <v>1000</v>
      </c>
      <c r="P33">
        <f>IF(O33=1000,MIN(E33:N33),0)</f>
        <v>100</v>
      </c>
      <c r="Q33">
        <f>SUM(E33:N33)-P33</f>
        <v>1008.3614736380398</v>
      </c>
    </row>
    <row r="34" spans="1:17">
      <c r="A34">
        <v>33</v>
      </c>
      <c r="B34" t="s">
        <v>123</v>
      </c>
      <c r="C34" s="1">
        <v>244.516666666666</v>
      </c>
      <c r="D34" s="2" t="s">
        <v>269</v>
      </c>
      <c r="E34">
        <f>IF(ISBLANK(Marathon!F37),"",100+MAX(0,(50-(50*(Marathon!F37-'Best Times'!H$2)/('Best Times'!H$5-'Best Times'!H$2)))))</f>
        <v>112.58865248226951</v>
      </c>
      <c r="F34">
        <f>IF(ISBLANK(Marathon!G37),"",100+MAX(0,(50-(50*(Marathon!G37-'Best Times'!I$2)/('Best Times'!I$5-'Best Times'!I$2)))))</f>
        <v>100</v>
      </c>
      <c r="G34">
        <f>IF(ISBLANK(Marathon!H37),"",100+MAX(0,(50-(50*(Marathon!H37-'Best Times'!J$2)/('Best Times'!J$5-'Best Times'!J$2)))))</f>
        <v>118.47692307692307</v>
      </c>
      <c r="H34">
        <f>IF(ISBLANK(Marathon!I37),"",100+MAX(0,(50-(50*(Marathon!I37-'Best Times'!K$2)/('Best Times'!K$5-'Best Times'!K$2)))))</f>
        <v>100</v>
      </c>
      <c r="I34">
        <f>IF(ISBLANK(Marathon!J37),"",100+MAX(0,(50-(50*(Marathon!J37-'Best Times'!L$2)/('Best Times'!L$5-'Best Times'!L$2)))))</f>
        <v>100</v>
      </c>
      <c r="J34">
        <f>IF(ISBLANK(Marathon!K37),"",100+MAX(0,(50-(50*(Marathon!K37-'Best Times'!M$2)/('Best Times'!M$5-'Best Times'!M$2)))))</f>
        <v>122.65779092702169</v>
      </c>
      <c r="K34">
        <f>IF(ISBLANK(Marathon!L37),"",100+MAX(0,(50-(50*(Marathon!L37-'Best Times'!N$2)/('Best Times'!N$5-'Best Times'!N$2)))))</f>
        <v>100.13089005235602</v>
      </c>
      <c r="L34">
        <f>IF(ISBLANK(Marathon!M37),"",100+MAX(0,(50-(50*(Marathon!M37-'Best Times'!O$2)/('Best Times'!O$5-'Best Times'!O$2)))))</f>
        <v>125.35561877667141</v>
      </c>
      <c r="M34">
        <f>IF(ISBLANK(Marathon!N37),"",100+MAX(0,(50-(50*(Marathon!N37-'Best Times'!P$2)/('Best Times'!P$5-'Best Times'!P$2)))))</f>
        <v>127.64705882352942</v>
      </c>
      <c r="N34">
        <f>IF(ISBLANK(Marathon!O37),"",100+MAX(0,(50-(50*(Marathon!O37-'Best Times'!Q$2)/('Best Times'!Q$5-'Best Times'!Q$2)))))</f>
        <v>123.39211618257261</v>
      </c>
      <c r="O34">
        <f>100*COUNTIF(E34:N34,"&gt;0")</f>
        <v>1000</v>
      </c>
      <c r="P34">
        <f>IF(O34=1000,MIN(E34:N34),0)</f>
        <v>100</v>
      </c>
      <c r="Q34">
        <f>SUM(E34:N34)-P34</f>
        <v>1030.2490503213435</v>
      </c>
    </row>
    <row r="35" spans="1:17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IF(ISBLANK(Marathon!F38),"",100+MAX(0,(50-(50*(Marathon!F38-'Best Times'!H$2)/('Best Times'!H$5-'Best Times'!H$2)))))</f>
        <v>118.46187943262412</v>
      </c>
      <c r="F35">
        <f>IF(ISBLANK(Marathon!G38),"",100+MAX(0,(50-(50*(Marathon!G38-'Best Times'!I$2)/('Best Times'!I$5-'Best Times'!I$2)))))</f>
        <v>100</v>
      </c>
      <c r="G35" t="str">
        <f>IF(ISBLANK(Marathon!H38),"",100+MAX(0,(50-(50*(Marathon!H38-'Best Times'!J$2)/('Best Times'!J$5-'Best Times'!J$2)))))</f>
        <v/>
      </c>
      <c r="H35">
        <f>IF(ISBLANK(Marathon!I38),"",100+MAX(0,(50-(50*(Marathon!I38-'Best Times'!K$2)/('Best Times'!K$5-'Best Times'!K$2)))))</f>
        <v>124.13793103448276</v>
      </c>
      <c r="I35">
        <f>IF(ISBLANK(Marathon!J38),"",100+MAX(0,(50-(50*(Marathon!J38-'Best Times'!L$2)/('Best Times'!L$5-'Best Times'!L$2)))))</f>
        <v>100</v>
      </c>
      <c r="J35">
        <f>IF(ISBLANK(Marathon!K38),"",100+MAX(0,(50-(50*(Marathon!K38-'Best Times'!M$2)/('Best Times'!M$5-'Best Times'!M$2)))))</f>
        <v>144.40335305719921</v>
      </c>
      <c r="K35">
        <f>IF(ISBLANK(Marathon!L38),"",100+MAX(0,(50-(50*(Marathon!L38-'Best Times'!N$2)/('Best Times'!N$5-'Best Times'!N$2)))))</f>
        <v>100</v>
      </c>
      <c r="L35">
        <f>IF(ISBLANK(Marathon!M38),"",100+MAX(0,(50-(50*(Marathon!M38-'Best Times'!O$2)/('Best Times'!O$5-'Best Times'!O$2)))))</f>
        <v>100</v>
      </c>
      <c r="M35">
        <f>IF(ISBLANK(Marathon!N38),"",100+MAX(0,(50-(50*(Marathon!N38-'Best Times'!P$2)/('Best Times'!P$5-'Best Times'!P$2)))))</f>
        <v>113.57142857142857</v>
      </c>
      <c r="N35">
        <f>IF(ISBLANK(Marathon!O38),"",100+MAX(0,(50-(50*(Marathon!O38-'Best Times'!Q$2)/('Best Times'!Q$5-'Best Times'!Q$2)))))</f>
        <v>136.20331950207469</v>
      </c>
      <c r="O35">
        <f>100*COUNTIF(E35:N35,"&gt;0")</f>
        <v>900</v>
      </c>
      <c r="P35">
        <f>IF(O35=1000,MIN(E35:N35),0)</f>
        <v>0</v>
      </c>
      <c r="Q35">
        <f>SUM(E35:N35)-P35</f>
        <v>1036.7779115978092</v>
      </c>
    </row>
    <row r="36" spans="1:17">
      <c r="A36">
        <v>35</v>
      </c>
      <c r="B36" t="s">
        <v>13</v>
      </c>
      <c r="C36" s="1">
        <v>240.63333333333301</v>
      </c>
      <c r="D36" s="2" t="s">
        <v>270</v>
      </c>
      <c r="E36">
        <f>IF(ISBLANK(Marathon!F39),"",100+MAX(0,(50-(50*(Marathon!F39-'Best Times'!H$2)/('Best Times'!H$5-'Best Times'!H$2)))))</f>
        <v>100</v>
      </c>
      <c r="F36">
        <f>IF(ISBLANK(Marathon!G39),"",100+MAX(0,(50-(50*(Marathon!G39-'Best Times'!I$2)/('Best Times'!I$5-'Best Times'!I$2)))))</f>
        <v>100</v>
      </c>
      <c r="G36">
        <f>IF(ISBLANK(Marathon!H39),"",100+MAX(0,(50-(50*(Marathon!H39-'Best Times'!J$2)/('Best Times'!J$5-'Best Times'!J$2)))))</f>
        <v>100</v>
      </c>
      <c r="H36">
        <f>IF(ISBLANK(Marathon!I39),"",100+MAX(0,(50-(50*(Marathon!I39-'Best Times'!K$2)/('Best Times'!K$5-'Best Times'!K$2)))))</f>
        <v>100</v>
      </c>
      <c r="I36">
        <f>IF(ISBLANK(Marathon!J39),"",100+MAX(0,(50-(50*(Marathon!J39-'Best Times'!L$2)/('Best Times'!L$5-'Best Times'!L$2)))))</f>
        <v>100</v>
      </c>
      <c r="J36">
        <f>IF(ISBLANK(Marathon!K39),"",100+MAX(0,(50-(50*(Marathon!K39-'Best Times'!M$2)/('Best Times'!M$5-'Best Times'!M$2)))))</f>
        <v>118.19526627218934</v>
      </c>
      <c r="K36">
        <f>IF(ISBLANK(Marathon!L39),"",100+MAX(0,(50-(50*(Marathon!L39-'Best Times'!N$2)/('Best Times'!N$5-'Best Times'!N$2)))))</f>
        <v>122.19895287958116</v>
      </c>
      <c r="L36">
        <f>IF(ISBLANK(Marathon!M39),"",100+MAX(0,(50-(50*(Marathon!M39-'Best Times'!O$2)/('Best Times'!O$5-'Best Times'!O$2)))))</f>
        <v>134.53058321479375</v>
      </c>
      <c r="M36">
        <f>IF(ISBLANK(Marathon!N39),"",100+MAX(0,(50-(50*(Marathon!N39-'Best Times'!P$2)/('Best Times'!P$5-'Best Times'!P$2)))))</f>
        <v>115.16806722689076</v>
      </c>
      <c r="N36">
        <f>IF(ISBLANK(Marathon!O39),"",100+MAX(0,(50-(50*(Marathon!O39-'Best Times'!Q$2)/('Best Times'!Q$5-'Best Times'!Q$2)))))</f>
        <v>100.20746887966806</v>
      </c>
      <c r="O36">
        <f>100*COUNTIF(E36:N36,"&gt;0")</f>
        <v>1000</v>
      </c>
      <c r="P36">
        <f>IF(O36=1000,MIN(E36:N36),0)</f>
        <v>100</v>
      </c>
      <c r="Q36">
        <f>SUM(E36:N36)-P36</f>
        <v>990.30033847312302</v>
      </c>
    </row>
    <row r="37" spans="1:17">
      <c r="A37">
        <v>36</v>
      </c>
      <c r="B37" t="s">
        <v>26</v>
      </c>
      <c r="C37" s="1">
        <v>237.183333333333</v>
      </c>
      <c r="D37" s="2" t="s">
        <v>270</v>
      </c>
      <c r="E37">
        <f>IF(ISBLANK(Marathon!F40),"",100+MAX(0,(50-(50*(Marathon!F40-'Best Times'!H$2)/('Best Times'!H$5-'Best Times'!H$2)))))</f>
        <v>100</v>
      </c>
      <c r="F37">
        <f>IF(ISBLANK(Marathon!G40),"",100+MAX(0,(50-(50*(Marathon!G40-'Best Times'!I$2)/('Best Times'!I$5-'Best Times'!I$2)))))</f>
        <v>100</v>
      </c>
      <c r="G37">
        <f>IF(ISBLANK(Marathon!H40),"",100+MAX(0,(50-(50*(Marathon!H40-'Best Times'!J$2)/('Best Times'!J$5-'Best Times'!J$2)))))</f>
        <v>100</v>
      </c>
      <c r="H37">
        <f>IF(ISBLANK(Marathon!I40),"",100+MAX(0,(50-(50*(Marathon!I40-'Best Times'!K$2)/('Best Times'!K$5-'Best Times'!K$2)))))</f>
        <v>126.55993431855501</v>
      </c>
      <c r="I37">
        <f>IF(ISBLANK(Marathon!J40),"",100+MAX(0,(50-(50*(Marathon!J40-'Best Times'!L$2)/('Best Times'!L$5-'Best Times'!L$2)))))</f>
        <v>125.51724137931035</v>
      </c>
      <c r="J37">
        <f>IF(ISBLANK(Marathon!K40),"",100+MAX(0,(50-(50*(Marathon!K40-'Best Times'!M$2)/('Best Times'!M$5-'Best Times'!M$2)))))</f>
        <v>100</v>
      </c>
      <c r="K37">
        <f>IF(ISBLANK(Marathon!L40),"",100+MAX(0,(50-(50*(Marathon!L40-'Best Times'!N$2)/('Best Times'!N$5-'Best Times'!N$2)))))</f>
        <v>105.96858638743456</v>
      </c>
      <c r="L37">
        <f>IF(ISBLANK(Marathon!M40),"",100+MAX(0,(50-(50*(Marathon!M40-'Best Times'!O$2)/('Best Times'!O$5-'Best Times'!O$2)))))</f>
        <v>124.32432432432432</v>
      </c>
      <c r="M37">
        <f>IF(ISBLANK(Marathon!N40),"",100+MAX(0,(50-(50*(Marathon!N40-'Best Times'!P$2)/('Best Times'!P$5-'Best Times'!P$2)))))</f>
        <v>112.85714285714286</v>
      </c>
      <c r="N37">
        <f>IF(ISBLANK(Marathon!O40),"",100+MAX(0,(50-(50*(Marathon!O40-'Best Times'!Q$2)/('Best Times'!Q$5-'Best Times'!Q$2)))))</f>
        <v>120.95435684647303</v>
      </c>
      <c r="O37">
        <f>100*COUNTIF(E37:N37,"&gt;0")</f>
        <v>1000</v>
      </c>
      <c r="P37">
        <f>IF(O37=1000,MIN(E37:N37),0)</f>
        <v>100</v>
      </c>
      <c r="Q37">
        <f>SUM(E37:N37)-P37</f>
        <v>1016.1815861132402</v>
      </c>
    </row>
    <row r="38" spans="1:17">
      <c r="A38">
        <v>37</v>
      </c>
      <c r="B38" t="s">
        <v>124</v>
      </c>
      <c r="C38" s="1">
        <v>237.683333333333</v>
      </c>
      <c r="D38" s="2" t="s">
        <v>125</v>
      </c>
      <c r="E38">
        <f>IF(ISBLANK(Marathon!F41),"",100+MAX(0,(50-(50*(Marathon!F41-'Best Times'!H$2)/('Best Times'!H$5-'Best Times'!H$2)))))</f>
        <v>112.98758865248226</v>
      </c>
      <c r="F38">
        <f>IF(ISBLANK(Marathon!G41),"",100+MAX(0,(50-(50*(Marathon!G41-'Best Times'!I$2)/('Best Times'!I$5-'Best Times'!I$2)))))</f>
        <v>112.66025641025641</v>
      </c>
      <c r="G38">
        <f>IF(ISBLANK(Marathon!H41),"",100+MAX(0,(50-(50*(Marathon!H41-'Best Times'!J$2)/('Best Times'!J$5-'Best Times'!J$2)))))</f>
        <v>100</v>
      </c>
      <c r="H38" t="str">
        <f>IF(ISBLANK(Marathon!I41),"",100+MAX(0,(50-(50*(Marathon!I41-'Best Times'!K$2)/('Best Times'!K$5-'Best Times'!K$2)))))</f>
        <v/>
      </c>
      <c r="I38">
        <f>IF(ISBLANK(Marathon!J41),"",100+MAX(0,(50-(50*(Marathon!J41-'Best Times'!L$2)/('Best Times'!L$5-'Best Times'!L$2)))))</f>
        <v>100</v>
      </c>
      <c r="J38">
        <f>IF(ISBLANK(Marathon!K41),"",100+MAX(0,(50-(50*(Marathon!K41-'Best Times'!M$2)/('Best Times'!M$5-'Best Times'!M$2)))))</f>
        <v>113.46153846153845</v>
      </c>
      <c r="K38">
        <f>IF(ISBLANK(Marathon!L41),"",100+MAX(0,(50-(50*(Marathon!L41-'Best Times'!N$2)/('Best Times'!N$5-'Best Times'!N$2)))))</f>
        <v>131.2565445026178</v>
      </c>
      <c r="L38">
        <f>IF(ISBLANK(Marathon!M41),"",100+MAX(0,(50-(50*(Marathon!M41-'Best Times'!O$2)/('Best Times'!O$5-'Best Times'!O$2)))))</f>
        <v>150</v>
      </c>
      <c r="M38">
        <f>IF(ISBLANK(Marathon!N41),"",100+MAX(0,(50-(50*(Marathon!N41-'Best Times'!P$2)/('Best Times'!P$5-'Best Times'!P$2)))))</f>
        <v>100</v>
      </c>
      <c r="N38">
        <f>IF(ISBLANK(Marathon!O41),"",100+MAX(0,(50-(50*(Marathon!O41-'Best Times'!Q$2)/('Best Times'!Q$5-'Best Times'!Q$2)))))</f>
        <v>136.20331950207469</v>
      </c>
      <c r="O38">
        <f>100*COUNTIF(E38:N38,"&gt;0")</f>
        <v>900</v>
      </c>
      <c r="P38">
        <f>IF(O38=1000,MIN(E38:N38),0)</f>
        <v>0</v>
      </c>
      <c r="Q38">
        <f>SUM(E38:N38)-P38</f>
        <v>1056.5692475289695</v>
      </c>
    </row>
    <row r="39" spans="1:17">
      <c r="A39">
        <v>38</v>
      </c>
      <c r="B39" t="s">
        <v>126</v>
      </c>
      <c r="C39" s="1">
        <v>236.916666666666</v>
      </c>
      <c r="D39" s="2" t="s">
        <v>270</v>
      </c>
      <c r="E39">
        <f>IF(ISBLANK(Marathon!F42),"",100+MAX(0,(50-(50*(Marathon!F42-'Best Times'!H$2)/('Best Times'!H$5-'Best Times'!H$2)))))</f>
        <v>100</v>
      </c>
      <c r="F39">
        <f>IF(ISBLANK(Marathon!G42),"",100+MAX(0,(50-(50*(Marathon!G42-'Best Times'!I$2)/('Best Times'!I$5-'Best Times'!I$2)))))</f>
        <v>100</v>
      </c>
      <c r="G39">
        <f>IF(ISBLANK(Marathon!H42),"",100+MAX(0,(50-(50*(Marathon!H42-'Best Times'!J$2)/('Best Times'!J$5-'Best Times'!J$2)))))</f>
        <v>100</v>
      </c>
      <c r="H39">
        <f>IF(ISBLANK(Marathon!I42),"",100+MAX(0,(50-(50*(Marathon!I42-'Best Times'!K$2)/('Best Times'!K$5-'Best Times'!K$2)))))</f>
        <v>125.08210180623973</v>
      </c>
      <c r="I39">
        <f>IF(ISBLANK(Marathon!J42),"",100+MAX(0,(50-(50*(Marathon!J42-'Best Times'!L$2)/('Best Times'!L$5-'Best Times'!L$2)))))</f>
        <v>109.43965517241379</v>
      </c>
      <c r="J39">
        <f>IF(ISBLANK(Marathon!K42),"",100+MAX(0,(50-(50*(Marathon!K42-'Best Times'!M$2)/('Best Times'!M$5-'Best Times'!M$2)))))</f>
        <v>125.12327416173571</v>
      </c>
      <c r="K39">
        <f>IF(ISBLANK(Marathon!L42),"",100+MAX(0,(50-(50*(Marathon!L42-'Best Times'!N$2)/('Best Times'!N$5-'Best Times'!N$2)))))</f>
        <v>100</v>
      </c>
      <c r="L39">
        <f>IF(ISBLANK(Marathon!M42),"",100+MAX(0,(50-(50*(Marathon!M42-'Best Times'!O$2)/('Best Times'!O$5-'Best Times'!O$2)))))</f>
        <v>121.19487908961594</v>
      </c>
      <c r="M39">
        <f>IF(ISBLANK(Marathon!N42),"",100+MAX(0,(50-(50*(Marathon!N42-'Best Times'!P$2)/('Best Times'!P$5-'Best Times'!P$2)))))</f>
        <v>129.57983193277312</v>
      </c>
      <c r="N39">
        <f>IF(ISBLANK(Marathon!O42),"",100+MAX(0,(50-(50*(Marathon!O42-'Best Times'!Q$2)/('Best Times'!Q$5-'Best Times'!Q$2)))))</f>
        <v>106.6908713692946</v>
      </c>
      <c r="O39">
        <f>100*COUNTIF(E39:N39,"&gt;0")</f>
        <v>1000</v>
      </c>
      <c r="P39">
        <f>IF(O39=1000,MIN(E39:N39),0)</f>
        <v>100</v>
      </c>
      <c r="Q39">
        <f>SUM(E39:N39)-P39</f>
        <v>1017.1106135320729</v>
      </c>
    </row>
    <row r="40" spans="1:17">
      <c r="A40">
        <v>39</v>
      </c>
      <c r="B40" t="s">
        <v>127</v>
      </c>
      <c r="C40" s="1">
        <v>235.683333333333</v>
      </c>
      <c r="D40" s="2" t="s">
        <v>270</v>
      </c>
      <c r="E40">
        <f>IF(ISBLANK(Marathon!F43),"",100+MAX(0,(50-(50*(Marathon!F43-'Best Times'!H$2)/('Best Times'!H$5-'Best Times'!H$2)))))</f>
        <v>102.37145390070921</v>
      </c>
      <c r="F40">
        <f>IF(ISBLANK(Marathon!G43),"",100+MAX(0,(50-(50*(Marathon!G43-'Best Times'!I$2)/('Best Times'!I$5-'Best Times'!I$2)))))</f>
        <v>116.72008547008548</v>
      </c>
      <c r="G40">
        <f>IF(ISBLANK(Marathon!H43),"",100+MAX(0,(50-(50*(Marathon!H43-'Best Times'!J$2)/('Best Times'!J$5-'Best Times'!J$2)))))</f>
        <v>100</v>
      </c>
      <c r="H40">
        <f>IF(ISBLANK(Marathon!I43),"",100+MAX(0,(50-(50*(Marathon!I43-'Best Times'!K$2)/('Best Times'!K$5-'Best Times'!K$2)))))</f>
        <v>127.95566502463055</v>
      </c>
      <c r="I40">
        <f>IF(ISBLANK(Marathon!J43),"",100+MAX(0,(50-(50*(Marathon!J43-'Best Times'!L$2)/('Best Times'!L$5-'Best Times'!L$2)))))</f>
        <v>109.05172413793103</v>
      </c>
      <c r="J40">
        <f>IF(ISBLANK(Marathon!K43),"",100+MAX(0,(50-(50*(Marathon!K43-'Best Times'!M$2)/('Best Times'!M$5-'Best Times'!M$2)))))</f>
        <v>104.75838264299803</v>
      </c>
      <c r="K40">
        <f>IF(ISBLANK(Marathon!L43),"",100+MAX(0,(50-(50*(Marathon!L43-'Best Times'!N$2)/('Best Times'!N$5-'Best Times'!N$2)))))</f>
        <v>100</v>
      </c>
      <c r="L40">
        <f>IF(ISBLANK(Marathon!M43),"",100+MAX(0,(50-(50*(Marathon!M43-'Best Times'!O$2)/('Best Times'!O$5-'Best Times'!O$2)))))</f>
        <v>121.51493598862019</v>
      </c>
      <c r="M40">
        <f>IF(ISBLANK(Marathon!N43),"",100+MAX(0,(50-(50*(Marathon!N43-'Best Times'!P$2)/('Best Times'!P$5-'Best Times'!P$2)))))</f>
        <v>100</v>
      </c>
      <c r="N40">
        <f>IF(ISBLANK(Marathon!O43),"",100+MAX(0,(50-(50*(Marathon!O43-'Best Times'!Q$2)/('Best Times'!Q$5-'Best Times'!Q$2)))))</f>
        <v>117.37551867219918</v>
      </c>
      <c r="O40">
        <f>100*COUNTIF(E40:N40,"&gt;0")</f>
        <v>1000</v>
      </c>
      <c r="P40">
        <f>IF(O40=1000,MIN(E40:N40),0)</f>
        <v>100</v>
      </c>
      <c r="Q40">
        <f>SUM(E40:N40)-P40</f>
        <v>999.74776583717357</v>
      </c>
    </row>
    <row r="41" spans="1:17">
      <c r="A41">
        <v>40</v>
      </c>
      <c r="B41" t="s">
        <v>8</v>
      </c>
      <c r="C41" s="1">
        <v>233.11666666666599</v>
      </c>
      <c r="D41" s="2" t="s">
        <v>271</v>
      </c>
      <c r="E41">
        <f>IF(ISBLANK(Marathon!F44),"",100+MAX(0,(50-(50*(Marathon!F44-'Best Times'!H$2)/('Best Times'!H$5-'Best Times'!H$2)))))</f>
        <v>100</v>
      </c>
      <c r="F41">
        <f>IF(ISBLANK(Marathon!G44),"",100+MAX(0,(50-(50*(Marathon!G44-'Best Times'!I$2)/('Best Times'!I$5-'Best Times'!I$2)))))</f>
        <v>126.92307692307692</v>
      </c>
      <c r="G41">
        <f>IF(ISBLANK(Marathon!H44),"",100+MAX(0,(50-(50*(Marathon!H44-'Best Times'!J$2)/('Best Times'!J$5-'Best Times'!J$2)))))</f>
        <v>100</v>
      </c>
      <c r="H41">
        <f>IF(ISBLANK(Marathon!I44),"",100+MAX(0,(50-(50*(Marathon!I44-'Best Times'!K$2)/('Best Times'!K$5-'Best Times'!K$2)))))</f>
        <v>127.95566502463055</v>
      </c>
      <c r="I41">
        <f>IF(ISBLANK(Marathon!J44),"",100+MAX(0,(50-(50*(Marathon!J44-'Best Times'!L$2)/('Best Times'!L$5-'Best Times'!L$2)))))</f>
        <v>100</v>
      </c>
      <c r="J41">
        <f>IF(ISBLANK(Marathon!K44),"",100+MAX(0,(50-(50*(Marathon!K44-'Best Times'!M$2)/('Best Times'!M$5-'Best Times'!M$2)))))</f>
        <v>135.89743589743591</v>
      </c>
      <c r="K41">
        <f>IF(ISBLANK(Marathon!L44),"",100+MAX(0,(50-(50*(Marathon!L44-'Best Times'!N$2)/('Best Times'!N$5-'Best Times'!N$2)))))</f>
        <v>100</v>
      </c>
      <c r="L41">
        <f>IF(ISBLANK(Marathon!M44),"",100+MAX(0,(50-(50*(Marathon!M44-'Best Times'!O$2)/('Best Times'!O$5-'Best Times'!O$2)))))</f>
        <v>100</v>
      </c>
      <c r="M41">
        <f>IF(ISBLANK(Marathon!N44),"",100+MAX(0,(50-(50*(Marathon!N44-'Best Times'!P$2)/('Best Times'!P$5-'Best Times'!P$2)))))</f>
        <v>100</v>
      </c>
      <c r="N41">
        <f>IF(ISBLANK(Marathon!O44),"",100+MAX(0,(50-(50*(Marathon!O44-'Best Times'!Q$2)/('Best Times'!Q$5-'Best Times'!Q$2)))))</f>
        <v>131.6908713692946</v>
      </c>
      <c r="O41">
        <f>100*COUNTIF(E41:N41,"&gt;0")</f>
        <v>1000</v>
      </c>
      <c r="P41">
        <f>IF(O41=1000,MIN(E41:N41),0)</f>
        <v>100</v>
      </c>
      <c r="Q41">
        <f>SUM(E41:N41)-P41</f>
        <v>1022.467049214438</v>
      </c>
    </row>
    <row r="42" spans="1:17">
      <c r="A42">
        <v>41</v>
      </c>
      <c r="B42" t="s">
        <v>128</v>
      </c>
      <c r="C42" s="1">
        <v>232.583333333333</v>
      </c>
      <c r="D42" s="2" t="s">
        <v>270</v>
      </c>
      <c r="E42">
        <f>IF(ISBLANK(Marathon!F45),"",100+MAX(0,(50-(50*(Marathon!F45-'Best Times'!H$2)/('Best Times'!H$5-'Best Times'!H$2)))))</f>
        <v>100</v>
      </c>
      <c r="F42">
        <f>IF(ISBLANK(Marathon!G45),"",100+MAX(0,(50-(50*(Marathon!G45-'Best Times'!I$2)/('Best Times'!I$5-'Best Times'!I$2)))))</f>
        <v>109.13461538461539</v>
      </c>
      <c r="G42">
        <f>IF(ISBLANK(Marathon!H45),"",100+MAX(0,(50-(50*(Marathon!H45-'Best Times'!J$2)/('Best Times'!J$5-'Best Times'!J$2)))))</f>
        <v>115.93846153846154</v>
      </c>
      <c r="H42">
        <f>IF(ISBLANK(Marathon!I45),"",100+MAX(0,(50-(50*(Marathon!I45-'Best Times'!K$2)/('Best Times'!K$5-'Best Times'!K$2)))))</f>
        <v>100</v>
      </c>
      <c r="I42">
        <f>IF(ISBLANK(Marathon!J45),"",100+MAX(0,(50-(50*(Marathon!J45-'Best Times'!L$2)/('Best Times'!L$5-'Best Times'!L$2)))))</f>
        <v>102.02586206896552</v>
      </c>
      <c r="J42">
        <f>IF(ISBLANK(Marathon!K45),"",100+MAX(0,(50-(50*(Marathon!K45-'Best Times'!M$2)/('Best Times'!M$5-'Best Times'!M$2)))))</f>
        <v>128.2051282051282</v>
      </c>
      <c r="K42">
        <f>IF(ISBLANK(Marathon!L45),"",100+MAX(0,(50-(50*(Marathon!L45-'Best Times'!N$2)/('Best Times'!N$5-'Best Times'!N$2)))))</f>
        <v>101.04712041884817</v>
      </c>
      <c r="L42">
        <f>IF(ISBLANK(Marathon!M45),"",100+MAX(0,(50-(50*(Marathon!M45-'Best Times'!O$2)/('Best Times'!O$5-'Best Times'!O$2)))))</f>
        <v>142.21194879089614</v>
      </c>
      <c r="M42">
        <f>IF(ISBLANK(Marathon!N45),"",100+MAX(0,(50-(50*(Marathon!N45-'Best Times'!P$2)/('Best Times'!P$5-'Best Times'!P$2)))))</f>
        <v>100</v>
      </c>
      <c r="N42">
        <f>IF(ISBLANK(Marathon!O45),"",100+MAX(0,(50-(50*(Marathon!O45-'Best Times'!Q$2)/('Best Times'!Q$5-'Best Times'!Q$2)))))</f>
        <v>100</v>
      </c>
      <c r="O42">
        <f>100*COUNTIF(E42:N42,"&gt;0")</f>
        <v>1000</v>
      </c>
      <c r="P42">
        <f>IF(O42=1000,MIN(E42:N42),0)</f>
        <v>100</v>
      </c>
      <c r="Q42">
        <f>SUM(E42:N42)-P42</f>
        <v>998.56313640691496</v>
      </c>
    </row>
    <row r="43" spans="1:17">
      <c r="A43">
        <v>42</v>
      </c>
      <c r="B43" t="s">
        <v>129</v>
      </c>
      <c r="C43" s="1">
        <v>232.06666666666601</v>
      </c>
      <c r="D43" s="2" t="s">
        <v>270</v>
      </c>
      <c r="E43">
        <f>IF(ISBLANK(Marathon!F46),"",100+MAX(0,(50-(50*(Marathon!F46-'Best Times'!H$2)/('Best Times'!H$5-'Best Times'!H$2)))))</f>
        <v>100</v>
      </c>
      <c r="F43">
        <f>IF(ISBLANK(Marathon!G46),"",100+MAX(0,(50-(50*(Marathon!G46-'Best Times'!I$2)/('Best Times'!I$5-'Best Times'!I$2)))))</f>
        <v>100</v>
      </c>
      <c r="G43">
        <f>IF(ISBLANK(Marathon!H46),"",100+MAX(0,(50-(50*(Marathon!H46-'Best Times'!J$2)/('Best Times'!J$5-'Best Times'!J$2)))))</f>
        <v>100</v>
      </c>
      <c r="H43">
        <f>IF(ISBLANK(Marathon!I46),"",100+MAX(0,(50-(50*(Marathon!I46-'Best Times'!K$2)/('Best Times'!K$5-'Best Times'!K$2)))))</f>
        <v>107.51231527093596</v>
      </c>
      <c r="I43">
        <f>IF(ISBLANK(Marathon!J46),"",100+MAX(0,(50-(50*(Marathon!J46-'Best Times'!L$2)/('Best Times'!L$5-'Best Times'!L$2)))))</f>
        <v>123.57758620689656</v>
      </c>
      <c r="J43">
        <f>IF(ISBLANK(Marathon!K46),"",100+MAX(0,(50-(50*(Marathon!K46-'Best Times'!M$2)/('Best Times'!M$5-'Best Times'!M$2)))))</f>
        <v>110.79881656804733</v>
      </c>
      <c r="K43">
        <f>IF(ISBLANK(Marathon!L46),"",100+MAX(0,(50-(50*(Marathon!L46-'Best Times'!N$2)/('Best Times'!N$5-'Best Times'!N$2)))))</f>
        <v>100</v>
      </c>
      <c r="L43">
        <f>IF(ISBLANK(Marathon!M46),"",100+MAX(0,(50-(50*(Marathon!M46-'Best Times'!O$2)/('Best Times'!O$5-'Best Times'!O$2)))))</f>
        <v>127.66714082503556</v>
      </c>
      <c r="M43">
        <f>IF(ISBLANK(Marathon!N46),"",100+MAX(0,(50-(50*(Marathon!N46-'Best Times'!P$2)/('Best Times'!P$5-'Best Times'!P$2)))))</f>
        <v>100</v>
      </c>
      <c r="N43">
        <f>IF(ISBLANK(Marathon!O46),"",100+MAX(0,(50-(50*(Marathon!O46-'Best Times'!Q$2)/('Best Times'!Q$5-'Best Times'!Q$2)))))</f>
        <v>107.31327800829875</v>
      </c>
      <c r="O43">
        <f>100*COUNTIF(E43:N43,"&gt;0")</f>
        <v>1000</v>
      </c>
      <c r="P43">
        <f>IF(O43=1000,MIN(E43:N43),0)</f>
        <v>100</v>
      </c>
      <c r="Q43">
        <f>SUM(E43:N43)-P43</f>
        <v>976.86913687921401</v>
      </c>
    </row>
    <row r="44" spans="1:17">
      <c r="A44">
        <v>43</v>
      </c>
      <c r="B44" t="s">
        <v>130</v>
      </c>
      <c r="C44" s="1">
        <v>224.083333333333</v>
      </c>
      <c r="D44" s="2" t="s">
        <v>270</v>
      </c>
      <c r="E44">
        <f>IF(ISBLANK(Marathon!F47),"",100+MAX(0,(50-(50*(Marathon!F47-'Best Times'!H$2)/('Best Times'!H$5-'Best Times'!H$2)))))</f>
        <v>137.56648936170211</v>
      </c>
      <c r="F44">
        <f>IF(ISBLANK(Marathon!G47),"",100+MAX(0,(50-(50*(Marathon!G47-'Best Times'!I$2)/('Best Times'!I$5-'Best Times'!I$2)))))</f>
        <v>116.34615384615384</v>
      </c>
      <c r="G44">
        <f>IF(ISBLANK(Marathon!H47),"",100+MAX(0,(50-(50*(Marathon!H47-'Best Times'!J$2)/('Best Times'!J$5-'Best Times'!J$2)))))</f>
        <v>100</v>
      </c>
      <c r="H44">
        <f>IF(ISBLANK(Marathon!I47),"",100+MAX(0,(50-(50*(Marathon!I47-'Best Times'!K$2)/('Best Times'!K$5-'Best Times'!K$2)))))</f>
        <v>100</v>
      </c>
      <c r="I44">
        <f>IF(ISBLANK(Marathon!J47),"",100+MAX(0,(50-(50*(Marathon!J47-'Best Times'!L$2)/('Best Times'!L$5-'Best Times'!L$2)))))</f>
        <v>108.18965517241379</v>
      </c>
      <c r="J44">
        <f>IF(ISBLANK(Marathon!K47),"",100+MAX(0,(50-(50*(Marathon!K47-'Best Times'!M$2)/('Best Times'!M$5-'Best Times'!M$2)))))</f>
        <v>100</v>
      </c>
      <c r="K44">
        <f>IF(ISBLANK(Marathon!L47),"",100+MAX(0,(50-(50*(Marathon!L47-'Best Times'!N$2)/('Best Times'!N$5-'Best Times'!N$2)))))</f>
        <v>105</v>
      </c>
      <c r="L44">
        <f>IF(ISBLANK(Marathon!M47),"",100+MAX(0,(50-(50*(Marathon!M47-'Best Times'!O$2)/('Best Times'!O$5-'Best Times'!O$2)))))</f>
        <v>133.49928876244667</v>
      </c>
      <c r="M44">
        <f>IF(ISBLANK(Marathon!N47),"",100+MAX(0,(50-(50*(Marathon!N47-'Best Times'!P$2)/('Best Times'!P$5-'Best Times'!P$2)))))</f>
        <v>135.46218487394958</v>
      </c>
      <c r="N44">
        <f>IF(ISBLANK(Marathon!O47),"",100+MAX(0,(50-(50*(Marathon!O47-'Best Times'!Q$2)/('Best Times'!Q$5-'Best Times'!Q$2)))))</f>
        <v>100</v>
      </c>
      <c r="O44">
        <f>100*COUNTIF(E44:N44,"&gt;0")</f>
        <v>1000</v>
      </c>
      <c r="P44">
        <f>IF(O44=1000,MIN(E44:N44),0)</f>
        <v>100</v>
      </c>
      <c r="Q44">
        <f>SUM(E44:N44)-P44</f>
        <v>1036.063772016666</v>
      </c>
    </row>
    <row r="45" spans="1:17">
      <c r="A45">
        <v>44</v>
      </c>
      <c r="B45" t="s">
        <v>36</v>
      </c>
      <c r="C45" s="1">
        <v>224</v>
      </c>
      <c r="D45" s="2" t="s">
        <v>269</v>
      </c>
      <c r="E45">
        <f>IF(ISBLANK(Marathon!F48),"",100+MAX(0,(50-(50*(Marathon!F48-'Best Times'!H$2)/('Best Times'!H$5-'Best Times'!H$2)))))</f>
        <v>117.55319148936169</v>
      </c>
      <c r="F45">
        <f>IF(ISBLANK(Marathon!G48),"",100+MAX(0,(50-(50*(Marathon!G48-'Best Times'!I$2)/('Best Times'!I$5-'Best Times'!I$2)))))</f>
        <v>100</v>
      </c>
      <c r="G45">
        <f>IF(ISBLANK(Marathon!H48),"",100+MAX(0,(50-(50*(Marathon!H48-'Best Times'!J$2)/('Best Times'!J$5-'Best Times'!J$2)))))</f>
        <v>127.96923076923076</v>
      </c>
      <c r="H45">
        <f>IF(ISBLANK(Marathon!I48),"",100+MAX(0,(50-(50*(Marathon!I48-'Best Times'!K$2)/('Best Times'!K$5-'Best Times'!K$2)))))</f>
        <v>109.44170771756978</v>
      </c>
      <c r="I45">
        <f>IF(ISBLANK(Marathon!J48),"",100+MAX(0,(50-(50*(Marathon!J48-'Best Times'!L$2)/('Best Times'!L$5-'Best Times'!L$2)))))</f>
        <v>100</v>
      </c>
      <c r="J45">
        <f>IF(ISBLANK(Marathon!K48),"",100+MAX(0,(50-(50*(Marathon!K48-'Best Times'!M$2)/('Best Times'!M$5-'Best Times'!M$2)))))</f>
        <v>114.1025641025641</v>
      </c>
      <c r="K45">
        <f>IF(ISBLANK(Marathon!L48),"",100+MAX(0,(50-(50*(Marathon!L48-'Best Times'!N$2)/('Best Times'!N$5-'Best Times'!N$2)))))</f>
        <v>100</v>
      </c>
      <c r="L45">
        <f>IF(ISBLANK(Marathon!M48),"",100+MAX(0,(50-(50*(Marathon!M48-'Best Times'!O$2)/('Best Times'!O$5-'Best Times'!O$2)))))</f>
        <v>127.06258890469417</v>
      </c>
      <c r="M45">
        <f>IF(ISBLANK(Marathon!N48),"",100+MAX(0,(50-(50*(Marathon!N48-'Best Times'!P$2)/('Best Times'!P$5-'Best Times'!P$2)))))</f>
        <v>100</v>
      </c>
      <c r="N45">
        <f>IF(ISBLANK(Marathon!O48),"",100+MAX(0,(50-(50*(Marathon!O48-'Best Times'!Q$2)/('Best Times'!Q$5-'Best Times'!Q$2)))))</f>
        <v>105.13485477178423</v>
      </c>
      <c r="O45">
        <f>100*COUNTIF(E45:N45,"&gt;0")</f>
        <v>1000</v>
      </c>
      <c r="P45">
        <f>IF(O45=1000,MIN(E45:N45),0)</f>
        <v>100</v>
      </c>
      <c r="Q45">
        <f>SUM(E45:N45)-P45</f>
        <v>1001.2641377552047</v>
      </c>
    </row>
    <row r="46" spans="1:17">
      <c r="A46">
        <v>45</v>
      </c>
      <c r="B46" t="s">
        <v>14</v>
      </c>
      <c r="C46" s="1">
        <v>223.45</v>
      </c>
      <c r="D46" s="2" t="s">
        <v>271</v>
      </c>
      <c r="E46">
        <f>IF(ISBLANK(Marathon!F49),"",100+MAX(0,(50-(50*(Marathon!F49-'Best Times'!H$2)/('Best Times'!H$5-'Best Times'!H$2)))))</f>
        <v>100</v>
      </c>
      <c r="F46">
        <f>IF(ISBLANK(Marathon!G49),"",100+MAX(0,(50-(50*(Marathon!G49-'Best Times'!I$2)/('Best Times'!I$5-'Best Times'!I$2)))))</f>
        <v>118.91025641025641</v>
      </c>
      <c r="G46">
        <f>IF(ISBLANK(Marathon!H49),"",100+MAX(0,(50-(50*(Marathon!H49-'Best Times'!J$2)/('Best Times'!J$5-'Best Times'!J$2)))))</f>
        <v>100</v>
      </c>
      <c r="H46">
        <f>IF(ISBLANK(Marathon!I49),"",100+MAX(0,(50-(50*(Marathon!I49-'Best Times'!K$2)/('Best Times'!K$5-'Best Times'!K$2)))))</f>
        <v>100</v>
      </c>
      <c r="I46">
        <f>IF(ISBLANK(Marathon!J49),"",100+MAX(0,(50-(50*(Marathon!J49-'Best Times'!L$2)/('Best Times'!L$5-'Best Times'!L$2)))))</f>
        <v>100</v>
      </c>
      <c r="J46">
        <f>IF(ISBLANK(Marathon!K49),"",100+MAX(0,(50-(50*(Marathon!K49-'Best Times'!M$2)/('Best Times'!M$5-'Best Times'!M$2)))))</f>
        <v>124.11242603550296</v>
      </c>
      <c r="K46">
        <f>IF(ISBLANK(Marathon!L49),"",100+MAX(0,(50-(50*(Marathon!L49-'Best Times'!N$2)/('Best Times'!N$5-'Best Times'!N$2)))))</f>
        <v>100</v>
      </c>
      <c r="L46">
        <f>IF(ISBLANK(Marathon!M49),"",100+MAX(0,(50-(50*(Marathon!M49-'Best Times'!O$2)/('Best Times'!O$5-'Best Times'!O$2)))))</f>
        <v>123.2574679943101</v>
      </c>
      <c r="M46">
        <f>IF(ISBLANK(Marathon!N49),"",100+MAX(0,(50-(50*(Marathon!N49-'Best Times'!P$2)/('Best Times'!P$5-'Best Times'!P$2)))))</f>
        <v>118.73949579831933</v>
      </c>
      <c r="N46">
        <f>IF(ISBLANK(Marathon!O49),"",100+MAX(0,(50-(50*(Marathon!O49-'Best Times'!Q$2)/('Best Times'!Q$5-'Best Times'!Q$2)))))</f>
        <v>101.60788381742739</v>
      </c>
      <c r="O46">
        <f>100*COUNTIF(E46:N46,"&gt;0")</f>
        <v>1000</v>
      </c>
      <c r="P46">
        <f>IF(O46=1000,MIN(E46:N46),0)</f>
        <v>100</v>
      </c>
      <c r="Q46">
        <f>SUM(E46:N46)-P46</f>
        <v>986.62753005581612</v>
      </c>
    </row>
    <row r="47" spans="1:17">
      <c r="A47">
        <v>46</v>
      </c>
      <c r="B47" t="s">
        <v>24</v>
      </c>
      <c r="C47" s="1">
        <v>222.3</v>
      </c>
      <c r="D47" s="2" t="s">
        <v>269</v>
      </c>
      <c r="E47">
        <f>IF(ISBLANK(Marathon!F50),"",100+MAX(0,(50-(50*(Marathon!F50-'Best Times'!H$2)/('Best Times'!H$5-'Best Times'!H$2)))))</f>
        <v>113.25354609929079</v>
      </c>
      <c r="F47">
        <f>IF(ISBLANK(Marathon!G50),"",100+MAX(0,(50-(50*(Marathon!G50-'Best Times'!I$2)/('Best Times'!I$5-'Best Times'!I$2)))))</f>
        <v>100</v>
      </c>
      <c r="G47">
        <f>IF(ISBLANK(Marathon!H50),"",100+MAX(0,(50-(50*(Marathon!H50-'Best Times'!J$2)/('Best Times'!J$5-'Best Times'!J$2)))))</f>
        <v>100</v>
      </c>
      <c r="H47">
        <f>IF(ISBLANK(Marathon!I50),"",100+MAX(0,(50-(50*(Marathon!I50-'Best Times'!K$2)/('Best Times'!K$5-'Best Times'!K$2)))))</f>
        <v>111.24794745484401</v>
      </c>
      <c r="I47">
        <f>IF(ISBLANK(Marathon!J50),"",100+MAX(0,(50-(50*(Marathon!J50-'Best Times'!L$2)/('Best Times'!L$5-'Best Times'!L$2)))))</f>
        <v>100</v>
      </c>
      <c r="J47">
        <f>IF(ISBLANK(Marathon!K50),"",100+MAX(0,(50-(50*(Marathon!K50-'Best Times'!M$2)/('Best Times'!M$5-'Best Times'!M$2)))))</f>
        <v>113.33826429980276</v>
      </c>
      <c r="K47">
        <f>IF(ISBLANK(Marathon!L50),"",100+MAX(0,(50-(50*(Marathon!L50-'Best Times'!N$2)/('Best Times'!N$5-'Best Times'!N$2)))))</f>
        <v>103.66492146596859</v>
      </c>
      <c r="L47">
        <f>IF(ISBLANK(Marathon!M50),"",100+MAX(0,(50-(50*(Marathon!M50-'Best Times'!O$2)/('Best Times'!O$5-'Best Times'!O$2)))))</f>
        <v>100</v>
      </c>
      <c r="M47">
        <f>IF(ISBLANK(Marathon!N50),"",100+MAX(0,(50-(50*(Marathon!N50-'Best Times'!P$2)/('Best Times'!P$5-'Best Times'!P$2)))))</f>
        <v>100</v>
      </c>
      <c r="N47">
        <f>IF(ISBLANK(Marathon!O50),"",100+MAX(0,(50-(50*(Marathon!O50-'Best Times'!Q$2)/('Best Times'!Q$5-'Best Times'!Q$2)))))</f>
        <v>108.45435684647302</v>
      </c>
      <c r="O47">
        <f>100*COUNTIF(E47:N47,"&gt;0")</f>
        <v>1000</v>
      </c>
      <c r="P47">
        <f>IF(O47=1000,MIN(E47:N47),0)</f>
        <v>100</v>
      </c>
      <c r="Q47">
        <f>SUM(E47:N47)-P47</f>
        <v>949.95903616637929</v>
      </c>
    </row>
    <row r="48" spans="1:17">
      <c r="A48">
        <v>47</v>
      </c>
      <c r="B48" t="s">
        <v>131</v>
      </c>
      <c r="C48" s="1">
        <v>223.083333333333</v>
      </c>
      <c r="D48" s="2" t="s">
        <v>270</v>
      </c>
      <c r="E48">
        <f>IF(ISBLANK(Marathon!F51),"",100+MAX(0,(50-(50*(Marathon!F51-'Best Times'!H$2)/('Best Times'!H$5-'Best Times'!H$2)))))</f>
        <v>122.51773049645391</v>
      </c>
      <c r="F48">
        <f>IF(ISBLANK(Marathon!G51),"",100+MAX(0,(50-(50*(Marathon!G51-'Best Times'!I$2)/('Best Times'!I$5-'Best Times'!I$2)))))</f>
        <v>100</v>
      </c>
      <c r="G48">
        <f>IF(ISBLANK(Marathon!H51),"",100+MAX(0,(50-(50*(Marathon!H51-'Best Times'!J$2)/('Best Times'!J$5-'Best Times'!J$2)))))</f>
        <v>100</v>
      </c>
      <c r="H48">
        <f>IF(ISBLANK(Marathon!I51),"",100+MAX(0,(50-(50*(Marathon!I51-'Best Times'!K$2)/('Best Times'!K$5-'Best Times'!K$2)))))</f>
        <v>100</v>
      </c>
      <c r="I48">
        <f>IF(ISBLANK(Marathon!J51),"",100+MAX(0,(50-(50*(Marathon!J51-'Best Times'!L$2)/('Best Times'!L$5-'Best Times'!L$2)))))</f>
        <v>114.22413793103448</v>
      </c>
      <c r="J48">
        <f>IF(ISBLANK(Marathon!K51),"",100+MAX(0,(50-(50*(Marathon!K51-'Best Times'!M$2)/('Best Times'!M$5-'Best Times'!M$2)))))</f>
        <v>100</v>
      </c>
      <c r="K48">
        <f>IF(ISBLANK(Marathon!L51),"",100+MAX(0,(50-(50*(Marathon!L51-'Best Times'!N$2)/('Best Times'!N$5-'Best Times'!N$2)))))</f>
        <v>100</v>
      </c>
      <c r="L48">
        <f>IF(ISBLANK(Marathon!M51),"",100+MAX(0,(50-(50*(Marathon!M51-'Best Times'!O$2)/('Best Times'!O$5-'Best Times'!O$2)))))</f>
        <v>122.01280227596017</v>
      </c>
      <c r="M48">
        <f>IF(ISBLANK(Marathon!N51),"",100+MAX(0,(50-(50*(Marathon!N51-'Best Times'!P$2)/('Best Times'!P$5-'Best Times'!P$2)))))</f>
        <v>112.89915966386555</v>
      </c>
      <c r="N48">
        <f>IF(ISBLANK(Marathon!O51),"",100+MAX(0,(50-(50*(Marathon!O51-'Best Times'!Q$2)/('Best Times'!Q$5-'Best Times'!Q$2)))))</f>
        <v>109.85477178423236</v>
      </c>
      <c r="O48">
        <f>100*COUNTIF(E48:N48,"&gt;0")</f>
        <v>1000</v>
      </c>
      <c r="P48">
        <f>IF(O48=1000,MIN(E48:N48),0)</f>
        <v>100</v>
      </c>
      <c r="Q48">
        <f>SUM(E48:N48)-P48</f>
        <v>981.50860215154648</v>
      </c>
    </row>
    <row r="49" spans="1:17">
      <c r="A49">
        <v>48</v>
      </c>
      <c r="B49" t="s">
        <v>132</v>
      </c>
      <c r="C49" s="1">
        <v>217.35</v>
      </c>
      <c r="D49" s="2" t="s">
        <v>271</v>
      </c>
      <c r="E49">
        <f>IF(ISBLANK(Marathon!F52),"",100+MAX(0,(50-(50*(Marathon!F52-'Best Times'!H$2)/('Best Times'!H$5-'Best Times'!H$2)))))</f>
        <v>100</v>
      </c>
      <c r="F49">
        <f>IF(ISBLANK(Marathon!G52),"",100+MAX(0,(50-(50*(Marathon!G52-'Best Times'!I$2)/('Best Times'!I$5-'Best Times'!I$2)))))</f>
        <v>102.35042735042735</v>
      </c>
      <c r="G49">
        <f>IF(ISBLANK(Marathon!H52),"",100+MAX(0,(50-(50*(Marathon!H52-'Best Times'!J$2)/('Best Times'!J$5-'Best Times'!J$2)))))</f>
        <v>100</v>
      </c>
      <c r="H49">
        <f>IF(ISBLANK(Marathon!I52),"",100+MAX(0,(50-(50*(Marathon!I52-'Best Times'!K$2)/('Best Times'!K$5-'Best Times'!K$2)))))</f>
        <v>100</v>
      </c>
      <c r="I49">
        <f>IF(ISBLANK(Marathon!J52),"",100+MAX(0,(50-(50*(Marathon!J52-'Best Times'!L$2)/('Best Times'!L$5-'Best Times'!L$2)))))</f>
        <v>100</v>
      </c>
      <c r="J49">
        <f>IF(ISBLANK(Marathon!K52),"",100+MAX(0,(50-(50*(Marathon!K52-'Best Times'!M$2)/('Best Times'!M$5-'Best Times'!M$2)))))</f>
        <v>116.69132149901381</v>
      </c>
      <c r="K49">
        <f>IF(ISBLANK(Marathon!L52),"",100+MAX(0,(50-(50*(Marathon!L52-'Best Times'!N$2)/('Best Times'!N$5-'Best Times'!N$2)))))</f>
        <v>100</v>
      </c>
      <c r="L49">
        <f>IF(ISBLANK(Marathon!M52),"",100+MAX(0,(50-(50*(Marathon!M52-'Best Times'!O$2)/('Best Times'!O$5-'Best Times'!O$2)))))</f>
        <v>138.37126600284495</v>
      </c>
      <c r="M49">
        <f>IF(ISBLANK(Marathon!N52),"",100+MAX(0,(50-(50*(Marathon!N52-'Best Times'!P$2)/('Best Times'!P$5-'Best Times'!P$2)))))</f>
        <v>121.47058823529412</v>
      </c>
      <c r="N49">
        <f>IF(ISBLANK(Marathon!O52),"",100+MAX(0,(50-(50*(Marathon!O52-'Best Times'!Q$2)/('Best Times'!Q$5-'Best Times'!Q$2)))))</f>
        <v>100</v>
      </c>
      <c r="O49">
        <f>100*COUNTIF(E49:N49,"&gt;0")</f>
        <v>1000</v>
      </c>
      <c r="P49">
        <f>IF(O49=1000,MIN(E49:N49),0)</f>
        <v>100</v>
      </c>
      <c r="Q49">
        <f>SUM(E49:N49)-P49</f>
        <v>978.88360308758024</v>
      </c>
    </row>
    <row r="50" spans="1:17">
      <c r="A50">
        <v>49</v>
      </c>
      <c r="B50" t="s">
        <v>9</v>
      </c>
      <c r="C50" s="1">
        <v>213.75</v>
      </c>
      <c r="D50" s="2" t="s">
        <v>273</v>
      </c>
      <c r="E50" t="str">
        <f>IF(ISBLANK(Marathon!F53),"",100+MAX(0,(50-(50*(Marathon!F53-'Best Times'!H$2)/('Best Times'!H$5-'Best Times'!H$2)))))</f>
        <v/>
      </c>
      <c r="F50">
        <f>IF(ISBLANK(Marathon!G53),"",100+MAX(0,(50-(50*(Marathon!G53-'Best Times'!I$2)/('Best Times'!I$5-'Best Times'!I$2)))))</f>
        <v>100</v>
      </c>
      <c r="G50">
        <f>IF(ISBLANK(Marathon!H53),"",100+MAX(0,(50-(50*(Marathon!H53-'Best Times'!J$2)/('Best Times'!J$5-'Best Times'!J$2)))))</f>
        <v>131.36923076923077</v>
      </c>
      <c r="H50">
        <f>IF(ISBLANK(Marathon!I53),"",100+MAX(0,(50-(50*(Marathon!I53-'Best Times'!K$2)/('Best Times'!K$5-'Best Times'!K$2)))))</f>
        <v>100</v>
      </c>
      <c r="I50">
        <f>IF(ISBLANK(Marathon!J53),"",100+MAX(0,(50-(50*(Marathon!J53-'Best Times'!L$2)/('Best Times'!L$5-'Best Times'!L$2)))))</f>
        <v>100</v>
      </c>
      <c r="J50">
        <f>IF(ISBLANK(Marathon!K53),"",100+MAX(0,(50-(50*(Marathon!K53-'Best Times'!M$2)/('Best Times'!M$5-'Best Times'!M$2)))))</f>
        <v>129.3639053254438</v>
      </c>
      <c r="K50">
        <f>IF(ISBLANK(Marathon!L53),"",100+MAX(0,(50-(50*(Marathon!L53-'Best Times'!N$2)/('Best Times'!N$5-'Best Times'!N$2)))))</f>
        <v>100</v>
      </c>
      <c r="L50">
        <f>IF(ISBLANK(Marathon!M53),"",100+MAX(0,(50-(50*(Marathon!M53-'Best Times'!O$2)/('Best Times'!O$5-'Best Times'!O$2)))))</f>
        <v>128.62731152204836</v>
      </c>
      <c r="M50">
        <f>IF(ISBLANK(Marathon!N53),"",100+MAX(0,(50-(50*(Marathon!N53-'Best Times'!P$2)/('Best Times'!P$5-'Best Times'!P$2)))))</f>
        <v>100</v>
      </c>
      <c r="N50">
        <f>IF(ISBLANK(Marathon!O53),"",100+MAX(0,(50-(50*(Marathon!O53-'Best Times'!Q$2)/('Best Times'!Q$5-'Best Times'!Q$2)))))</f>
        <v>100</v>
      </c>
      <c r="O50">
        <f>100*COUNTIF(E50:N50,"&gt;0")</f>
        <v>900</v>
      </c>
      <c r="P50">
        <f>IF(O50=1000,MIN(E50:N50),0)</f>
        <v>0</v>
      </c>
      <c r="Q50">
        <f>SUM(E50:N50)-P50</f>
        <v>989.36044761672292</v>
      </c>
    </row>
    <row r="51" spans="1:17">
      <c r="A51">
        <v>50</v>
      </c>
      <c r="B51" t="s">
        <v>133</v>
      </c>
      <c r="C51" s="1">
        <v>208.55</v>
      </c>
      <c r="D51" s="2" t="s">
        <v>271</v>
      </c>
      <c r="E51">
        <f>IF(ISBLANK(Marathon!F54),"",100+MAX(0,(50-(50*(Marathon!F54-'Best Times'!H$2)/('Best Times'!H$5-'Best Times'!H$2)))))</f>
        <v>100</v>
      </c>
      <c r="F51">
        <f>IF(ISBLANK(Marathon!G54),"",100+MAX(0,(50-(50*(Marathon!G54-'Best Times'!I$2)/('Best Times'!I$5-'Best Times'!I$2)))))</f>
        <v>100</v>
      </c>
      <c r="G51">
        <f>IF(ISBLANK(Marathon!H54),"",100+MAX(0,(50-(50*(Marathon!H54-'Best Times'!J$2)/('Best Times'!J$5-'Best Times'!J$2)))))</f>
        <v>110.93846153846154</v>
      </c>
      <c r="H51">
        <f>IF(ISBLANK(Marathon!I54),"",100+MAX(0,(50-(50*(Marathon!I54-'Best Times'!K$2)/('Best Times'!K$5-'Best Times'!K$2)))))</f>
        <v>107.0607553366174</v>
      </c>
      <c r="I51">
        <f>IF(ISBLANK(Marathon!J54),"",100+MAX(0,(50-(50*(Marathon!J54-'Best Times'!L$2)/('Best Times'!L$5-'Best Times'!L$2)))))</f>
        <v>100</v>
      </c>
      <c r="J51">
        <f>IF(ISBLANK(Marathon!K54),"",100+MAX(0,(50-(50*(Marathon!K54-'Best Times'!M$2)/('Best Times'!M$5-'Best Times'!M$2)))))</f>
        <v>100</v>
      </c>
      <c r="K51">
        <f>IF(ISBLANK(Marathon!L54),"",100+MAX(0,(50-(50*(Marathon!L54-'Best Times'!N$2)/('Best Times'!N$5-'Best Times'!N$2)))))</f>
        <v>106.07329842931938</v>
      </c>
      <c r="L51">
        <f>IF(ISBLANK(Marathon!M54),"",100+MAX(0,(50-(50*(Marathon!M54-'Best Times'!O$2)/('Best Times'!O$5-'Best Times'!O$2)))))</f>
        <v>100.56899004267424</v>
      </c>
      <c r="M51">
        <f>IF(ISBLANK(Marathon!N54),"",100+MAX(0,(50-(50*(Marathon!N54-'Best Times'!P$2)/('Best Times'!P$5-'Best Times'!P$2)))))</f>
        <v>113.73949579831933</v>
      </c>
      <c r="N51">
        <f>IF(ISBLANK(Marathon!O54),"",100+MAX(0,(50-(50*(Marathon!O54-'Best Times'!Q$2)/('Best Times'!Q$5-'Best Times'!Q$2)))))</f>
        <v>114.78215767634855</v>
      </c>
      <c r="O51">
        <f>100*COUNTIF(E51:N51,"&gt;0")</f>
        <v>1000</v>
      </c>
      <c r="P51">
        <f>IF(O51=1000,MIN(E51:N51),0)</f>
        <v>100</v>
      </c>
      <c r="Q51">
        <f>SUM(E51:N51)-P51</f>
        <v>953.16315882174035</v>
      </c>
    </row>
    <row r="52" spans="1:17">
      <c r="A52">
        <v>51</v>
      </c>
      <c r="B52" t="s">
        <v>134</v>
      </c>
      <c r="C52" s="1">
        <v>207.45</v>
      </c>
      <c r="D52" s="2" t="s">
        <v>270</v>
      </c>
      <c r="E52">
        <f>IF(ISBLANK(Marathon!F55),"",100+MAX(0,(50-(50*(Marathon!F55-'Best Times'!H$2)/('Best Times'!H$5-'Best Times'!H$2)))))</f>
        <v>100</v>
      </c>
      <c r="F52">
        <f>IF(ISBLANK(Marathon!G55),"",100+MAX(0,(50-(50*(Marathon!G55-'Best Times'!I$2)/('Best Times'!I$5-'Best Times'!I$2)))))</f>
        <v>100</v>
      </c>
      <c r="G52">
        <f>IF(ISBLANK(Marathon!H55),"",100+MAX(0,(50-(50*(Marathon!H55-'Best Times'!J$2)/('Best Times'!J$5-'Best Times'!J$2)))))</f>
        <v>100</v>
      </c>
      <c r="H52">
        <f>IF(ISBLANK(Marathon!I55),"",100+MAX(0,(50-(50*(Marathon!I55-'Best Times'!K$2)/('Best Times'!K$5-'Best Times'!K$2)))))</f>
        <v>108.82594417077175</v>
      </c>
      <c r="I52">
        <f>IF(ISBLANK(Marathon!J55),"",100+MAX(0,(50-(50*(Marathon!J55-'Best Times'!L$2)/('Best Times'!L$5-'Best Times'!L$2)))))</f>
        <v>100</v>
      </c>
      <c r="J52">
        <f>IF(ISBLANK(Marathon!K55),"",100+MAX(0,(50-(50*(Marathon!K55-'Best Times'!M$2)/('Best Times'!M$5-'Best Times'!M$2)))))</f>
        <v>115.92702169625247</v>
      </c>
      <c r="K52">
        <f>IF(ISBLANK(Marathon!L55),"",100+MAX(0,(50-(50*(Marathon!L55-'Best Times'!N$2)/('Best Times'!N$5-'Best Times'!N$2)))))</f>
        <v>100</v>
      </c>
      <c r="L52">
        <f>IF(ISBLANK(Marathon!M55),"",100+MAX(0,(50-(50*(Marathon!M55-'Best Times'!O$2)/('Best Times'!O$5-'Best Times'!O$2)))))</f>
        <v>147.40398293029872</v>
      </c>
      <c r="M52">
        <f>IF(ISBLANK(Marathon!N55),"",100+MAX(0,(50-(50*(Marathon!N55-'Best Times'!P$2)/('Best Times'!P$5-'Best Times'!P$2)))))</f>
        <v>100.46218487394958</v>
      </c>
      <c r="N52">
        <f>IF(ISBLANK(Marathon!O55),"",100+MAX(0,(50-(50*(Marathon!O55-'Best Times'!Q$2)/('Best Times'!Q$5-'Best Times'!Q$2)))))</f>
        <v>100</v>
      </c>
      <c r="O52">
        <f>100*COUNTIF(E52:N52,"&gt;0")</f>
        <v>1000</v>
      </c>
      <c r="P52">
        <f>IF(O52=1000,MIN(E52:N52),0)</f>
        <v>100</v>
      </c>
      <c r="Q52">
        <f>SUM(E52:N52)-P52</f>
        <v>972.61913367127272</v>
      </c>
    </row>
    <row r="53" spans="1:17">
      <c r="A53">
        <v>52</v>
      </c>
      <c r="B53" t="s">
        <v>135</v>
      </c>
      <c r="C53" s="1">
        <v>205.45</v>
      </c>
      <c r="D53" s="2" t="s">
        <v>270</v>
      </c>
      <c r="E53">
        <f>IF(ISBLANK(Marathon!F56),"",100+MAX(0,(50-(50*(Marathon!F56-'Best Times'!H$2)/('Best Times'!H$5-'Best Times'!H$2)))))</f>
        <v>100</v>
      </c>
      <c r="F53">
        <f>IF(ISBLANK(Marathon!G56),"",100+MAX(0,(50-(50*(Marathon!G56-'Best Times'!I$2)/('Best Times'!I$5-'Best Times'!I$2)))))</f>
        <v>100</v>
      </c>
      <c r="G53">
        <f>IF(ISBLANK(Marathon!H56),"",100+MAX(0,(50-(50*(Marathon!H56-'Best Times'!J$2)/('Best Times'!J$5-'Best Times'!J$2)))))</f>
        <v>100</v>
      </c>
      <c r="H53">
        <f>IF(ISBLANK(Marathon!I56),"",100+MAX(0,(50-(50*(Marathon!I56-'Best Times'!K$2)/('Best Times'!K$5-'Best Times'!K$2)))))</f>
        <v>100</v>
      </c>
      <c r="I53">
        <f>IF(ISBLANK(Marathon!J56),"",100+MAX(0,(50-(50*(Marathon!J56-'Best Times'!L$2)/('Best Times'!L$5-'Best Times'!L$2)))))</f>
        <v>120.38793103448276</v>
      </c>
      <c r="J53">
        <f>IF(ISBLANK(Marathon!K56),"",100+MAX(0,(50-(50*(Marathon!K56-'Best Times'!M$2)/('Best Times'!M$5-'Best Times'!M$2)))))</f>
        <v>100</v>
      </c>
      <c r="K53">
        <f>IF(ISBLANK(Marathon!L56),"",100+MAX(0,(50-(50*(Marathon!L56-'Best Times'!N$2)/('Best Times'!N$5-'Best Times'!N$2)))))</f>
        <v>114.34554973821989</v>
      </c>
      <c r="L53">
        <f>IF(ISBLANK(Marathon!M56),"",100+MAX(0,(50-(50*(Marathon!M56-'Best Times'!O$2)/('Best Times'!O$5-'Best Times'!O$2)))))</f>
        <v>116.57183499288763</v>
      </c>
      <c r="M53">
        <f>IF(ISBLANK(Marathon!N56),"",100+MAX(0,(50-(50*(Marathon!N56-'Best Times'!P$2)/('Best Times'!P$5-'Best Times'!P$2)))))</f>
        <v>100</v>
      </c>
      <c r="N53">
        <f>IF(ISBLANK(Marathon!O56),"",100+MAX(0,(50-(50*(Marathon!O56-'Best Times'!Q$2)/('Best Times'!Q$5-'Best Times'!Q$2)))))</f>
        <v>100</v>
      </c>
      <c r="O53">
        <f>100*COUNTIF(E53:N53,"&gt;0")</f>
        <v>1000</v>
      </c>
      <c r="P53">
        <f>IF(O53=1000,MIN(E53:N53),0)</f>
        <v>100</v>
      </c>
      <c r="Q53">
        <f>SUM(E53:N53)-P53</f>
        <v>951.30531576559042</v>
      </c>
    </row>
    <row r="54" spans="1:17">
      <c r="A54">
        <v>53</v>
      </c>
      <c r="B54" t="s">
        <v>64</v>
      </c>
      <c r="C54" s="1">
        <v>205.53333333333299</v>
      </c>
      <c r="D54" s="2" t="s">
        <v>269</v>
      </c>
      <c r="E54">
        <f>IF(ISBLANK(Marathon!F57),"",100+MAX(0,(50-(50*(Marathon!F57-'Best Times'!H$2)/('Best Times'!H$5-'Best Times'!H$2)))))</f>
        <v>111.65780141843972</v>
      </c>
      <c r="F54">
        <f>IF(ISBLANK(Marathon!G57),"",100+MAX(0,(50-(50*(Marathon!G57-'Best Times'!I$2)/('Best Times'!I$5-'Best Times'!I$2)))))</f>
        <v>100</v>
      </c>
      <c r="G54">
        <f>IF(ISBLANK(Marathon!H57),"",100+MAX(0,(50-(50*(Marathon!H57-'Best Times'!J$2)/('Best Times'!J$5-'Best Times'!J$2)))))</f>
        <v>100</v>
      </c>
      <c r="H54">
        <f>IF(ISBLANK(Marathon!I57),"",100+MAX(0,(50-(50*(Marathon!I57-'Best Times'!K$2)/('Best Times'!K$5-'Best Times'!K$2)))))</f>
        <v>104.02298850574712</v>
      </c>
      <c r="I54">
        <f>IF(ISBLANK(Marathon!J57),"",100+MAX(0,(50-(50*(Marathon!J57-'Best Times'!L$2)/('Best Times'!L$5-'Best Times'!L$2)))))</f>
        <v>123.44827586206897</v>
      </c>
      <c r="J54">
        <f>IF(ISBLANK(Marathon!K57),"",100+MAX(0,(50-(50*(Marathon!K57-'Best Times'!M$2)/('Best Times'!M$5-'Best Times'!M$2)))))</f>
        <v>107.79092702169626</v>
      </c>
      <c r="K54">
        <f>IF(ISBLANK(Marathon!L57),"",100+MAX(0,(50-(50*(Marathon!L57-'Best Times'!N$2)/('Best Times'!N$5-'Best Times'!N$2)))))</f>
        <v>100</v>
      </c>
      <c r="L54">
        <f>IF(ISBLANK(Marathon!M57),"",100+MAX(0,(50-(50*(Marathon!M57-'Best Times'!O$2)/('Best Times'!O$5-'Best Times'!O$2)))))</f>
        <v>100</v>
      </c>
      <c r="M54">
        <f>IF(ISBLANK(Marathon!N57),"",100+MAX(0,(50-(50*(Marathon!N57-'Best Times'!P$2)/('Best Times'!P$5-'Best Times'!P$2)))))</f>
        <v>125.33613445378151</v>
      </c>
      <c r="N54">
        <f>IF(ISBLANK(Marathon!O57),"",100+MAX(0,(50-(50*(Marathon!O57-'Best Times'!Q$2)/('Best Times'!Q$5-'Best Times'!Q$2)))))</f>
        <v>100</v>
      </c>
      <c r="O54">
        <f>100*COUNTIF(E54:N54,"&gt;0")</f>
        <v>1000</v>
      </c>
      <c r="P54">
        <f>IF(O54=1000,MIN(E54:N54),0)</f>
        <v>100</v>
      </c>
      <c r="Q54">
        <f>SUM(E54:N54)-P54</f>
        <v>972.25612726173358</v>
      </c>
    </row>
    <row r="55" spans="1:17">
      <c r="A55">
        <v>54</v>
      </c>
      <c r="B55" t="s">
        <v>136</v>
      </c>
      <c r="C55" s="1">
        <v>201.31666666666601</v>
      </c>
      <c r="D55" s="2" t="s">
        <v>270</v>
      </c>
      <c r="E55">
        <f>IF(ISBLANK(Marathon!F58),"",100+MAX(0,(50-(50*(Marathon!F58-'Best Times'!H$2)/('Best Times'!H$5-'Best Times'!H$2)))))</f>
        <v>100</v>
      </c>
      <c r="F55">
        <f>IF(ISBLANK(Marathon!G58),"",100+MAX(0,(50-(50*(Marathon!G58-'Best Times'!I$2)/('Best Times'!I$5-'Best Times'!I$2)))))</f>
        <v>100</v>
      </c>
      <c r="G55">
        <f>IF(ISBLANK(Marathon!H58),"",100+MAX(0,(50-(50*(Marathon!H58-'Best Times'!J$2)/('Best Times'!J$5-'Best Times'!J$2)))))</f>
        <v>100</v>
      </c>
      <c r="H55">
        <f>IF(ISBLANK(Marathon!I58),"",100+MAX(0,(50-(50*(Marathon!I58-'Best Times'!K$2)/('Best Times'!K$5-'Best Times'!K$2)))))</f>
        <v>100.61576354679804</v>
      </c>
      <c r="I55">
        <f>IF(ISBLANK(Marathon!J58),"",100+MAX(0,(50-(50*(Marathon!J58-'Best Times'!L$2)/('Best Times'!L$5-'Best Times'!L$2)))))</f>
        <v>120.81896551724138</v>
      </c>
      <c r="J55">
        <f>IF(ISBLANK(Marathon!K58),"",100+MAX(0,(50-(50*(Marathon!K58-'Best Times'!M$2)/('Best Times'!M$5-'Best Times'!M$2)))))</f>
        <v>116.5680473372781</v>
      </c>
      <c r="K55">
        <f>IF(ISBLANK(Marathon!L58),"",100+MAX(0,(50-(50*(Marathon!L58-'Best Times'!N$2)/('Best Times'!N$5-'Best Times'!N$2)))))</f>
        <v>100</v>
      </c>
      <c r="L55">
        <f>IF(ISBLANK(Marathon!M58),"",100+MAX(0,(50-(50*(Marathon!M58-'Best Times'!O$2)/('Best Times'!O$5-'Best Times'!O$2)))))</f>
        <v>103.37837837837839</v>
      </c>
      <c r="M55">
        <f>IF(ISBLANK(Marathon!N58),"",100+MAX(0,(50-(50*(Marathon!N58-'Best Times'!P$2)/('Best Times'!P$5-'Best Times'!P$2)))))</f>
        <v>100</v>
      </c>
      <c r="N55">
        <f>IF(ISBLANK(Marathon!O58),"",100+MAX(0,(50-(50*(Marathon!O58-'Best Times'!Q$2)/('Best Times'!Q$5-'Best Times'!Q$2)))))</f>
        <v>100</v>
      </c>
      <c r="O55">
        <f>100*COUNTIF(E55:N55,"&gt;0")</f>
        <v>1000</v>
      </c>
      <c r="P55">
        <f>IF(O55=1000,MIN(E55:N55),0)</f>
        <v>100</v>
      </c>
      <c r="Q55">
        <f>SUM(E55:N55)-P55</f>
        <v>941.38115477969586</v>
      </c>
    </row>
    <row r="56" spans="1:17">
      <c r="A56">
        <v>55</v>
      </c>
      <c r="B56" t="s">
        <v>137</v>
      </c>
      <c r="C56" s="1">
        <v>195.48333333333301</v>
      </c>
      <c r="D56" s="2" t="s">
        <v>271</v>
      </c>
      <c r="E56">
        <f>IF(ISBLANK(Marathon!F59),"",100+MAX(0,(50-(50*(Marathon!F59-'Best Times'!H$2)/('Best Times'!H$5-'Best Times'!H$2)))))</f>
        <v>100</v>
      </c>
      <c r="F56">
        <f>IF(ISBLANK(Marathon!G59),"",100+MAX(0,(50-(50*(Marathon!G59-'Best Times'!I$2)/('Best Times'!I$5-'Best Times'!I$2)))))</f>
        <v>100</v>
      </c>
      <c r="G56">
        <f>IF(ISBLANK(Marathon!H59),"",100+MAX(0,(50-(50*(Marathon!H59-'Best Times'!J$2)/('Best Times'!J$5-'Best Times'!J$2)))))</f>
        <v>100</v>
      </c>
      <c r="H56">
        <f>IF(ISBLANK(Marathon!I59),"",100+MAX(0,(50-(50*(Marathon!I59-'Best Times'!K$2)/('Best Times'!K$5-'Best Times'!K$2)))))</f>
        <v>126.02627257799672</v>
      </c>
      <c r="I56">
        <f>IF(ISBLANK(Marathon!J59),"",100+MAX(0,(50-(50*(Marathon!J59-'Best Times'!L$2)/('Best Times'!L$5-'Best Times'!L$2)))))</f>
        <v>128.70689655172413</v>
      </c>
      <c r="J56">
        <f>IF(ISBLANK(Marathon!K59),"",100+MAX(0,(50-(50*(Marathon!K59-'Best Times'!M$2)/('Best Times'!M$5-'Best Times'!M$2)))))</f>
        <v>118.63905325443787</v>
      </c>
      <c r="K56">
        <f>IF(ISBLANK(Marathon!L59),"",100+MAX(0,(50-(50*(Marathon!L59-'Best Times'!N$2)/('Best Times'!N$5-'Best Times'!N$2)))))</f>
        <v>100</v>
      </c>
      <c r="L56">
        <f>IF(ISBLANK(Marathon!M59),"",100+MAX(0,(50-(50*(Marathon!M59-'Best Times'!O$2)/('Best Times'!O$5-'Best Times'!O$2)))))</f>
        <v>100</v>
      </c>
      <c r="M56">
        <f>IF(ISBLANK(Marathon!N59),"",100+MAX(0,(50-(50*(Marathon!N59-'Best Times'!P$2)/('Best Times'!P$5-'Best Times'!P$2)))))</f>
        <v>100</v>
      </c>
      <c r="N56">
        <f>IF(ISBLANK(Marathon!O59),"",100+MAX(0,(50-(50*(Marathon!O59-'Best Times'!Q$2)/('Best Times'!Q$5-'Best Times'!Q$2)))))</f>
        <v>100</v>
      </c>
      <c r="O56">
        <f>100*COUNTIF(E56:N56,"&gt;0")</f>
        <v>1000</v>
      </c>
      <c r="P56">
        <f>IF(O56=1000,MIN(E56:N56),0)</f>
        <v>100</v>
      </c>
      <c r="Q56">
        <f>SUM(E56:N56)-P56</f>
        <v>973.3722223841587</v>
      </c>
    </row>
    <row r="57" spans="1:17">
      <c r="A57">
        <v>56</v>
      </c>
      <c r="B57" t="s">
        <v>138</v>
      </c>
      <c r="C57" s="1">
        <v>192.81666666666601</v>
      </c>
      <c r="D57" s="2" t="s">
        <v>271</v>
      </c>
      <c r="E57">
        <f>IF(ISBLANK(Marathon!F60),"",100+MAX(0,(50-(50*(Marathon!F60-'Best Times'!H$2)/('Best Times'!H$5-'Best Times'!H$2)))))</f>
        <v>100</v>
      </c>
      <c r="F57">
        <f>IF(ISBLANK(Marathon!G60),"",100+MAX(0,(50-(50*(Marathon!G60-'Best Times'!I$2)/('Best Times'!I$5-'Best Times'!I$2)))))</f>
        <v>100</v>
      </c>
      <c r="G57">
        <f>IF(ISBLANK(Marathon!H60),"",100+MAX(0,(50-(50*(Marathon!H60-'Best Times'!J$2)/('Best Times'!J$5-'Best Times'!J$2)))))</f>
        <v>100</v>
      </c>
      <c r="H57">
        <f>IF(ISBLANK(Marathon!I60),"",100+MAX(0,(50-(50*(Marathon!I60-'Best Times'!K$2)/('Best Times'!K$5-'Best Times'!K$2)))))</f>
        <v>108.53858784893268</v>
      </c>
      <c r="I57">
        <f>IF(ISBLANK(Marathon!J60),"",100+MAX(0,(50-(50*(Marathon!J60-'Best Times'!L$2)/('Best Times'!L$5-'Best Times'!L$2)))))</f>
        <v>108.36206896551724</v>
      </c>
      <c r="J57">
        <f>IF(ISBLANK(Marathon!K60),"",100+MAX(0,(50-(50*(Marathon!K60-'Best Times'!M$2)/('Best Times'!M$5-'Best Times'!M$2)))))</f>
        <v>115.85305719921104</v>
      </c>
      <c r="K57">
        <f>IF(ISBLANK(Marathon!L60),"",100+MAX(0,(50-(50*(Marathon!L60-'Best Times'!N$2)/('Best Times'!N$5-'Best Times'!N$2)))))</f>
        <v>100</v>
      </c>
      <c r="L57">
        <f>IF(ISBLANK(Marathon!M60),"",100+MAX(0,(50-(50*(Marathon!M60-'Best Times'!O$2)/('Best Times'!O$5-'Best Times'!O$2)))))</f>
        <v>100</v>
      </c>
      <c r="M57">
        <f>IF(ISBLANK(Marathon!N60),"",100+MAX(0,(50-(50*(Marathon!N60-'Best Times'!P$2)/('Best Times'!P$5-'Best Times'!P$2)))))</f>
        <v>112.89915966386555</v>
      </c>
      <c r="N57">
        <f>IF(ISBLANK(Marathon!O60),"",100+MAX(0,(50-(50*(Marathon!O60-'Best Times'!Q$2)/('Best Times'!Q$5-'Best Times'!Q$2)))))</f>
        <v>123.44398340248962</v>
      </c>
      <c r="O57">
        <f>100*COUNTIF(E57:N57,"&gt;0")</f>
        <v>1000</v>
      </c>
      <c r="P57">
        <f>IF(O57=1000,MIN(E57:N57),0)</f>
        <v>100</v>
      </c>
      <c r="Q57">
        <f>SUM(E57:N57)-P57</f>
        <v>969.09685708001621</v>
      </c>
    </row>
    <row r="58" spans="1:17">
      <c r="A58">
        <v>57</v>
      </c>
      <c r="B58" t="s">
        <v>139</v>
      </c>
      <c r="C58" s="1">
        <v>191.583333333333</v>
      </c>
      <c r="D58" s="2" t="s">
        <v>274</v>
      </c>
      <c r="E58">
        <f>IF(ISBLANK(Marathon!F61),"",100+MAX(0,(50-(50*(Marathon!F61-'Best Times'!H$2)/('Best Times'!H$5-'Best Times'!H$2)))))</f>
        <v>102.70390070921985</v>
      </c>
      <c r="F58">
        <f>IF(ISBLANK(Marathon!G61),"",100+MAX(0,(50-(50*(Marathon!G61-'Best Times'!I$2)/('Best Times'!I$5-'Best Times'!I$2)))))</f>
        <v>105.34188034188034</v>
      </c>
      <c r="G58">
        <f>IF(ISBLANK(Marathon!H61),"",100+MAX(0,(50-(50*(Marathon!H61-'Best Times'!J$2)/('Best Times'!J$5-'Best Times'!J$2)))))</f>
        <v>100</v>
      </c>
      <c r="H58">
        <f>IF(ISBLANK(Marathon!I61),"",100+MAX(0,(50-(50*(Marathon!I61-'Best Times'!K$2)/('Best Times'!K$5-'Best Times'!K$2)))))</f>
        <v>111.53530377668309</v>
      </c>
      <c r="I58" t="str">
        <f>IF(ISBLANK(Marathon!J61),"",100+MAX(0,(50-(50*(Marathon!J61-'Best Times'!L$2)/('Best Times'!L$5-'Best Times'!L$2)))))</f>
        <v/>
      </c>
      <c r="J58">
        <f>IF(ISBLANK(Marathon!K61),"",100+MAX(0,(50-(50*(Marathon!K61-'Best Times'!M$2)/('Best Times'!M$5-'Best Times'!M$2)))))</f>
        <v>110.45364891518739</v>
      </c>
      <c r="K58">
        <f>IF(ISBLANK(Marathon!L61),"",100+MAX(0,(50-(50*(Marathon!L61-'Best Times'!N$2)/('Best Times'!N$5-'Best Times'!N$2)))))</f>
        <v>100</v>
      </c>
      <c r="L58">
        <f>IF(ISBLANK(Marathon!M61),"",100+MAX(0,(50-(50*(Marathon!M61-'Best Times'!O$2)/('Best Times'!O$5-'Best Times'!O$2)))))</f>
        <v>130.33428165007112</v>
      </c>
      <c r="M58">
        <f>IF(ISBLANK(Marathon!N61),"",100+MAX(0,(50-(50*(Marathon!N61-'Best Times'!P$2)/('Best Times'!P$5-'Best Times'!P$2)))))</f>
        <v>100</v>
      </c>
      <c r="N58">
        <f>IF(ISBLANK(Marathon!O61),"",100+MAX(0,(50-(50*(Marathon!O61-'Best Times'!Q$2)/('Best Times'!Q$5-'Best Times'!Q$2)))))</f>
        <v>100</v>
      </c>
      <c r="O58">
        <f>100*COUNTIF(E58:N58,"&gt;0")</f>
        <v>900</v>
      </c>
      <c r="P58">
        <f>IF(O58=1000,MIN(E58:N58),0)</f>
        <v>0</v>
      </c>
      <c r="Q58">
        <f>SUM(E58:N58)-P58</f>
        <v>960.36901539304188</v>
      </c>
    </row>
    <row r="59" spans="1:17">
      <c r="A59">
        <v>58</v>
      </c>
      <c r="B59" t="s">
        <v>140</v>
      </c>
      <c r="C59" s="1">
        <v>189.8</v>
      </c>
      <c r="D59" s="2" t="s">
        <v>270</v>
      </c>
      <c r="E59">
        <f>IF(ISBLANK(Marathon!F62),"",100+MAX(0,(50-(50*(Marathon!F62-'Best Times'!H$2)/('Best Times'!H$5-'Best Times'!H$2)))))</f>
        <v>125.66489361702128</v>
      </c>
      <c r="F59">
        <f>IF(ISBLANK(Marathon!G62),"",100+MAX(0,(50-(50*(Marathon!G62-'Best Times'!I$2)/('Best Times'!I$5-'Best Times'!I$2)))))</f>
        <v>100</v>
      </c>
      <c r="G59">
        <f>IF(ISBLANK(Marathon!H62),"",100+MAX(0,(50-(50*(Marathon!H62-'Best Times'!J$2)/('Best Times'!J$5-'Best Times'!J$2)))))</f>
        <v>114.2</v>
      </c>
      <c r="H59">
        <f>IF(ISBLANK(Marathon!I62),"",100+MAX(0,(50-(50*(Marathon!I62-'Best Times'!K$2)/('Best Times'!K$5-'Best Times'!K$2)))))</f>
        <v>117.11822660098522</v>
      </c>
      <c r="I59">
        <f>IF(ISBLANK(Marathon!J62),"",100+MAX(0,(50-(50*(Marathon!J62-'Best Times'!L$2)/('Best Times'!L$5-'Best Times'!L$2)))))</f>
        <v>100</v>
      </c>
      <c r="J59">
        <f>IF(ISBLANK(Marathon!K62),"",100+MAX(0,(50-(50*(Marathon!K62-'Best Times'!M$2)/('Best Times'!M$5-'Best Times'!M$2)))))</f>
        <v>112.37672583826429</v>
      </c>
      <c r="K59">
        <f>IF(ISBLANK(Marathon!L62),"",100+MAX(0,(50-(50*(Marathon!L62-'Best Times'!N$2)/('Best Times'!N$5-'Best Times'!N$2)))))</f>
        <v>100</v>
      </c>
      <c r="L59">
        <f>IF(ISBLANK(Marathon!M62),"",100+MAX(0,(50-(50*(Marathon!M62-'Best Times'!O$2)/('Best Times'!O$5-'Best Times'!O$2)))))</f>
        <v>100</v>
      </c>
      <c r="M59">
        <f>IF(ISBLANK(Marathon!N62),"",100+MAX(0,(50-(50*(Marathon!N62-'Best Times'!P$2)/('Best Times'!P$5-'Best Times'!P$2)))))</f>
        <v>100</v>
      </c>
      <c r="N59">
        <f>IF(ISBLANK(Marathon!O62),"",100+MAX(0,(50-(50*(Marathon!O62-'Best Times'!Q$2)/('Best Times'!Q$5-'Best Times'!Q$2)))))</f>
        <v>138.69294605809128</v>
      </c>
      <c r="O59">
        <f>100*COUNTIF(E59:N59,"&gt;0")</f>
        <v>1000</v>
      </c>
      <c r="P59">
        <f>IF(O59=1000,MIN(E59:N59),0)</f>
        <v>100</v>
      </c>
      <c r="Q59">
        <f>SUM(E59:N59)-P59</f>
        <v>1008.0527921143621</v>
      </c>
    </row>
    <row r="60" spans="1:17">
      <c r="A60">
        <v>59</v>
      </c>
      <c r="B60" t="s">
        <v>141</v>
      </c>
      <c r="C60" s="1">
        <v>189</v>
      </c>
      <c r="D60" s="2" t="s">
        <v>274</v>
      </c>
      <c r="E60">
        <f>IF(ISBLANK(Marathon!F63),"",100+MAX(0,(50-(50*(Marathon!F63-'Best Times'!H$2)/('Best Times'!H$5-'Best Times'!H$2)))))</f>
        <v>100</v>
      </c>
      <c r="F60">
        <f>IF(ISBLANK(Marathon!G63),"",100+MAX(0,(50-(50*(Marathon!G63-'Best Times'!I$2)/('Best Times'!I$5-'Best Times'!I$2)))))</f>
        <v>100</v>
      </c>
      <c r="G60" t="str">
        <f>IF(ISBLANK(Marathon!H63),"",100+MAX(0,(50-(50*(Marathon!H63-'Best Times'!J$2)/('Best Times'!J$5-'Best Times'!J$2)))))</f>
        <v/>
      </c>
      <c r="H60">
        <f>IF(ISBLANK(Marathon!I63),"",100+MAX(0,(50-(50*(Marathon!I63-'Best Times'!K$2)/('Best Times'!K$5-'Best Times'!K$2)))))</f>
        <v>100</v>
      </c>
      <c r="I60">
        <f>IF(ISBLANK(Marathon!J63),"",100+MAX(0,(50-(50*(Marathon!J63-'Best Times'!L$2)/('Best Times'!L$5-'Best Times'!L$2)))))</f>
        <v>112.5</v>
      </c>
      <c r="J60">
        <f>IF(ISBLANK(Marathon!K63),"",100+MAX(0,(50-(50*(Marathon!K63-'Best Times'!M$2)/('Best Times'!M$5-'Best Times'!M$2)))))</f>
        <v>100</v>
      </c>
      <c r="K60">
        <f>IF(ISBLANK(Marathon!L63),"",100+MAX(0,(50-(50*(Marathon!L63-'Best Times'!N$2)/('Best Times'!N$5-'Best Times'!N$2)))))</f>
        <v>101.75392670157069</v>
      </c>
      <c r="L60">
        <f>IF(ISBLANK(Marathon!M63),"",100+MAX(0,(50-(50*(Marathon!M63-'Best Times'!O$2)/('Best Times'!O$5-'Best Times'!O$2)))))</f>
        <v>100</v>
      </c>
      <c r="M60">
        <f>IF(ISBLANK(Marathon!N63),"",100+MAX(0,(50-(50*(Marathon!N63-'Best Times'!P$2)/('Best Times'!P$5-'Best Times'!P$2)))))</f>
        <v>100</v>
      </c>
      <c r="N60">
        <f>IF(ISBLANK(Marathon!O63),"",100+MAX(0,(50-(50*(Marathon!O63-'Best Times'!Q$2)/('Best Times'!Q$5-'Best Times'!Q$2)))))</f>
        <v>116.33817427385893</v>
      </c>
      <c r="O60">
        <f>100*COUNTIF(E60:N60,"&gt;0")</f>
        <v>900</v>
      </c>
      <c r="P60">
        <f>IF(O60=1000,MIN(E60:N60),0)</f>
        <v>0</v>
      </c>
      <c r="Q60">
        <f>SUM(E60:N60)-P60</f>
        <v>930.59210097542962</v>
      </c>
    </row>
    <row r="61" spans="1:17">
      <c r="A61">
        <v>60</v>
      </c>
      <c r="B61" t="s">
        <v>142</v>
      </c>
      <c r="C61" s="1">
        <v>181.65</v>
      </c>
      <c r="D61" s="2" t="s">
        <v>270</v>
      </c>
      <c r="E61">
        <f>IF(ISBLANK(Marathon!F64),"",100+MAX(0,(50-(50*(Marathon!F64-'Best Times'!H$2)/('Best Times'!H$5-'Best Times'!H$2)))))</f>
        <v>116.68882978723404</v>
      </c>
      <c r="F61">
        <f>IF(ISBLANK(Marathon!G64),"",100+MAX(0,(50-(50*(Marathon!G64-'Best Times'!I$2)/('Best Times'!I$5-'Best Times'!I$2)))))</f>
        <v>100</v>
      </c>
      <c r="G61">
        <f>IF(ISBLANK(Marathon!H64),"",100+MAX(0,(50-(50*(Marathon!H64-'Best Times'!J$2)/('Best Times'!J$5-'Best Times'!J$2)))))</f>
        <v>107.30769230769231</v>
      </c>
      <c r="H61">
        <f>IF(ISBLANK(Marathon!I64),"",100+MAX(0,(50-(50*(Marathon!I64-'Best Times'!K$2)/('Best Times'!K$5-'Best Times'!K$2)))))</f>
        <v>100</v>
      </c>
      <c r="I61">
        <f>IF(ISBLANK(Marathon!J64),"",100+MAX(0,(50-(50*(Marathon!J64-'Best Times'!L$2)/('Best Times'!L$5-'Best Times'!L$2)))))</f>
        <v>100</v>
      </c>
      <c r="J61">
        <f>IF(ISBLANK(Marathon!K64),"",100+MAX(0,(50-(50*(Marathon!K64-'Best Times'!M$2)/('Best Times'!M$5-'Best Times'!M$2)))))</f>
        <v>108.62919132149901</v>
      </c>
      <c r="K61">
        <f>IF(ISBLANK(Marathon!L64),"",100+MAX(0,(50-(50*(Marathon!L64-'Best Times'!N$2)/('Best Times'!N$5-'Best Times'!N$2)))))</f>
        <v>100</v>
      </c>
      <c r="L61">
        <f>IF(ISBLANK(Marathon!M64),"",100+MAX(0,(50-(50*(Marathon!M64-'Best Times'!O$2)/('Best Times'!O$5-'Best Times'!O$2)))))</f>
        <v>100</v>
      </c>
      <c r="M61">
        <f>IF(ISBLANK(Marathon!N64),"",100+MAX(0,(50-(50*(Marathon!N64-'Best Times'!P$2)/('Best Times'!P$5-'Best Times'!P$2)))))</f>
        <v>100</v>
      </c>
      <c r="N61">
        <f>IF(ISBLANK(Marathon!O64),"",100+MAX(0,(50-(50*(Marathon!O64-'Best Times'!Q$2)/('Best Times'!Q$5-'Best Times'!Q$2)))))</f>
        <v>100</v>
      </c>
      <c r="O61">
        <f>100*COUNTIF(E61:N61,"&gt;0")</f>
        <v>1000</v>
      </c>
      <c r="P61">
        <f>IF(O61=1000,MIN(E61:N61),0)</f>
        <v>100</v>
      </c>
      <c r="Q61">
        <f>SUM(E61:N61)-P61</f>
        <v>932.62571341642524</v>
      </c>
    </row>
    <row r="62" spans="1:17">
      <c r="A62">
        <v>61</v>
      </c>
      <c r="B62" t="s">
        <v>23</v>
      </c>
      <c r="C62" s="1">
        <v>174.38333333333301</v>
      </c>
      <c r="D62" s="2" t="s">
        <v>275</v>
      </c>
      <c r="E62">
        <f>IF(ISBLANK(Marathon!F65),"",100+MAX(0,(50-(50*(Marathon!F65-'Best Times'!H$2)/('Best Times'!H$5-'Best Times'!H$2)))))</f>
        <v>100</v>
      </c>
      <c r="F62">
        <f>IF(ISBLANK(Marathon!G65),"",100+MAX(0,(50-(50*(Marathon!G65-'Best Times'!I$2)/('Best Times'!I$5-'Best Times'!I$2)))))</f>
        <v>100</v>
      </c>
      <c r="G62">
        <f>IF(ISBLANK(Marathon!H65),"",100+MAX(0,(50-(50*(Marathon!H65-'Best Times'!J$2)/('Best Times'!J$5-'Best Times'!J$2)))))</f>
        <v>100</v>
      </c>
      <c r="H62">
        <f>IF(ISBLANK(Marathon!I65),"",100+MAX(0,(50-(50*(Marathon!I65-'Best Times'!K$2)/('Best Times'!K$5-'Best Times'!K$2)))))</f>
        <v>100</v>
      </c>
      <c r="I62">
        <f>IF(ISBLANK(Marathon!J65),"",100+MAX(0,(50-(50*(Marathon!J65-'Best Times'!L$2)/('Best Times'!L$5-'Best Times'!L$2)))))</f>
        <v>115.94827586206897</v>
      </c>
      <c r="J62">
        <f>IF(ISBLANK(Marathon!K65),"",100+MAX(0,(50-(50*(Marathon!K65-'Best Times'!M$2)/('Best Times'!M$5-'Best Times'!M$2)))))</f>
        <v>122.01676528599606</v>
      </c>
      <c r="K62">
        <f>IF(ISBLANK(Marathon!L65),"",100+MAX(0,(50-(50*(Marathon!L65-'Best Times'!N$2)/('Best Times'!N$5-'Best Times'!N$2)))))</f>
        <v>100</v>
      </c>
      <c r="L62">
        <f>IF(ISBLANK(Marathon!M65),"",100+MAX(0,(50-(50*(Marathon!M65-'Best Times'!O$2)/('Best Times'!O$5-'Best Times'!O$2)))))</f>
        <v>100</v>
      </c>
      <c r="M62">
        <f>IF(ISBLANK(Marathon!N65),"",100+MAX(0,(50-(50*(Marathon!N65-'Best Times'!P$2)/('Best Times'!P$5-'Best Times'!P$2)))))</f>
        <v>100.96638655462185</v>
      </c>
      <c r="N62">
        <f>IF(ISBLANK(Marathon!O65),"",100+MAX(0,(50-(50*(Marathon!O65-'Best Times'!Q$2)/('Best Times'!Q$5-'Best Times'!Q$2)))))</f>
        <v>100</v>
      </c>
      <c r="O62">
        <f>100*COUNTIF(E62:N62,"&gt;0")</f>
        <v>1000</v>
      </c>
      <c r="P62">
        <f>IF(O62=1000,MIN(E62:N62),0)</f>
        <v>100</v>
      </c>
      <c r="Q62">
        <f>SUM(E62:N62)-P62</f>
        <v>938.93142770268696</v>
      </c>
    </row>
    <row r="63" spans="1:17">
      <c r="A63">
        <v>62</v>
      </c>
      <c r="B63" t="s">
        <v>143</v>
      </c>
      <c r="C63" s="1">
        <v>172.14999999999901</v>
      </c>
      <c r="D63" s="2" t="s">
        <v>271</v>
      </c>
      <c r="E63">
        <f>IF(ISBLANK(Marathon!F66),"",100+MAX(0,(50-(50*(Marathon!F66-'Best Times'!H$2)/('Best Times'!H$5-'Best Times'!H$2)))))</f>
        <v>100</v>
      </c>
      <c r="F63">
        <f>IF(ISBLANK(Marathon!G66),"",100+MAX(0,(50-(50*(Marathon!G66-'Best Times'!I$2)/('Best Times'!I$5-'Best Times'!I$2)))))</f>
        <v>100</v>
      </c>
      <c r="G63">
        <f>IF(ISBLANK(Marathon!H66),"",100+MAX(0,(50-(50*(Marathon!H66-'Best Times'!J$2)/('Best Times'!J$5-'Best Times'!J$2)))))</f>
        <v>100</v>
      </c>
      <c r="H63">
        <f>IF(ISBLANK(Marathon!I66),"",100+MAX(0,(50-(50*(Marathon!I66-'Best Times'!K$2)/('Best Times'!K$5-'Best Times'!K$2)))))</f>
        <v>100</v>
      </c>
      <c r="I63">
        <f>IF(ISBLANK(Marathon!J66),"",100+MAX(0,(50-(50*(Marathon!J66-'Best Times'!L$2)/('Best Times'!L$5-'Best Times'!L$2)))))</f>
        <v>119.39655172413794</v>
      </c>
      <c r="J63">
        <f>IF(ISBLANK(Marathon!K66),"",100+MAX(0,(50-(50*(Marathon!K66-'Best Times'!M$2)/('Best Times'!M$5-'Best Times'!M$2)))))</f>
        <v>108.33333333333334</v>
      </c>
      <c r="K63">
        <f>IF(ISBLANK(Marathon!L66),"",100+MAX(0,(50-(50*(Marathon!L66-'Best Times'!N$2)/('Best Times'!N$5-'Best Times'!N$2)))))</f>
        <v>100</v>
      </c>
      <c r="L63">
        <f>IF(ISBLANK(Marathon!M66),"",100+MAX(0,(50-(50*(Marathon!M66-'Best Times'!O$2)/('Best Times'!O$5-'Best Times'!O$2)))))</f>
        <v>100</v>
      </c>
      <c r="M63">
        <f>IF(ISBLANK(Marathon!N66),"",100+MAX(0,(50-(50*(Marathon!N66-'Best Times'!P$2)/('Best Times'!P$5-'Best Times'!P$2)))))</f>
        <v>100</v>
      </c>
      <c r="N63">
        <f>IF(ISBLANK(Marathon!O66),"",100+MAX(0,(50-(50*(Marathon!O66-'Best Times'!Q$2)/('Best Times'!Q$5-'Best Times'!Q$2)))))</f>
        <v>100</v>
      </c>
      <c r="O63">
        <f>100*COUNTIF(E63:N63,"&gt;0")</f>
        <v>1000</v>
      </c>
      <c r="P63">
        <f>IF(O63=1000,MIN(E63:N63),0)</f>
        <v>100</v>
      </c>
      <c r="Q63">
        <f>SUM(E63:N63)-P63</f>
        <v>927.72988505747117</v>
      </c>
    </row>
    <row r="64" spans="1:17">
      <c r="A64">
        <v>63</v>
      </c>
      <c r="B64" t="s">
        <v>15</v>
      </c>
      <c r="C64" s="1">
        <v>171.3</v>
      </c>
      <c r="D64" s="2" t="s">
        <v>125</v>
      </c>
      <c r="E64" t="str">
        <f>IF(ISBLANK(Marathon!F67),"",100+MAX(0,(50-(50*(Marathon!F67-'Best Times'!H$2)/('Best Times'!H$5-'Best Times'!H$2)))))</f>
        <v/>
      </c>
      <c r="F64">
        <f>IF(ISBLANK(Marathon!G67),"",100+MAX(0,(50-(50*(Marathon!G67-'Best Times'!I$2)/('Best Times'!I$5-'Best Times'!I$2)))))</f>
        <v>126.01495726495726</v>
      </c>
      <c r="G64">
        <f>IF(ISBLANK(Marathon!H67),"",100+MAX(0,(50-(50*(Marathon!H67-'Best Times'!J$2)/('Best Times'!J$5-'Best Times'!J$2)))))</f>
        <v>119.69230769230769</v>
      </c>
      <c r="H64">
        <f>IF(ISBLANK(Marathon!I67),"",100+MAX(0,(50-(50*(Marathon!I67-'Best Times'!K$2)/('Best Times'!K$5-'Best Times'!K$2)))))</f>
        <v>100</v>
      </c>
      <c r="I64">
        <f>IF(ISBLANK(Marathon!J67),"",100+MAX(0,(50-(50*(Marathon!J67-'Best Times'!L$2)/('Best Times'!L$5-'Best Times'!L$2)))))</f>
        <v>103.9655172413793</v>
      </c>
      <c r="J64">
        <f>IF(ISBLANK(Marathon!K67),"",100+MAX(0,(50-(50*(Marathon!K67-'Best Times'!M$2)/('Best Times'!M$5-'Best Times'!M$2)))))</f>
        <v>100</v>
      </c>
      <c r="K64">
        <f>IF(ISBLANK(Marathon!L67),"",100+MAX(0,(50-(50*(Marathon!L67-'Best Times'!N$2)/('Best Times'!N$5-'Best Times'!N$2)))))</f>
        <v>105.83769633507853</v>
      </c>
      <c r="L64">
        <f>IF(ISBLANK(Marathon!M67),"",100+MAX(0,(50-(50*(Marathon!M67-'Best Times'!O$2)/('Best Times'!O$5-'Best Times'!O$2)))))</f>
        <v>119.84352773826458</v>
      </c>
      <c r="M64">
        <f>IF(ISBLANK(Marathon!N67),"",100+MAX(0,(50-(50*(Marathon!N67-'Best Times'!P$2)/('Best Times'!P$5-'Best Times'!P$2)))))</f>
        <v>100</v>
      </c>
      <c r="N64">
        <f>IF(ISBLANK(Marathon!O67),"",100+MAX(0,(50-(50*(Marathon!O67-'Best Times'!Q$2)/('Best Times'!Q$5-'Best Times'!Q$2)))))</f>
        <v>100</v>
      </c>
      <c r="O64">
        <f>100*COUNTIF(E64:N64,"&gt;0")</f>
        <v>900</v>
      </c>
      <c r="P64">
        <f>IF(O64=1000,MIN(E64:N64),0)</f>
        <v>0</v>
      </c>
      <c r="Q64">
        <f>SUM(E64:N64)-P64</f>
        <v>975.35400627198737</v>
      </c>
    </row>
    <row r="65" spans="1:17">
      <c r="A65">
        <v>64</v>
      </c>
      <c r="B65" t="s">
        <v>79</v>
      </c>
      <c r="C65" s="1">
        <v>171.29999999999899</v>
      </c>
      <c r="D65" s="2" t="s">
        <v>272</v>
      </c>
      <c r="E65">
        <f>IF(ISBLANK(Marathon!F68),"",100+MAX(0,(50-(50*(Marathon!F68-'Best Times'!H$2)/('Best Times'!H$5-'Best Times'!H$2)))))</f>
        <v>100</v>
      </c>
      <c r="F65">
        <f>IF(ISBLANK(Marathon!G68),"",100+MAX(0,(50-(50*(Marathon!G68-'Best Times'!I$2)/('Best Times'!I$5-'Best Times'!I$2)))))</f>
        <v>100</v>
      </c>
      <c r="G65" t="str">
        <f>IF(ISBLANK(Marathon!H68),"",100+MAX(0,(50-(50*(Marathon!H68-'Best Times'!J$2)/('Best Times'!J$5-'Best Times'!J$2)))))</f>
        <v/>
      </c>
      <c r="H65">
        <f>IF(ISBLANK(Marathon!I68),"",100+MAX(0,(50-(50*(Marathon!I68-'Best Times'!K$2)/('Best Times'!K$5-'Best Times'!K$2)))))</f>
        <v>100</v>
      </c>
      <c r="I65">
        <f>IF(ISBLANK(Marathon!J68),"",100+MAX(0,(50-(50*(Marathon!J68-'Best Times'!L$2)/('Best Times'!L$5-'Best Times'!L$2)))))</f>
        <v>100</v>
      </c>
      <c r="J65">
        <f>IF(ISBLANK(Marathon!K68),"",100+MAX(0,(50-(50*(Marathon!K68-'Best Times'!M$2)/('Best Times'!M$5-'Best Times'!M$2)))))</f>
        <v>113.6094674556213</v>
      </c>
      <c r="K65">
        <f>IF(ISBLANK(Marathon!L68),"",100+MAX(0,(50-(50*(Marathon!L68-'Best Times'!N$2)/('Best Times'!N$5-'Best Times'!N$2)))))</f>
        <v>100</v>
      </c>
      <c r="L65">
        <f>IF(ISBLANK(Marathon!M68),"",100+MAX(0,(50-(50*(Marathon!M68-'Best Times'!O$2)/('Best Times'!O$5-'Best Times'!O$2)))))</f>
        <v>100</v>
      </c>
      <c r="M65">
        <f>IF(ISBLANK(Marathon!N68),"",100+MAX(0,(50-(50*(Marathon!N68-'Best Times'!P$2)/('Best Times'!P$5-'Best Times'!P$2)))))</f>
        <v>100</v>
      </c>
      <c r="N65">
        <f>IF(ISBLANK(Marathon!O68),"",100+MAX(0,(50-(50*(Marathon!O68-'Best Times'!Q$2)/('Best Times'!Q$5-'Best Times'!Q$2)))))</f>
        <v>100</v>
      </c>
      <c r="O65">
        <f>100*COUNTIF(E65:N65,"&gt;0")</f>
        <v>900</v>
      </c>
      <c r="P65">
        <f>IF(O65=1000,MIN(E65:N65),0)</f>
        <v>0</v>
      </c>
      <c r="Q65">
        <f>SUM(E65:N65)-P65</f>
        <v>913.60946745562126</v>
      </c>
    </row>
    <row r="66" spans="1:17">
      <c r="A66">
        <v>65</v>
      </c>
      <c r="B66" t="s">
        <v>35</v>
      </c>
      <c r="C66" s="1">
        <v>167.06666666666601</v>
      </c>
      <c r="D66" s="2" t="s">
        <v>274</v>
      </c>
      <c r="E66">
        <f>IF(ISBLANK(Marathon!F69),"",100+MAX(0,(50-(50*(Marathon!F69-'Best Times'!H$2)/('Best Times'!H$5-'Best Times'!H$2)))))</f>
        <v>143.37322695035459</v>
      </c>
      <c r="F66">
        <f>IF(ISBLANK(Marathon!G69),"",100+MAX(0,(50-(50*(Marathon!G69-'Best Times'!I$2)/('Best Times'!I$5-'Best Times'!I$2)))))</f>
        <v>130.07478632478632</v>
      </c>
      <c r="G66">
        <f>IF(ISBLANK(Marathon!H69),"",100+MAX(0,(50-(50*(Marathon!H69-'Best Times'!J$2)/('Best Times'!J$5-'Best Times'!J$2)))))</f>
        <v>100</v>
      </c>
      <c r="H66" t="str">
        <f>IF(ISBLANK(Marathon!I69),"",100+MAX(0,(50-(50*(Marathon!I69-'Best Times'!K$2)/('Best Times'!K$5-'Best Times'!K$2)))))</f>
        <v/>
      </c>
      <c r="I66">
        <f>IF(ISBLANK(Marathon!J69),"",100+MAX(0,(50-(50*(Marathon!J69-'Best Times'!L$2)/('Best Times'!L$5-'Best Times'!L$2)))))</f>
        <v>100</v>
      </c>
      <c r="J66">
        <f>IF(ISBLANK(Marathon!K69),"",100+MAX(0,(50-(50*(Marathon!K69-'Best Times'!M$2)/('Best Times'!M$5-'Best Times'!M$2)))))</f>
        <v>100</v>
      </c>
      <c r="K66">
        <f>IF(ISBLANK(Marathon!L69),"",100+MAX(0,(50-(50*(Marathon!L69-'Best Times'!N$2)/('Best Times'!N$5-'Best Times'!N$2)))))</f>
        <v>100</v>
      </c>
      <c r="L66">
        <f>IF(ISBLANK(Marathon!M69),"",100+MAX(0,(50-(50*(Marathon!M69-'Best Times'!O$2)/('Best Times'!O$5-'Best Times'!O$2)))))</f>
        <v>100</v>
      </c>
      <c r="M66">
        <f>IF(ISBLANK(Marathon!N69),"",100+MAX(0,(50-(50*(Marathon!N69-'Best Times'!P$2)/('Best Times'!P$5-'Best Times'!P$2)))))</f>
        <v>100</v>
      </c>
      <c r="N66">
        <f>IF(ISBLANK(Marathon!O69),"",100+MAX(0,(50-(50*(Marathon!O69-'Best Times'!Q$2)/('Best Times'!Q$5-'Best Times'!Q$2)))))</f>
        <v>100</v>
      </c>
      <c r="O66">
        <f>100*COUNTIF(E66:N66,"&gt;0")</f>
        <v>900</v>
      </c>
      <c r="P66">
        <f>IF(O66=1000,MIN(E66:N66),0)</f>
        <v>0</v>
      </c>
      <c r="Q66">
        <f>SUM(E66:N66)-P66</f>
        <v>973.44801327514097</v>
      </c>
    </row>
    <row r="67" spans="1:17">
      <c r="A67">
        <v>66</v>
      </c>
      <c r="B67" t="s">
        <v>40</v>
      </c>
      <c r="C67" s="1">
        <v>167.016666666666</v>
      </c>
      <c r="D67" s="2" t="s">
        <v>144</v>
      </c>
      <c r="E67">
        <f>IF(ISBLANK(Marathon!F70),"",100+MAX(0,(50-(50*(Marathon!F70-'Best Times'!H$2)/('Best Times'!H$5-'Best Times'!H$2)))))</f>
        <v>111.72429078014184</v>
      </c>
      <c r="F67">
        <f>IF(ISBLANK(Marathon!G70),"",100+MAX(0,(50-(50*(Marathon!G70-'Best Times'!I$2)/('Best Times'!I$5-'Best Times'!I$2)))))</f>
        <v>111.64529914529915</v>
      </c>
      <c r="G67">
        <f>IF(ISBLANK(Marathon!H70),"",100+MAX(0,(50-(50*(Marathon!H70-'Best Times'!J$2)/('Best Times'!J$5-'Best Times'!J$2)))))</f>
        <v>100</v>
      </c>
      <c r="H67">
        <f>IF(ISBLANK(Marathon!I70),"",100+MAX(0,(50-(50*(Marathon!I70-'Best Times'!K$2)/('Best Times'!K$5-'Best Times'!K$2)))))</f>
        <v>129.72085385878489</v>
      </c>
      <c r="I67">
        <f>IF(ISBLANK(Marathon!J70),"",100+MAX(0,(50-(50*(Marathon!J70-'Best Times'!L$2)/('Best Times'!L$5-'Best Times'!L$2)))))</f>
        <v>100</v>
      </c>
      <c r="J67" t="str">
        <f>IF(ISBLANK(Marathon!K70),"",100+MAX(0,(50-(50*(Marathon!K70-'Best Times'!M$2)/('Best Times'!M$5-'Best Times'!M$2)))))</f>
        <v/>
      </c>
      <c r="K67">
        <f>IF(ISBLANK(Marathon!L70),"",100+MAX(0,(50-(50*(Marathon!L70-'Best Times'!N$2)/('Best Times'!N$5-'Best Times'!N$2)))))</f>
        <v>124.55497382198953</v>
      </c>
      <c r="L67">
        <f>IF(ISBLANK(Marathon!M70),"",100+MAX(0,(50-(50*(Marathon!M70-'Best Times'!O$2)/('Best Times'!O$5-'Best Times'!O$2)))))</f>
        <v>100</v>
      </c>
      <c r="M67" t="str">
        <f>IF(ISBLANK(Marathon!N70),"",100+MAX(0,(50-(50*(Marathon!N70-'Best Times'!P$2)/('Best Times'!P$5-'Best Times'!P$2)))))</f>
        <v/>
      </c>
      <c r="N67">
        <f>IF(ISBLANK(Marathon!O70),"",100+MAX(0,(50-(50*(Marathon!O70-'Best Times'!Q$2)/('Best Times'!Q$5-'Best Times'!Q$2)))))</f>
        <v>127.9045643153527</v>
      </c>
      <c r="O67">
        <f>100*COUNTIF(E67:N67,"&gt;0")</f>
        <v>800</v>
      </c>
      <c r="P67">
        <f>IF(O67=1000,MIN(E67:N67),0)</f>
        <v>0</v>
      </c>
      <c r="Q67">
        <f>SUM(E67:N67)-P67</f>
        <v>905.54998192156813</v>
      </c>
    </row>
    <row r="68" spans="1:17">
      <c r="A68">
        <v>67</v>
      </c>
      <c r="B68" t="s">
        <v>29</v>
      </c>
      <c r="C68" s="1">
        <v>164.06666666666601</v>
      </c>
      <c r="D68" s="2" t="s">
        <v>271</v>
      </c>
      <c r="E68">
        <f>IF(ISBLANK(Marathon!F71),"",100+MAX(0,(50-(50*(Marathon!F71-'Best Times'!H$2)/('Best Times'!H$5-'Best Times'!H$2)))))</f>
        <v>100</v>
      </c>
      <c r="F68">
        <f>IF(ISBLANK(Marathon!G71),"",100+MAX(0,(50-(50*(Marathon!G71-'Best Times'!I$2)/('Best Times'!I$5-'Best Times'!I$2)))))</f>
        <v>100</v>
      </c>
      <c r="G68">
        <f>IF(ISBLANK(Marathon!H71),"",100+MAX(0,(50-(50*(Marathon!H71-'Best Times'!J$2)/('Best Times'!J$5-'Best Times'!J$2)))))</f>
        <v>100</v>
      </c>
      <c r="H68">
        <f>IF(ISBLANK(Marathon!I71),"",100+MAX(0,(50-(50*(Marathon!I71-'Best Times'!K$2)/('Best Times'!K$5-'Best Times'!K$2)))))</f>
        <v>100</v>
      </c>
      <c r="I68">
        <f>IF(ISBLANK(Marathon!J71),"",100+MAX(0,(50-(50*(Marathon!J71-'Best Times'!L$2)/('Best Times'!L$5-'Best Times'!L$2)))))</f>
        <v>100</v>
      </c>
      <c r="J68">
        <f>IF(ISBLANK(Marathon!K71),"",100+MAX(0,(50-(50*(Marathon!K71-'Best Times'!M$2)/('Best Times'!M$5-'Best Times'!M$2)))))</f>
        <v>100</v>
      </c>
      <c r="K68">
        <f>IF(ISBLANK(Marathon!L71),"",100+MAX(0,(50-(50*(Marathon!L71-'Best Times'!N$2)/('Best Times'!N$5-'Best Times'!N$2)))))</f>
        <v>100</v>
      </c>
      <c r="L68">
        <f>IF(ISBLANK(Marathon!M71),"",100+MAX(0,(50-(50*(Marathon!M71-'Best Times'!O$2)/('Best Times'!O$5-'Best Times'!O$2)))))</f>
        <v>134.63726884779516</v>
      </c>
      <c r="M68">
        <f>IF(ISBLANK(Marathon!N71),"",100+MAX(0,(50-(50*(Marathon!N71-'Best Times'!P$2)/('Best Times'!P$5-'Best Times'!P$2)))))</f>
        <v>100</v>
      </c>
      <c r="N68">
        <f>IF(ISBLANK(Marathon!O71),"",100+MAX(0,(50-(50*(Marathon!O71-'Best Times'!Q$2)/('Best Times'!Q$5-'Best Times'!Q$2)))))</f>
        <v>100</v>
      </c>
      <c r="O68">
        <f>100*COUNTIF(E68:N68,"&gt;0")</f>
        <v>1000</v>
      </c>
      <c r="P68">
        <f>IF(O68=1000,MIN(E68:N68),0)</f>
        <v>100</v>
      </c>
      <c r="Q68">
        <f>SUM(E68:N68)-P68</f>
        <v>934.63726884779521</v>
      </c>
    </row>
    <row r="69" spans="1:17">
      <c r="A69">
        <v>68</v>
      </c>
      <c r="B69" t="s">
        <v>34</v>
      </c>
      <c r="C69" s="1">
        <v>165.71666666666599</v>
      </c>
      <c r="D69" s="2" t="s">
        <v>274</v>
      </c>
      <c r="E69">
        <f>IF(ISBLANK(Marathon!F72),"",100+MAX(0,(50-(50*(Marathon!F72-'Best Times'!H$2)/('Best Times'!H$5-'Best Times'!H$2)))))</f>
        <v>100</v>
      </c>
      <c r="F69">
        <f>IF(ISBLANK(Marathon!G72),"",100+MAX(0,(50-(50*(Marathon!G72-'Best Times'!I$2)/('Best Times'!I$5-'Best Times'!I$2)))))</f>
        <v>100</v>
      </c>
      <c r="G69">
        <f>IF(ISBLANK(Marathon!H72),"",100+MAX(0,(50-(50*(Marathon!H72-'Best Times'!J$2)/('Best Times'!J$5-'Best Times'!J$2)))))</f>
        <v>121.81538461538462</v>
      </c>
      <c r="H69">
        <f>IF(ISBLANK(Marathon!I72),"",100+MAX(0,(50-(50*(Marathon!I72-'Best Times'!K$2)/('Best Times'!K$5-'Best Times'!K$2)))))</f>
        <v>100</v>
      </c>
      <c r="I69">
        <f>IF(ISBLANK(Marathon!J72),"",100+MAX(0,(50-(50*(Marathon!J72-'Best Times'!L$2)/('Best Times'!L$5-'Best Times'!L$2)))))</f>
        <v>100</v>
      </c>
      <c r="J69" t="str">
        <f>IF(ISBLANK(Marathon!K72),"",100+MAX(0,(50-(50*(Marathon!K72-'Best Times'!M$2)/('Best Times'!M$5-'Best Times'!M$2)))))</f>
        <v/>
      </c>
      <c r="K69">
        <f>IF(ISBLANK(Marathon!L72),"",100+MAX(0,(50-(50*(Marathon!L72-'Best Times'!N$2)/('Best Times'!N$5-'Best Times'!N$2)))))</f>
        <v>100</v>
      </c>
      <c r="L69">
        <f>IF(ISBLANK(Marathon!M72),"",100+MAX(0,(50-(50*(Marathon!M72-'Best Times'!O$2)/('Best Times'!O$5-'Best Times'!O$2)))))</f>
        <v>107.11237553342816</v>
      </c>
      <c r="M69">
        <f>IF(ISBLANK(Marathon!N72),"",100+MAX(0,(50-(50*(Marathon!N72-'Best Times'!P$2)/('Best Times'!P$5-'Best Times'!P$2)))))</f>
        <v>100</v>
      </c>
      <c r="N69">
        <f>IF(ISBLANK(Marathon!O72),"",100+MAX(0,(50-(50*(Marathon!O72-'Best Times'!Q$2)/('Best Times'!Q$5-'Best Times'!Q$2)))))</f>
        <v>100</v>
      </c>
      <c r="O69">
        <f>100*COUNTIF(E69:N69,"&gt;0")</f>
        <v>900</v>
      </c>
      <c r="P69">
        <f>IF(O69=1000,MIN(E69:N69),0)</f>
        <v>0</v>
      </c>
      <c r="Q69">
        <f>SUM(E69:N69)-P69</f>
        <v>928.92776014881269</v>
      </c>
    </row>
    <row r="70" spans="1:17">
      <c r="A70">
        <v>69</v>
      </c>
      <c r="B70" t="s">
        <v>145</v>
      </c>
      <c r="C70" s="1">
        <v>163.69999999999999</v>
      </c>
      <c r="D70" s="2" t="s">
        <v>275</v>
      </c>
      <c r="E70">
        <f>IF(ISBLANK(Marathon!F73),"",100+MAX(0,(50-(50*(Marathon!F73-'Best Times'!H$2)/('Best Times'!H$5-'Best Times'!H$2)))))</f>
        <v>100</v>
      </c>
      <c r="F70">
        <f>IF(ISBLANK(Marathon!G73),"",100+MAX(0,(50-(50*(Marathon!G73-'Best Times'!I$2)/('Best Times'!I$5-'Best Times'!I$2)))))</f>
        <v>100</v>
      </c>
      <c r="G70">
        <f>IF(ISBLANK(Marathon!H73),"",100+MAX(0,(50-(50*(Marathon!H73-'Best Times'!J$2)/('Best Times'!J$5-'Best Times'!J$2)))))</f>
        <v>100</v>
      </c>
      <c r="H70">
        <f>IF(ISBLANK(Marathon!I73),"",100+MAX(0,(50-(50*(Marathon!I73-'Best Times'!K$2)/('Best Times'!K$5-'Best Times'!K$2)))))</f>
        <v>100</v>
      </c>
      <c r="I70">
        <f>IF(ISBLANK(Marathon!J73),"",100+MAX(0,(50-(50*(Marathon!J73-'Best Times'!L$2)/('Best Times'!L$5-'Best Times'!L$2)))))</f>
        <v>115.12931034482759</v>
      </c>
      <c r="J70">
        <f>IF(ISBLANK(Marathon!K73),"",100+MAX(0,(50-(50*(Marathon!K73-'Best Times'!M$2)/('Best Times'!M$5-'Best Times'!M$2)))))</f>
        <v>100</v>
      </c>
      <c r="K70">
        <f>IF(ISBLANK(Marathon!L73),"",100+MAX(0,(50-(50*(Marathon!L73-'Best Times'!N$2)/('Best Times'!N$5-'Best Times'!N$2)))))</f>
        <v>100</v>
      </c>
      <c r="L70">
        <f>IF(ISBLANK(Marathon!M73),"",100+MAX(0,(50-(50*(Marathon!M73-'Best Times'!O$2)/('Best Times'!O$5-'Best Times'!O$2)))))</f>
        <v>100</v>
      </c>
      <c r="M70">
        <f>IF(ISBLANK(Marathon!N73),"",100+MAX(0,(50-(50*(Marathon!N73-'Best Times'!P$2)/('Best Times'!P$5-'Best Times'!P$2)))))</f>
        <v>111.76470588235294</v>
      </c>
      <c r="N70">
        <f>IF(ISBLANK(Marathon!O73),"",100+MAX(0,(50-(50*(Marathon!O73-'Best Times'!Q$2)/('Best Times'!Q$5-'Best Times'!Q$2)))))</f>
        <v>100</v>
      </c>
      <c r="O70">
        <f>100*COUNTIF(E70:N70,"&gt;0")</f>
        <v>1000</v>
      </c>
      <c r="P70">
        <f>IF(O70=1000,MIN(E70:N70),0)</f>
        <v>100</v>
      </c>
      <c r="Q70">
        <f>SUM(E70:N70)-P70</f>
        <v>926.8940162271806</v>
      </c>
    </row>
    <row r="71" spans="1:17">
      <c r="A71">
        <v>70</v>
      </c>
      <c r="B71" t="s">
        <v>146</v>
      </c>
      <c r="C71" s="1">
        <v>159.86666666666599</v>
      </c>
      <c r="D71" s="2" t="s">
        <v>270</v>
      </c>
      <c r="E71">
        <f>IF(ISBLANK(Marathon!F74),"",100+MAX(0,(50-(50*(Marathon!F74-'Best Times'!H$2)/('Best Times'!H$5-'Best Times'!H$2)))))</f>
        <v>100</v>
      </c>
      <c r="F71">
        <f>IF(ISBLANK(Marathon!G74),"",100+MAX(0,(50-(50*(Marathon!G74-'Best Times'!I$2)/('Best Times'!I$5-'Best Times'!I$2)))))</f>
        <v>100</v>
      </c>
      <c r="G71">
        <f>IF(ISBLANK(Marathon!H74),"",100+MAX(0,(50-(50*(Marathon!H74-'Best Times'!J$2)/('Best Times'!J$5-'Best Times'!J$2)))))</f>
        <v>100</v>
      </c>
      <c r="H71">
        <f>IF(ISBLANK(Marathon!I74),"",100+MAX(0,(50-(50*(Marathon!I74-'Best Times'!K$2)/('Best Times'!K$5-'Best Times'!K$2)))))</f>
        <v>100</v>
      </c>
      <c r="I71">
        <f>IF(ISBLANK(Marathon!J74),"",100+MAX(0,(50-(50*(Marathon!J74-'Best Times'!L$2)/('Best Times'!L$5-'Best Times'!L$2)))))</f>
        <v>114.69827586206897</v>
      </c>
      <c r="J71">
        <f>IF(ISBLANK(Marathon!K74),"",100+MAX(0,(50-(50*(Marathon!K74-'Best Times'!M$2)/('Best Times'!M$5-'Best Times'!M$2)))))</f>
        <v>102.51479289940829</v>
      </c>
      <c r="K71">
        <f>IF(ISBLANK(Marathon!L74),"",100+MAX(0,(50-(50*(Marathon!L74-'Best Times'!N$2)/('Best Times'!N$5-'Best Times'!N$2)))))</f>
        <v>100</v>
      </c>
      <c r="L71">
        <f>IF(ISBLANK(Marathon!M74),"",100+MAX(0,(50-(50*(Marathon!M74-'Best Times'!O$2)/('Best Times'!O$5-'Best Times'!O$2)))))</f>
        <v>100</v>
      </c>
      <c r="M71">
        <f>IF(ISBLANK(Marathon!N74),"",100+MAX(0,(50-(50*(Marathon!N74-'Best Times'!P$2)/('Best Times'!P$5-'Best Times'!P$2)))))</f>
        <v>100</v>
      </c>
      <c r="N71">
        <f>IF(ISBLANK(Marathon!O74),"",100+MAX(0,(50-(50*(Marathon!O74-'Best Times'!Q$2)/('Best Times'!Q$5-'Best Times'!Q$2)))))</f>
        <v>103.47510373443984</v>
      </c>
      <c r="O71">
        <f>100*COUNTIF(E71:N71,"&gt;0")</f>
        <v>1000</v>
      </c>
      <c r="P71">
        <f>IF(O71=1000,MIN(E71:N71),0)</f>
        <v>100</v>
      </c>
      <c r="Q71">
        <f>SUM(E71:N71)-P71</f>
        <v>920.688172495917</v>
      </c>
    </row>
    <row r="72" spans="1:17">
      <c r="A72">
        <v>71</v>
      </c>
      <c r="B72" t="s">
        <v>48</v>
      </c>
      <c r="C72" s="1">
        <v>159.61666666666599</v>
      </c>
      <c r="D72" s="2" t="s">
        <v>275</v>
      </c>
      <c r="E72">
        <f>IF(ISBLANK(Marathon!F75),"",100+MAX(0,(50-(50*(Marathon!F75-'Best Times'!H$2)/('Best Times'!H$5-'Best Times'!H$2)))))</f>
        <v>100</v>
      </c>
      <c r="F72">
        <f>IF(ISBLANK(Marathon!G75),"",100+MAX(0,(50-(50*(Marathon!G75-'Best Times'!I$2)/('Best Times'!I$5-'Best Times'!I$2)))))</f>
        <v>103.84615384615384</v>
      </c>
      <c r="G72">
        <f>IF(ISBLANK(Marathon!H75),"",100+MAX(0,(50-(50*(Marathon!H75-'Best Times'!J$2)/('Best Times'!J$5-'Best Times'!J$2)))))</f>
        <v>100</v>
      </c>
      <c r="H72">
        <f>IF(ISBLANK(Marathon!I75),"",100+MAX(0,(50-(50*(Marathon!I75-'Best Times'!K$2)/('Best Times'!K$5-'Best Times'!K$2)))))</f>
        <v>100</v>
      </c>
      <c r="I72">
        <f>IF(ISBLANK(Marathon!J75),"",100+MAX(0,(50-(50*(Marathon!J75-'Best Times'!L$2)/('Best Times'!L$5-'Best Times'!L$2)))))</f>
        <v>100</v>
      </c>
      <c r="J72">
        <f>IF(ISBLANK(Marathon!K75),"",100+MAX(0,(50-(50*(Marathon!K75-'Best Times'!M$2)/('Best Times'!M$5-'Best Times'!M$2)))))</f>
        <v>121.25246548323472</v>
      </c>
      <c r="K72">
        <f>IF(ISBLANK(Marathon!L75),"",100+MAX(0,(50-(50*(Marathon!L75-'Best Times'!N$2)/('Best Times'!N$5-'Best Times'!N$2)))))</f>
        <v>100</v>
      </c>
      <c r="L72">
        <f>IF(ISBLANK(Marathon!M75),"",100+MAX(0,(50-(50*(Marathon!M75-'Best Times'!O$2)/('Best Times'!O$5-'Best Times'!O$2)))))</f>
        <v>100</v>
      </c>
      <c r="M72">
        <f>IF(ISBLANK(Marathon!N75),"",100+MAX(0,(50-(50*(Marathon!N75-'Best Times'!P$2)/('Best Times'!P$5-'Best Times'!P$2)))))</f>
        <v>100</v>
      </c>
      <c r="N72">
        <f>IF(ISBLANK(Marathon!O75),"",100+MAX(0,(50-(50*(Marathon!O75-'Best Times'!Q$2)/('Best Times'!Q$5-'Best Times'!Q$2)))))</f>
        <v>100</v>
      </c>
      <c r="O72">
        <f>100*COUNTIF(E72:N72,"&gt;0")</f>
        <v>1000</v>
      </c>
      <c r="P72">
        <f>IF(O72=1000,MIN(E72:N72),0)</f>
        <v>100</v>
      </c>
      <c r="Q72">
        <f>SUM(E72:N72)-P72</f>
        <v>925.09861932938838</v>
      </c>
    </row>
    <row r="73" spans="1:17">
      <c r="A73">
        <v>72</v>
      </c>
      <c r="B73" t="s">
        <v>18</v>
      </c>
      <c r="C73" s="1">
        <v>159.516666666666</v>
      </c>
      <c r="D73" s="2" t="s">
        <v>275</v>
      </c>
      <c r="E73">
        <f>IF(ISBLANK(Marathon!F76),"",100+MAX(0,(50-(50*(Marathon!F76-'Best Times'!H$2)/('Best Times'!H$5-'Best Times'!H$2)))))</f>
        <v>117.35372340425532</v>
      </c>
      <c r="F73">
        <f>IF(ISBLANK(Marathon!G76),"",100+MAX(0,(50-(50*(Marathon!G76-'Best Times'!I$2)/('Best Times'!I$5-'Best Times'!I$2)))))</f>
        <v>100</v>
      </c>
      <c r="G73">
        <f>IF(ISBLANK(Marathon!H76),"",100+MAX(0,(50-(50*(Marathon!H76-'Best Times'!J$2)/('Best Times'!J$5-'Best Times'!J$2)))))</f>
        <v>100</v>
      </c>
      <c r="H73">
        <f>IF(ISBLANK(Marathon!I76),"",100+MAX(0,(50-(50*(Marathon!I76-'Best Times'!K$2)/('Best Times'!K$5-'Best Times'!K$2)))))</f>
        <v>100</v>
      </c>
      <c r="I73">
        <f>IF(ISBLANK(Marathon!J76),"",100+MAX(0,(50-(50*(Marathon!J76-'Best Times'!L$2)/('Best Times'!L$5-'Best Times'!L$2)))))</f>
        <v>100</v>
      </c>
      <c r="J73">
        <f>IF(ISBLANK(Marathon!K76),"",100+MAX(0,(50-(50*(Marathon!K76-'Best Times'!M$2)/('Best Times'!M$5-'Best Times'!M$2)))))</f>
        <v>100</v>
      </c>
      <c r="K73">
        <f>IF(ISBLANK(Marathon!L76),"",100+MAX(0,(50-(50*(Marathon!L76-'Best Times'!N$2)/('Best Times'!N$5-'Best Times'!N$2)))))</f>
        <v>100</v>
      </c>
      <c r="L73">
        <f>IF(ISBLANK(Marathon!M76),"",100+MAX(0,(50-(50*(Marathon!M76-'Best Times'!O$2)/('Best Times'!O$5-'Best Times'!O$2)))))</f>
        <v>100</v>
      </c>
      <c r="M73">
        <f>IF(ISBLANK(Marathon!N76),"",100+MAX(0,(50-(50*(Marathon!N76-'Best Times'!P$2)/('Best Times'!P$5-'Best Times'!P$2)))))</f>
        <v>100</v>
      </c>
      <c r="N73">
        <f>IF(ISBLANK(Marathon!O76),"",100+MAX(0,(50-(50*(Marathon!O76-'Best Times'!Q$2)/('Best Times'!Q$5-'Best Times'!Q$2)))))</f>
        <v>100</v>
      </c>
      <c r="O73">
        <f>100*COUNTIF(E73:N73,"&gt;0")</f>
        <v>1000</v>
      </c>
      <c r="P73">
        <f>IF(O73=1000,MIN(E73:N73),0)</f>
        <v>100</v>
      </c>
      <c r="Q73">
        <f>SUM(E73:N73)-P73</f>
        <v>917.35372340425533</v>
      </c>
    </row>
    <row r="74" spans="1:17">
      <c r="A74">
        <v>73</v>
      </c>
      <c r="B74" t="s">
        <v>147</v>
      </c>
      <c r="C74" s="1">
        <v>158.21666666666599</v>
      </c>
      <c r="D74" s="2" t="s">
        <v>271</v>
      </c>
      <c r="E74">
        <f>IF(ISBLANK(Marathon!F77),"",100+MAX(0,(50-(50*(Marathon!F77-'Best Times'!H$2)/('Best Times'!H$5-'Best Times'!H$2)))))</f>
        <v>100</v>
      </c>
      <c r="F74">
        <f>IF(ISBLANK(Marathon!G77),"",100+MAX(0,(50-(50*(Marathon!G77-'Best Times'!I$2)/('Best Times'!I$5-'Best Times'!I$2)))))</f>
        <v>100</v>
      </c>
      <c r="G74">
        <f>IF(ISBLANK(Marathon!H77),"",100+MAX(0,(50-(50*(Marathon!H77-'Best Times'!J$2)/('Best Times'!J$5-'Best Times'!J$2)))))</f>
        <v>100</v>
      </c>
      <c r="H74">
        <f>IF(ISBLANK(Marathon!I77),"",100+MAX(0,(50-(50*(Marathon!I77-'Best Times'!K$2)/('Best Times'!K$5-'Best Times'!K$2)))))</f>
        <v>106.19868637110017</v>
      </c>
      <c r="I74">
        <f>IF(ISBLANK(Marathon!J77),"",100+MAX(0,(50-(50*(Marathon!J77-'Best Times'!L$2)/('Best Times'!L$5-'Best Times'!L$2)))))</f>
        <v>100</v>
      </c>
      <c r="J74">
        <f>IF(ISBLANK(Marathon!K77),"",100+MAX(0,(50-(50*(Marathon!K77-'Best Times'!M$2)/('Best Times'!M$5-'Best Times'!M$2)))))</f>
        <v>100</v>
      </c>
      <c r="K74">
        <f>IF(ISBLANK(Marathon!L77),"",100+MAX(0,(50-(50*(Marathon!L77-'Best Times'!N$2)/('Best Times'!N$5-'Best Times'!N$2)))))</f>
        <v>100</v>
      </c>
      <c r="L74">
        <f>IF(ISBLANK(Marathon!M77),"",100+MAX(0,(50-(50*(Marathon!M77-'Best Times'!O$2)/('Best Times'!O$5-'Best Times'!O$2)))))</f>
        <v>100</v>
      </c>
      <c r="M74">
        <f>IF(ISBLANK(Marathon!N77),"",100+MAX(0,(50-(50*(Marathon!N77-'Best Times'!P$2)/('Best Times'!P$5-'Best Times'!P$2)))))</f>
        <v>100</v>
      </c>
      <c r="N74">
        <f>IF(ISBLANK(Marathon!O77),"",100+MAX(0,(50-(50*(Marathon!O77-'Best Times'!Q$2)/('Best Times'!Q$5-'Best Times'!Q$2)))))</f>
        <v>100</v>
      </c>
      <c r="O74">
        <f>100*COUNTIF(E74:N74,"&gt;0")</f>
        <v>1000</v>
      </c>
      <c r="P74">
        <f>IF(O74=1000,MIN(E74:N74),0)</f>
        <v>100</v>
      </c>
      <c r="Q74">
        <f>SUM(E74:N74)-P74</f>
        <v>906.19868637110017</v>
      </c>
    </row>
    <row r="75" spans="1:17">
      <c r="A75">
        <v>74</v>
      </c>
      <c r="B75" t="s">
        <v>148</v>
      </c>
      <c r="C75" s="1">
        <v>156.61666666666599</v>
      </c>
      <c r="D75" s="2" t="s">
        <v>270</v>
      </c>
      <c r="E75">
        <f>IF(ISBLANK(Marathon!F78),"",100+MAX(0,(50-(50*(Marathon!F78-'Best Times'!H$2)/('Best Times'!H$5-'Best Times'!H$2)))))</f>
        <v>100</v>
      </c>
      <c r="F75">
        <f>IF(ISBLANK(Marathon!G78),"",100+MAX(0,(50-(50*(Marathon!G78-'Best Times'!I$2)/('Best Times'!I$5-'Best Times'!I$2)))))</f>
        <v>100</v>
      </c>
      <c r="G75">
        <f>IF(ISBLANK(Marathon!H78),"",100+MAX(0,(50-(50*(Marathon!H78-'Best Times'!J$2)/('Best Times'!J$5-'Best Times'!J$2)))))</f>
        <v>100</v>
      </c>
      <c r="H75">
        <f>IF(ISBLANK(Marathon!I78),"",100+MAX(0,(50-(50*(Marathon!I78-'Best Times'!K$2)/('Best Times'!K$5-'Best Times'!K$2)))))</f>
        <v>107.43021346469622</v>
      </c>
      <c r="I75">
        <f>IF(ISBLANK(Marathon!J78),"",100+MAX(0,(50-(50*(Marathon!J78-'Best Times'!L$2)/('Best Times'!L$5-'Best Times'!L$2)))))</f>
        <v>100</v>
      </c>
      <c r="J75">
        <f>IF(ISBLANK(Marathon!K78),"",100+MAX(0,(50-(50*(Marathon!K78-'Best Times'!M$2)/('Best Times'!M$5-'Best Times'!M$2)))))</f>
        <v>112.79585798816568</v>
      </c>
      <c r="K75">
        <f>IF(ISBLANK(Marathon!L78),"",100+MAX(0,(50-(50*(Marathon!L78-'Best Times'!N$2)/('Best Times'!N$5-'Best Times'!N$2)))))</f>
        <v>100</v>
      </c>
      <c r="L75">
        <f>IF(ISBLANK(Marathon!M78),"",100+MAX(0,(50-(50*(Marathon!M78-'Best Times'!O$2)/('Best Times'!O$5-'Best Times'!O$2)))))</f>
        <v>100</v>
      </c>
      <c r="M75">
        <f>IF(ISBLANK(Marathon!N78),"",100+MAX(0,(50-(50*(Marathon!N78-'Best Times'!P$2)/('Best Times'!P$5-'Best Times'!P$2)))))</f>
        <v>102.14285714285714</v>
      </c>
      <c r="N75">
        <f>IF(ISBLANK(Marathon!O78),"",100+MAX(0,(50-(50*(Marathon!O78-'Best Times'!Q$2)/('Best Times'!Q$5-'Best Times'!Q$2)))))</f>
        <v>100</v>
      </c>
      <c r="O75">
        <f>100*COUNTIF(E75:N75,"&gt;0")</f>
        <v>1000</v>
      </c>
      <c r="P75">
        <f>IF(O75=1000,MIN(E75:N75),0)</f>
        <v>100</v>
      </c>
      <c r="Q75">
        <f>SUM(E75:N75)-P75</f>
        <v>922.36892859571901</v>
      </c>
    </row>
    <row r="76" spans="1:17">
      <c r="A76">
        <v>75</v>
      </c>
      <c r="B76" t="s">
        <v>149</v>
      </c>
      <c r="C76" s="1">
        <v>160.583333333333</v>
      </c>
      <c r="D76" s="2" t="s">
        <v>276</v>
      </c>
      <c r="E76" t="str">
        <f>IF(ISBLANK(Marathon!F79),"",100+MAX(0,(50-(50*(Marathon!F79-'Best Times'!H$2)/('Best Times'!H$5-'Best Times'!H$2)))))</f>
        <v/>
      </c>
      <c r="F76">
        <f>IF(ISBLANK(Marathon!G79),"",100+MAX(0,(50-(50*(Marathon!G79-'Best Times'!I$2)/('Best Times'!I$5-'Best Times'!I$2)))))</f>
        <v>100</v>
      </c>
      <c r="G76">
        <f>IF(ISBLANK(Marathon!H79),"",100+MAX(0,(50-(50*(Marathon!H79-'Best Times'!J$2)/('Best Times'!J$5-'Best Times'!J$2)))))</f>
        <v>100</v>
      </c>
      <c r="H76">
        <f>IF(ISBLANK(Marathon!I79),"",100+MAX(0,(50-(50*(Marathon!I79-'Best Times'!K$2)/('Best Times'!K$5-'Best Times'!K$2)))))</f>
        <v>100</v>
      </c>
      <c r="I76">
        <f>IF(ISBLANK(Marathon!J79),"",100+MAX(0,(50-(50*(Marathon!J79-'Best Times'!L$2)/('Best Times'!L$5-'Best Times'!L$2)))))</f>
        <v>104.35344827586206</v>
      </c>
      <c r="J76">
        <f>IF(ISBLANK(Marathon!K79),"",100+MAX(0,(50-(50*(Marathon!K79-'Best Times'!M$2)/('Best Times'!M$5-'Best Times'!M$2)))))</f>
        <v>100</v>
      </c>
      <c r="K76">
        <f>IF(ISBLANK(Marathon!L79),"",100+MAX(0,(50-(50*(Marathon!L79-'Best Times'!N$2)/('Best Times'!N$5-'Best Times'!N$2)))))</f>
        <v>100</v>
      </c>
      <c r="L76">
        <f>IF(ISBLANK(Marathon!M79),"",100+MAX(0,(50-(50*(Marathon!M79-'Best Times'!O$2)/('Best Times'!O$5-'Best Times'!O$2)))))</f>
        <v>108.21479374110953</v>
      </c>
      <c r="M76">
        <f>IF(ISBLANK(Marathon!N79),"",100+MAX(0,(50-(50*(Marathon!N79-'Best Times'!P$2)/('Best Times'!P$5-'Best Times'!P$2)))))</f>
        <v>100</v>
      </c>
      <c r="N76">
        <f>IF(ISBLANK(Marathon!O79),"",100+MAX(0,(50-(50*(Marathon!O79-'Best Times'!Q$2)/('Best Times'!Q$5-'Best Times'!Q$2)))))</f>
        <v>117.11618257261411</v>
      </c>
      <c r="O76">
        <f>100*COUNTIF(E76:N76,"&gt;0")</f>
        <v>900</v>
      </c>
      <c r="P76">
        <f>IF(O76=1000,MIN(E76:N76),0)</f>
        <v>0</v>
      </c>
      <c r="Q76">
        <f>SUM(E76:N76)-P76</f>
        <v>929.68442458958577</v>
      </c>
    </row>
    <row r="77" spans="1:17">
      <c r="A77">
        <v>76</v>
      </c>
      <c r="B77" t="s">
        <v>7</v>
      </c>
      <c r="C77" s="1">
        <v>152.69999999999999</v>
      </c>
      <c r="D77" s="2" t="s">
        <v>150</v>
      </c>
      <c r="E77">
        <f>IF(ISBLANK(Marathon!F80),"",100+MAX(0,(50-(50*(Marathon!F80-'Best Times'!H$2)/('Best Times'!H$5-'Best Times'!H$2)))))</f>
        <v>100</v>
      </c>
      <c r="F77" t="str">
        <f>IF(ISBLANK(Marathon!G80),"",100+MAX(0,(50-(50*(Marathon!G80-'Best Times'!I$2)/('Best Times'!I$5-'Best Times'!I$2)))))</f>
        <v/>
      </c>
      <c r="G77">
        <f>IF(ISBLANK(Marathon!H80),"",100+MAX(0,(50-(50*(Marathon!H80-'Best Times'!J$2)/('Best Times'!J$5-'Best Times'!J$2)))))</f>
        <v>100</v>
      </c>
      <c r="H77">
        <f>IF(ISBLANK(Marathon!I80),"",100+MAX(0,(50-(50*(Marathon!I80-'Best Times'!K$2)/('Best Times'!K$5-'Best Times'!K$2)))))</f>
        <v>112.3152709359606</v>
      </c>
      <c r="I77">
        <f>IF(ISBLANK(Marathon!J80),"",100+MAX(0,(50-(50*(Marathon!J80-'Best Times'!L$2)/('Best Times'!L$5-'Best Times'!L$2)))))</f>
        <v>125.34482758620689</v>
      </c>
      <c r="J77">
        <f>IF(ISBLANK(Marathon!K80),"",100+MAX(0,(50-(50*(Marathon!K80-'Best Times'!M$2)/('Best Times'!M$5-'Best Times'!M$2)))))</f>
        <v>100</v>
      </c>
      <c r="K77">
        <f>IF(ISBLANK(Marathon!L80),"",100+MAX(0,(50-(50*(Marathon!L80-'Best Times'!N$2)/('Best Times'!N$5-'Best Times'!N$2)))))</f>
        <v>100</v>
      </c>
      <c r="L77">
        <f>IF(ISBLANK(Marathon!M80),"",100+MAX(0,(50-(50*(Marathon!M80-'Best Times'!O$2)/('Best Times'!O$5-'Best Times'!O$2)))))</f>
        <v>100</v>
      </c>
      <c r="M77">
        <f>IF(ISBLANK(Marathon!N80),"",100+MAX(0,(50-(50*(Marathon!N80-'Best Times'!P$2)/('Best Times'!P$5-'Best Times'!P$2)))))</f>
        <v>128.61344537815125</v>
      </c>
      <c r="N77">
        <f>IF(ISBLANK(Marathon!O80),"",100+MAX(0,(50-(50*(Marathon!O80-'Best Times'!Q$2)/('Best Times'!Q$5-'Best Times'!Q$2)))))</f>
        <v>100</v>
      </c>
      <c r="O77">
        <f>100*COUNTIF(E77:N77,"&gt;0")</f>
        <v>900</v>
      </c>
      <c r="P77">
        <f>IF(O77=1000,MIN(E77:N77),0)</f>
        <v>0</v>
      </c>
      <c r="Q77">
        <f>SUM(E77:N77)-P77</f>
        <v>966.27354390031871</v>
      </c>
    </row>
    <row r="78" spans="1:17">
      <c r="A78">
        <v>77</v>
      </c>
      <c r="B78" t="s">
        <v>151</v>
      </c>
      <c r="C78" s="1">
        <v>149.73333333333301</v>
      </c>
      <c r="D78" s="2" t="s">
        <v>275</v>
      </c>
      <c r="E78">
        <f>IF(ISBLANK(Marathon!F81),"",100+MAX(0,(50-(50*(Marathon!F81-'Best Times'!H$2)/('Best Times'!H$5-'Best Times'!H$2)))))</f>
        <v>100</v>
      </c>
      <c r="F78">
        <f>IF(ISBLANK(Marathon!G81),"",100+MAX(0,(50-(50*(Marathon!G81-'Best Times'!I$2)/('Best Times'!I$5-'Best Times'!I$2)))))</f>
        <v>116.72008547008548</v>
      </c>
      <c r="G78">
        <f>IF(ISBLANK(Marathon!H81),"",100+MAX(0,(50-(50*(Marathon!H81-'Best Times'!J$2)/('Best Times'!J$5-'Best Times'!J$2)))))</f>
        <v>100</v>
      </c>
      <c r="H78">
        <f>IF(ISBLANK(Marathon!I81),"",100+MAX(0,(50-(50*(Marathon!I81-'Best Times'!K$2)/('Best Times'!K$5-'Best Times'!K$2)))))</f>
        <v>121.55172413793103</v>
      </c>
      <c r="I78">
        <f>IF(ISBLANK(Marathon!J81),"",100+MAX(0,(50-(50*(Marathon!J81-'Best Times'!L$2)/('Best Times'!L$5-'Best Times'!L$2)))))</f>
        <v>100</v>
      </c>
      <c r="J78">
        <f>IF(ISBLANK(Marathon!K81),"",100+MAX(0,(50-(50*(Marathon!K81-'Best Times'!M$2)/('Best Times'!M$5-'Best Times'!M$2)))))</f>
        <v>100</v>
      </c>
      <c r="K78">
        <f>IF(ISBLANK(Marathon!L81),"",100+MAX(0,(50-(50*(Marathon!L81-'Best Times'!N$2)/('Best Times'!N$5-'Best Times'!N$2)))))</f>
        <v>100</v>
      </c>
      <c r="L78">
        <f>IF(ISBLANK(Marathon!M81),"",100+MAX(0,(50-(50*(Marathon!M81-'Best Times'!O$2)/('Best Times'!O$5-'Best Times'!O$2)))))</f>
        <v>100</v>
      </c>
      <c r="M78">
        <f>IF(ISBLANK(Marathon!N81),"",100+MAX(0,(50-(50*(Marathon!N81-'Best Times'!P$2)/('Best Times'!P$5-'Best Times'!P$2)))))</f>
        <v>104.41176470588235</v>
      </c>
      <c r="N78">
        <f>IF(ISBLANK(Marathon!O81),"",100+MAX(0,(50-(50*(Marathon!O81-'Best Times'!Q$2)/('Best Times'!Q$5-'Best Times'!Q$2)))))</f>
        <v>100</v>
      </c>
      <c r="O78">
        <f>100*COUNTIF(E78:N78,"&gt;0")</f>
        <v>1000</v>
      </c>
      <c r="P78">
        <f>IF(O78=1000,MIN(E78:N78),0)</f>
        <v>100</v>
      </c>
      <c r="Q78">
        <f>SUM(E78:N78)-P78</f>
        <v>942.68357431389882</v>
      </c>
    </row>
    <row r="79" spans="1:17">
      <c r="A79">
        <v>78</v>
      </c>
      <c r="B79" t="s">
        <v>152</v>
      </c>
      <c r="C79" s="1">
        <v>147.65</v>
      </c>
      <c r="D79" s="2" t="s">
        <v>275</v>
      </c>
      <c r="E79">
        <f>IF(ISBLANK(Marathon!F82),"",100+MAX(0,(50-(50*(Marathon!F82-'Best Times'!H$2)/('Best Times'!H$5-'Best Times'!H$2)))))</f>
        <v>100</v>
      </c>
      <c r="F79">
        <f>IF(ISBLANK(Marathon!G82),"",100+MAX(0,(50-(50*(Marathon!G82-'Best Times'!I$2)/('Best Times'!I$5-'Best Times'!I$2)))))</f>
        <v>100</v>
      </c>
      <c r="G79">
        <f>IF(ISBLANK(Marathon!H82),"",100+MAX(0,(50-(50*(Marathon!H82-'Best Times'!J$2)/('Best Times'!J$5-'Best Times'!J$2)))))</f>
        <v>100</v>
      </c>
      <c r="H79">
        <f>IF(ISBLANK(Marathon!I82),"",100+MAX(0,(50-(50*(Marathon!I82-'Best Times'!K$2)/('Best Times'!K$5-'Best Times'!K$2)))))</f>
        <v>100</v>
      </c>
      <c r="I79">
        <f>IF(ISBLANK(Marathon!J82),"",100+MAX(0,(50-(50*(Marathon!J82-'Best Times'!L$2)/('Best Times'!L$5-'Best Times'!L$2)))))</f>
        <v>107.37068965517241</v>
      </c>
      <c r="J79">
        <f>IF(ISBLANK(Marathon!K82),"",100+MAX(0,(50-(50*(Marathon!K82-'Best Times'!M$2)/('Best Times'!M$5-'Best Times'!M$2)))))</f>
        <v>100</v>
      </c>
      <c r="K79">
        <f>IF(ISBLANK(Marathon!L82),"",100+MAX(0,(50-(50*(Marathon!L82-'Best Times'!N$2)/('Best Times'!N$5-'Best Times'!N$2)))))</f>
        <v>100</v>
      </c>
      <c r="L79">
        <f>IF(ISBLANK(Marathon!M82),"",100+MAX(0,(50-(50*(Marathon!M82-'Best Times'!O$2)/('Best Times'!O$5-'Best Times'!O$2)))))</f>
        <v>100</v>
      </c>
      <c r="M79">
        <f>IF(ISBLANK(Marathon!N82),"",100+MAX(0,(50-(50*(Marathon!N82-'Best Times'!P$2)/('Best Times'!P$5-'Best Times'!P$2)))))</f>
        <v>100</v>
      </c>
      <c r="N79">
        <f>IF(ISBLANK(Marathon!O82),"",100+MAX(0,(50-(50*(Marathon!O82-'Best Times'!Q$2)/('Best Times'!Q$5-'Best Times'!Q$2)))))</f>
        <v>100</v>
      </c>
      <c r="O79">
        <f>100*COUNTIF(E79:N79,"&gt;0")</f>
        <v>1000</v>
      </c>
      <c r="P79">
        <f>IF(O79=1000,MIN(E79:N79),0)</f>
        <v>100</v>
      </c>
      <c r="Q79">
        <f>SUM(E79:N79)-P79</f>
        <v>907.37068965517244</v>
      </c>
    </row>
    <row r="80" spans="1:17">
      <c r="A80">
        <v>79</v>
      </c>
      <c r="B80" t="s">
        <v>16</v>
      </c>
      <c r="C80" s="1">
        <v>144.30000000000001</v>
      </c>
      <c r="D80" s="2" t="s">
        <v>277</v>
      </c>
      <c r="E80">
        <f>IF(ISBLANK(Marathon!F83),"",100+MAX(0,(50-(50*(Marathon!F83-'Best Times'!H$2)/('Best Times'!H$5-'Best Times'!H$2)))))</f>
        <v>100</v>
      </c>
      <c r="F80">
        <f>IF(ISBLANK(Marathon!G83),"",100+MAX(0,(50-(50*(Marathon!G83-'Best Times'!I$2)/('Best Times'!I$5-'Best Times'!I$2)))))</f>
        <v>100</v>
      </c>
      <c r="G80">
        <f>IF(ISBLANK(Marathon!H83),"",100+MAX(0,(50-(50*(Marathon!H83-'Best Times'!J$2)/('Best Times'!J$5-'Best Times'!J$2)))))</f>
        <v>102.06153846153846</v>
      </c>
      <c r="H80">
        <f>IF(ISBLANK(Marathon!I83),"",100+MAX(0,(50-(50*(Marathon!I83-'Best Times'!K$2)/('Best Times'!K$5-'Best Times'!K$2)))))</f>
        <v>112.80788177339902</v>
      </c>
      <c r="I80">
        <f>IF(ISBLANK(Marathon!J83),"",100+MAX(0,(50-(50*(Marathon!J83-'Best Times'!L$2)/('Best Times'!L$5-'Best Times'!L$2)))))</f>
        <v>100</v>
      </c>
      <c r="J80">
        <f>IF(ISBLANK(Marathon!K83),"",100+MAX(0,(50-(50*(Marathon!K83-'Best Times'!M$2)/('Best Times'!M$5-'Best Times'!M$2)))))</f>
        <v>120.48816568047337</v>
      </c>
      <c r="K80">
        <f>IF(ISBLANK(Marathon!L83),"",100+MAX(0,(50-(50*(Marathon!L83-'Best Times'!N$2)/('Best Times'!N$5-'Best Times'!N$2)))))</f>
        <v>100</v>
      </c>
      <c r="L80">
        <f>IF(ISBLANK(Marathon!M83),"",100+MAX(0,(50-(50*(Marathon!M83-'Best Times'!O$2)/('Best Times'!O$5-'Best Times'!O$2)))))</f>
        <v>100</v>
      </c>
      <c r="M80">
        <f>IF(ISBLANK(Marathon!N83),"",100+MAX(0,(50-(50*(Marathon!N83-'Best Times'!P$2)/('Best Times'!P$5-'Best Times'!P$2)))))</f>
        <v>100</v>
      </c>
      <c r="N80">
        <f>IF(ISBLANK(Marathon!O83),"",100+MAX(0,(50-(50*(Marathon!O83-'Best Times'!Q$2)/('Best Times'!Q$5-'Best Times'!Q$2)))))</f>
        <v>100</v>
      </c>
      <c r="O80">
        <f>100*COUNTIF(E80:N80,"&gt;0")</f>
        <v>1000</v>
      </c>
      <c r="P80">
        <f>IF(O80=1000,MIN(E80:N80),0)</f>
        <v>100</v>
      </c>
      <c r="Q80">
        <f>SUM(E80:N80)-P80</f>
        <v>935.35758591541071</v>
      </c>
    </row>
    <row r="81" spans="1:17">
      <c r="A81">
        <v>80</v>
      </c>
      <c r="B81" t="s">
        <v>153</v>
      </c>
      <c r="C81" s="1">
        <v>242.56666666666601</v>
      </c>
      <c r="D81" s="2" t="s">
        <v>278</v>
      </c>
      <c r="E81">
        <f>IF(ISBLANK(Marathon!F84),"",100+MAX(0,(50-(50*(Marathon!F84-'Best Times'!H$2)/('Best Times'!H$5-'Best Times'!H$2)))))</f>
        <v>141.51152482269504</v>
      </c>
      <c r="F81">
        <f>IF(ISBLANK(Marathon!G84),"",100+MAX(0,(50-(50*(Marathon!G84-'Best Times'!I$2)/('Best Times'!I$5-'Best Times'!I$2)))))</f>
        <v>111.05769230769231</v>
      </c>
      <c r="G81">
        <f>IF(ISBLANK(Marathon!H84),"",100+MAX(0,(50-(50*(Marathon!H84-'Best Times'!J$2)/('Best Times'!J$5-'Best Times'!J$2)))))</f>
        <v>113.43076923076923</v>
      </c>
      <c r="H81">
        <f>IF(ISBLANK(Marathon!I84),"",100+MAX(0,(50-(50*(Marathon!I84-'Best Times'!K$2)/('Best Times'!K$5-'Best Times'!K$2)))))</f>
        <v>100</v>
      </c>
      <c r="I81" t="str">
        <f>IF(ISBLANK(Marathon!J84),"",100+MAX(0,(50-(50*(Marathon!J84-'Best Times'!L$2)/('Best Times'!L$5-'Best Times'!L$2)))))</f>
        <v/>
      </c>
      <c r="J81" t="str">
        <f>IF(ISBLANK(Marathon!K84),"",100+MAX(0,(50-(50*(Marathon!K84-'Best Times'!M$2)/('Best Times'!M$5-'Best Times'!M$2)))))</f>
        <v/>
      </c>
      <c r="K81">
        <f>IF(ISBLANK(Marathon!L84),"",100+MAX(0,(50-(50*(Marathon!L84-'Best Times'!N$2)/('Best Times'!N$5-'Best Times'!N$2)))))</f>
        <v>116.57068062827224</v>
      </c>
      <c r="L81">
        <f>IF(ISBLANK(Marathon!M84),"",100+MAX(0,(50-(50*(Marathon!M84-'Best Times'!O$2)/('Best Times'!O$5-'Best Times'!O$2)))))</f>
        <v>131.68563300142247</v>
      </c>
      <c r="M81">
        <f>IF(ISBLANK(Marathon!N84),"",100+MAX(0,(50-(50*(Marathon!N84-'Best Times'!P$2)/('Best Times'!P$5-'Best Times'!P$2)))))</f>
        <v>125.04201680672269</v>
      </c>
      <c r="N81">
        <f>IF(ISBLANK(Marathon!O84),"",100+MAX(0,(50-(50*(Marathon!O84-'Best Times'!Q$2)/('Best Times'!Q$5-'Best Times'!Q$2)))))</f>
        <v>106.37966804979253</v>
      </c>
      <c r="O81">
        <f>100*COUNTIF(E81:N81,"&gt;0")</f>
        <v>800</v>
      </c>
      <c r="P81">
        <f>IF(O81=1000,MIN(E81:N81),0)</f>
        <v>0</v>
      </c>
      <c r="Q81">
        <f>SUM(E81:N81)-P81</f>
        <v>945.67798484736647</v>
      </c>
    </row>
    <row r="82" spans="1:17">
      <c r="A82">
        <v>81</v>
      </c>
      <c r="B82" t="s">
        <v>154</v>
      </c>
      <c r="C82" s="1">
        <v>140.6</v>
      </c>
      <c r="D82" s="2" t="s">
        <v>275</v>
      </c>
      <c r="E82">
        <f>IF(ISBLANK(Marathon!F85),"",100+MAX(0,(50-(50*(Marathon!F85-'Best Times'!H$2)/('Best Times'!H$5-'Best Times'!H$2)))))</f>
        <v>100</v>
      </c>
      <c r="F82">
        <f>IF(ISBLANK(Marathon!G85),"",100+MAX(0,(50-(50*(Marathon!G85-'Best Times'!I$2)/('Best Times'!I$5-'Best Times'!I$2)))))</f>
        <v>100</v>
      </c>
      <c r="G82">
        <f>IF(ISBLANK(Marathon!H85),"",100+MAX(0,(50-(50*(Marathon!H85-'Best Times'!J$2)/('Best Times'!J$5-'Best Times'!J$2)))))</f>
        <v>100</v>
      </c>
      <c r="H82">
        <f>IF(ISBLANK(Marathon!I85),"",100+MAX(0,(50-(50*(Marathon!I85-'Best Times'!K$2)/('Best Times'!K$5-'Best Times'!K$2)))))</f>
        <v>102.38095238095238</v>
      </c>
      <c r="I82">
        <f>IF(ISBLANK(Marathon!J85),"",100+MAX(0,(50-(50*(Marathon!J85-'Best Times'!L$2)/('Best Times'!L$5-'Best Times'!L$2)))))</f>
        <v>100</v>
      </c>
      <c r="J82">
        <f>IF(ISBLANK(Marathon!K85),"",100+MAX(0,(50-(50*(Marathon!K85-'Best Times'!M$2)/('Best Times'!M$5-'Best Times'!M$2)))))</f>
        <v>104.16666666666666</v>
      </c>
      <c r="K82">
        <f>IF(ISBLANK(Marathon!L85),"",100+MAX(0,(50-(50*(Marathon!L85-'Best Times'!N$2)/('Best Times'!N$5-'Best Times'!N$2)))))</f>
        <v>100</v>
      </c>
      <c r="L82">
        <f>IF(ISBLANK(Marathon!M85),"",100+MAX(0,(50-(50*(Marathon!M85-'Best Times'!O$2)/('Best Times'!O$5-'Best Times'!O$2)))))</f>
        <v>100</v>
      </c>
      <c r="M82">
        <f>IF(ISBLANK(Marathon!N85),"",100+MAX(0,(50-(50*(Marathon!N85-'Best Times'!P$2)/('Best Times'!P$5-'Best Times'!P$2)))))</f>
        <v>100</v>
      </c>
      <c r="N82">
        <f>IF(ISBLANK(Marathon!O85),"",100+MAX(0,(50-(50*(Marathon!O85-'Best Times'!Q$2)/('Best Times'!Q$5-'Best Times'!Q$2)))))</f>
        <v>116.07883817427387</v>
      </c>
      <c r="O82">
        <f>100*COUNTIF(E82:N82,"&gt;0")</f>
        <v>1000</v>
      </c>
      <c r="P82">
        <f>IF(O82=1000,MIN(E82:N82),0)</f>
        <v>100</v>
      </c>
      <c r="Q82">
        <f>SUM(E82:N82)-P82</f>
        <v>922.62645722189291</v>
      </c>
    </row>
    <row r="83" spans="1:17">
      <c r="A83">
        <v>82</v>
      </c>
      <c r="B83" t="s">
        <v>50</v>
      </c>
      <c r="C83" s="1">
        <v>140.96666666666599</v>
      </c>
      <c r="D83" s="2" t="s">
        <v>275</v>
      </c>
      <c r="E83">
        <f>IF(ISBLANK(Marathon!F86),"",100+MAX(0,(50-(50*(Marathon!F86-'Best Times'!H$2)/('Best Times'!H$5-'Best Times'!H$2)))))</f>
        <v>100</v>
      </c>
      <c r="F83">
        <f>IF(ISBLANK(Marathon!G86),"",100+MAX(0,(50-(50*(Marathon!G86-'Best Times'!I$2)/('Best Times'!I$5-'Best Times'!I$2)))))</f>
        <v>100</v>
      </c>
      <c r="G83">
        <f>IF(ISBLANK(Marathon!H86),"",100+MAX(0,(50-(50*(Marathon!H86-'Best Times'!J$2)/('Best Times'!J$5-'Best Times'!J$2)))))</f>
        <v>100</v>
      </c>
      <c r="H83">
        <f>IF(ISBLANK(Marathon!I86),"",100+MAX(0,(50-(50*(Marathon!I86-'Best Times'!K$2)/('Best Times'!K$5-'Best Times'!K$2)))))</f>
        <v>100</v>
      </c>
      <c r="I83">
        <f>IF(ISBLANK(Marathon!J86),"",100+MAX(0,(50-(50*(Marathon!J86-'Best Times'!L$2)/('Best Times'!L$5-'Best Times'!L$2)))))</f>
        <v>100</v>
      </c>
      <c r="J83">
        <f>IF(ISBLANK(Marathon!K86),"",100+MAX(0,(50-(50*(Marathon!K86-'Best Times'!M$2)/('Best Times'!M$5-'Best Times'!M$2)))))</f>
        <v>100</v>
      </c>
      <c r="K83">
        <f>IF(ISBLANK(Marathon!L86),"",100+MAX(0,(50-(50*(Marathon!L86-'Best Times'!N$2)/('Best Times'!N$5-'Best Times'!N$2)))))</f>
        <v>100</v>
      </c>
      <c r="L83">
        <f>IF(ISBLANK(Marathon!M86),"",100+MAX(0,(50-(50*(Marathon!M86-'Best Times'!O$2)/('Best Times'!O$5-'Best Times'!O$2)))))</f>
        <v>113.08677098150783</v>
      </c>
      <c r="M83">
        <f>IF(ISBLANK(Marathon!N86),"",100+MAX(0,(50-(50*(Marathon!N86-'Best Times'!P$2)/('Best Times'!P$5-'Best Times'!P$2)))))</f>
        <v>100</v>
      </c>
      <c r="N83">
        <f>IF(ISBLANK(Marathon!O86),"",100+MAX(0,(50-(50*(Marathon!O86-'Best Times'!Q$2)/('Best Times'!Q$5-'Best Times'!Q$2)))))</f>
        <v>100</v>
      </c>
      <c r="O83">
        <f>100*COUNTIF(E83:N83,"&gt;0")</f>
        <v>1000</v>
      </c>
      <c r="P83">
        <f>IF(O83=1000,MIN(E83:N83),0)</f>
        <v>100</v>
      </c>
      <c r="Q83">
        <f>SUM(E83:N83)-P83</f>
        <v>913.08677098150781</v>
      </c>
    </row>
    <row r="84" spans="1:17">
      <c r="A84">
        <v>83</v>
      </c>
      <c r="B84" t="s">
        <v>155</v>
      </c>
      <c r="C84" s="1">
        <v>140.416666666666</v>
      </c>
      <c r="D84" s="2" t="s">
        <v>271</v>
      </c>
      <c r="E84">
        <f>IF(ISBLANK(Marathon!F87),"",100+MAX(0,(50-(50*(Marathon!F87-'Best Times'!H$2)/('Best Times'!H$5-'Best Times'!H$2)))))</f>
        <v>107.38031914893617</v>
      </c>
      <c r="F84">
        <f>IF(ISBLANK(Marathon!G87),"",100+MAX(0,(50-(50*(Marathon!G87-'Best Times'!I$2)/('Best Times'!I$5-'Best Times'!I$2)))))</f>
        <v>100</v>
      </c>
      <c r="G84">
        <f>IF(ISBLANK(Marathon!H87),"",100+MAX(0,(50-(50*(Marathon!H87-'Best Times'!J$2)/('Best Times'!J$5-'Best Times'!J$2)))))</f>
        <v>100</v>
      </c>
      <c r="H84">
        <f>IF(ISBLANK(Marathon!I87),"",100+MAX(0,(50-(50*(Marathon!I87-'Best Times'!K$2)/('Best Times'!K$5-'Best Times'!K$2)))))</f>
        <v>100</v>
      </c>
      <c r="I84">
        <f>IF(ISBLANK(Marathon!J87),"",100+MAX(0,(50-(50*(Marathon!J87-'Best Times'!L$2)/('Best Times'!L$5-'Best Times'!L$2)))))</f>
        <v>115.12931034482759</v>
      </c>
      <c r="J84">
        <f>IF(ISBLANK(Marathon!K87),"",100+MAX(0,(50-(50*(Marathon!K87-'Best Times'!M$2)/('Best Times'!M$5-'Best Times'!M$2)))))</f>
        <v>100</v>
      </c>
      <c r="K84">
        <f>IF(ISBLANK(Marathon!L87),"",100+MAX(0,(50-(50*(Marathon!L87-'Best Times'!N$2)/('Best Times'!N$5-'Best Times'!N$2)))))</f>
        <v>100</v>
      </c>
      <c r="L84">
        <f>IF(ISBLANK(Marathon!M87),"",100+MAX(0,(50-(50*(Marathon!M87-'Best Times'!O$2)/('Best Times'!O$5-'Best Times'!O$2)))))</f>
        <v>100</v>
      </c>
      <c r="M84">
        <f>IF(ISBLANK(Marathon!N87),"",100+MAX(0,(50-(50*(Marathon!N87-'Best Times'!P$2)/('Best Times'!P$5-'Best Times'!P$2)))))</f>
        <v>100</v>
      </c>
      <c r="N84">
        <f>IF(ISBLANK(Marathon!O87),"",100+MAX(0,(50-(50*(Marathon!O87-'Best Times'!Q$2)/('Best Times'!Q$5-'Best Times'!Q$2)))))</f>
        <v>100</v>
      </c>
      <c r="O84">
        <f>100*COUNTIF(E84:N84,"&gt;0")</f>
        <v>1000</v>
      </c>
      <c r="P84">
        <f>IF(O84=1000,MIN(E84:N84),0)</f>
        <v>100</v>
      </c>
      <c r="Q84">
        <f>SUM(E84:N84)-P84</f>
        <v>922.50962949376378</v>
      </c>
    </row>
    <row r="85" spans="1:17">
      <c r="A85">
        <v>84</v>
      </c>
      <c r="B85" t="s">
        <v>11</v>
      </c>
      <c r="C85" s="1">
        <v>138.5</v>
      </c>
      <c r="D85" s="2" t="s">
        <v>277</v>
      </c>
      <c r="E85">
        <f>IF(ISBLANK(Marathon!F88),"",100+MAX(0,(50-(50*(Marathon!F88-'Best Times'!H$2)/('Best Times'!H$5-'Best Times'!H$2)))))</f>
        <v>100</v>
      </c>
      <c r="F85">
        <f>IF(ISBLANK(Marathon!G88),"",100+MAX(0,(50-(50*(Marathon!G88-'Best Times'!I$2)/('Best Times'!I$5-'Best Times'!I$2)))))</f>
        <v>100</v>
      </c>
      <c r="G85">
        <f>IF(ISBLANK(Marathon!H88),"",100+MAX(0,(50-(50*(Marathon!H88-'Best Times'!J$2)/('Best Times'!J$5-'Best Times'!J$2)))))</f>
        <v>100</v>
      </c>
      <c r="H85">
        <f>IF(ISBLANK(Marathon!I88),"",100+MAX(0,(50-(50*(Marathon!I88-'Best Times'!K$2)/('Best Times'!K$5-'Best Times'!K$2)))))</f>
        <v>100</v>
      </c>
      <c r="I85">
        <f>IF(ISBLANK(Marathon!J88),"",100+MAX(0,(50-(50*(Marathon!J88-'Best Times'!L$2)/('Best Times'!L$5-'Best Times'!L$2)))))</f>
        <v>100</v>
      </c>
      <c r="J85">
        <f>IF(ISBLANK(Marathon!K88),"",100+MAX(0,(50-(50*(Marathon!K88-'Best Times'!M$2)/('Best Times'!M$5-'Best Times'!M$2)))))</f>
        <v>100</v>
      </c>
      <c r="K85">
        <f>IF(ISBLANK(Marathon!L88),"",100+MAX(0,(50-(50*(Marathon!L88-'Best Times'!N$2)/('Best Times'!N$5-'Best Times'!N$2)))))</f>
        <v>100</v>
      </c>
      <c r="L85">
        <f>IF(ISBLANK(Marathon!M88),"",100+MAX(0,(50-(50*(Marathon!M88-'Best Times'!O$2)/('Best Times'!O$5-'Best Times'!O$2)))))</f>
        <v>100</v>
      </c>
      <c r="M85">
        <f>IF(ISBLANK(Marathon!N88),"",100+MAX(0,(50-(50*(Marathon!N88-'Best Times'!P$2)/('Best Times'!P$5-'Best Times'!P$2)))))</f>
        <v>100</v>
      </c>
      <c r="N85">
        <f>IF(ISBLANK(Marathon!O88),"",100+MAX(0,(50-(50*(Marathon!O88-'Best Times'!Q$2)/('Best Times'!Q$5-'Best Times'!Q$2)))))</f>
        <v>100</v>
      </c>
      <c r="O85">
        <f>100*COUNTIF(E85:N85,"&gt;0")</f>
        <v>1000</v>
      </c>
      <c r="P85">
        <f>IF(O85=1000,MIN(E85:N85),0)</f>
        <v>100</v>
      </c>
      <c r="Q85">
        <f>SUM(E85:N85)-P85</f>
        <v>900</v>
      </c>
    </row>
    <row r="86" spans="1:17">
      <c r="A86">
        <v>85</v>
      </c>
      <c r="B86" t="s">
        <v>156</v>
      </c>
      <c r="C86" s="1">
        <v>138</v>
      </c>
      <c r="D86" s="2" t="s">
        <v>275</v>
      </c>
      <c r="E86">
        <f>IF(ISBLANK(Marathon!F89),"",100+MAX(0,(50-(50*(Marathon!F89-'Best Times'!H$2)/('Best Times'!H$5-'Best Times'!H$2)))))</f>
        <v>100</v>
      </c>
      <c r="F86">
        <f>IF(ISBLANK(Marathon!G89),"",100+MAX(0,(50-(50*(Marathon!G89-'Best Times'!I$2)/('Best Times'!I$5-'Best Times'!I$2)))))</f>
        <v>100</v>
      </c>
      <c r="G86">
        <f>IF(ISBLANK(Marathon!H89),"",100+MAX(0,(50-(50*(Marathon!H89-'Best Times'!J$2)/('Best Times'!J$5-'Best Times'!J$2)))))</f>
        <v>100</v>
      </c>
      <c r="H86">
        <f>IF(ISBLANK(Marathon!I89),"",100+MAX(0,(50-(50*(Marathon!I89-'Best Times'!K$2)/('Best Times'!K$5-'Best Times'!K$2)))))</f>
        <v>100</v>
      </c>
      <c r="I86">
        <f>IF(ISBLANK(Marathon!J89),"",100+MAX(0,(50-(50*(Marathon!J89-'Best Times'!L$2)/('Best Times'!L$5-'Best Times'!L$2)))))</f>
        <v>100</v>
      </c>
      <c r="J86">
        <f>IF(ISBLANK(Marathon!K89),"",100+MAX(0,(50-(50*(Marathon!K89-'Best Times'!M$2)/('Best Times'!M$5-'Best Times'!M$2)))))</f>
        <v>114.49704142011834</v>
      </c>
      <c r="K86">
        <f>IF(ISBLANK(Marathon!L89),"",100+MAX(0,(50-(50*(Marathon!L89-'Best Times'!N$2)/('Best Times'!N$5-'Best Times'!N$2)))))</f>
        <v>100</v>
      </c>
      <c r="L86">
        <f>IF(ISBLANK(Marathon!M89),"",100+MAX(0,(50-(50*(Marathon!M89-'Best Times'!O$2)/('Best Times'!O$5-'Best Times'!O$2)))))</f>
        <v>100</v>
      </c>
      <c r="M86">
        <f>IF(ISBLANK(Marathon!N89),"",100+MAX(0,(50-(50*(Marathon!N89-'Best Times'!P$2)/('Best Times'!P$5-'Best Times'!P$2)))))</f>
        <v>100</v>
      </c>
      <c r="N86">
        <f>IF(ISBLANK(Marathon!O89),"",100+MAX(0,(50-(50*(Marathon!O89-'Best Times'!Q$2)/('Best Times'!Q$5-'Best Times'!Q$2)))))</f>
        <v>111.46265560165975</v>
      </c>
      <c r="O86">
        <f>100*COUNTIF(E86:N86,"&gt;0")</f>
        <v>1000</v>
      </c>
      <c r="P86">
        <f>IF(O86=1000,MIN(E86:N86),0)</f>
        <v>100</v>
      </c>
      <c r="Q86">
        <f>SUM(E86:N86)-P86</f>
        <v>925.95969702177808</v>
      </c>
    </row>
    <row r="87" spans="1:17">
      <c r="A87">
        <v>86</v>
      </c>
      <c r="B87" t="s">
        <v>25</v>
      </c>
      <c r="C87" s="1">
        <v>138.98333333333301</v>
      </c>
      <c r="D87" s="2" t="s">
        <v>279</v>
      </c>
      <c r="E87">
        <f>IF(ISBLANK(Marathon!F90),"",100+MAX(0,(50-(50*(Marathon!F90-'Best Times'!H$2)/('Best Times'!H$5-'Best Times'!H$2)))))</f>
        <v>100</v>
      </c>
      <c r="F87">
        <f>IF(ISBLANK(Marathon!G90),"",100+MAX(0,(50-(50*(Marathon!G90-'Best Times'!I$2)/('Best Times'!I$5-'Best Times'!I$2)))))</f>
        <v>100</v>
      </c>
      <c r="G87">
        <f>IF(ISBLANK(Marathon!H90),"",100+MAX(0,(50-(50*(Marathon!H90-'Best Times'!J$2)/('Best Times'!J$5-'Best Times'!J$2)))))</f>
        <v>100</v>
      </c>
      <c r="H87">
        <f>IF(ISBLANK(Marathon!I90),"",100+MAX(0,(50-(50*(Marathon!I90-'Best Times'!K$2)/('Best Times'!K$5-'Best Times'!K$2)))))</f>
        <v>100</v>
      </c>
      <c r="I87">
        <f>IF(ISBLANK(Marathon!J90),"",100+MAX(0,(50-(50*(Marathon!J90-'Best Times'!L$2)/('Best Times'!L$5-'Best Times'!L$2)))))</f>
        <v>100</v>
      </c>
      <c r="J87">
        <f>IF(ISBLANK(Marathon!K90),"",100+MAX(0,(50-(50*(Marathon!K90-'Best Times'!M$2)/('Best Times'!M$5-'Best Times'!M$2)))))</f>
        <v>100</v>
      </c>
      <c r="K87">
        <f>IF(ISBLANK(Marathon!L90),"",100+MAX(0,(50-(50*(Marathon!L90-'Best Times'!N$2)/('Best Times'!N$5-'Best Times'!N$2)))))</f>
        <v>100</v>
      </c>
      <c r="L87">
        <f>IF(ISBLANK(Marathon!M90),"",100+MAX(0,(50-(50*(Marathon!M90-'Best Times'!O$2)/('Best Times'!O$5-'Best Times'!O$2)))))</f>
        <v>137.375533428165</v>
      </c>
      <c r="M87">
        <f>IF(ISBLANK(Marathon!N90),"",100+MAX(0,(50-(50*(Marathon!N90-'Best Times'!P$2)/('Best Times'!P$5-'Best Times'!P$2)))))</f>
        <v>102.22689075630252</v>
      </c>
      <c r="N87">
        <f>IF(ISBLANK(Marathon!O90),"",100+MAX(0,(50-(50*(Marathon!O90-'Best Times'!Q$2)/('Best Times'!Q$5-'Best Times'!Q$2)))))</f>
        <v>100</v>
      </c>
      <c r="O87">
        <f>100*COUNTIF(E87:N87,"&gt;0")</f>
        <v>1000</v>
      </c>
      <c r="P87">
        <f>IF(O87=1000,MIN(E87:N87),0)</f>
        <v>100</v>
      </c>
      <c r="Q87">
        <f>SUM(E87:N87)-P87</f>
        <v>939.60242418446751</v>
      </c>
    </row>
    <row r="88" spans="1:17">
      <c r="A88">
        <v>87</v>
      </c>
      <c r="B88" t="s">
        <v>157</v>
      </c>
      <c r="C88" s="1">
        <v>134.4</v>
      </c>
      <c r="D88" s="2" t="s">
        <v>275</v>
      </c>
      <c r="E88">
        <f>IF(ISBLANK(Marathon!F91),"",100+MAX(0,(50-(50*(Marathon!F91-'Best Times'!H$2)/('Best Times'!H$5-'Best Times'!H$2)))))</f>
        <v>100</v>
      </c>
      <c r="F88">
        <f>IF(ISBLANK(Marathon!G91),"",100+MAX(0,(50-(50*(Marathon!G91-'Best Times'!I$2)/('Best Times'!I$5-'Best Times'!I$2)))))</f>
        <v>100</v>
      </c>
      <c r="G88">
        <f>IF(ISBLANK(Marathon!H91),"",100+MAX(0,(50-(50*(Marathon!H91-'Best Times'!J$2)/('Best Times'!J$5-'Best Times'!J$2)))))</f>
        <v>100</v>
      </c>
      <c r="H88">
        <f>IF(ISBLANK(Marathon!I91),"",100+MAX(0,(50-(50*(Marathon!I91-'Best Times'!K$2)/('Best Times'!K$5-'Best Times'!K$2)))))</f>
        <v>100</v>
      </c>
      <c r="I88">
        <f>IF(ISBLANK(Marathon!J91),"",100+MAX(0,(50-(50*(Marathon!J91-'Best Times'!L$2)/('Best Times'!L$5-'Best Times'!L$2)))))</f>
        <v>114.22413793103448</v>
      </c>
      <c r="J88">
        <f>IF(ISBLANK(Marathon!K91),"",100+MAX(0,(50-(50*(Marathon!K91-'Best Times'!M$2)/('Best Times'!M$5-'Best Times'!M$2)))))</f>
        <v>100</v>
      </c>
      <c r="K88">
        <f>IF(ISBLANK(Marathon!L91),"",100+MAX(0,(50-(50*(Marathon!L91-'Best Times'!N$2)/('Best Times'!N$5-'Best Times'!N$2)))))</f>
        <v>100</v>
      </c>
      <c r="L88">
        <f>IF(ISBLANK(Marathon!M91),"",100+MAX(0,(50-(50*(Marathon!M91-'Best Times'!O$2)/('Best Times'!O$5-'Best Times'!O$2)))))</f>
        <v>100</v>
      </c>
      <c r="M88">
        <f>IF(ISBLANK(Marathon!N91),"",100+MAX(0,(50-(50*(Marathon!N91-'Best Times'!P$2)/('Best Times'!P$5-'Best Times'!P$2)))))</f>
        <v>100</v>
      </c>
      <c r="N88">
        <f>IF(ISBLANK(Marathon!O91),"",100+MAX(0,(50-(50*(Marathon!O91-'Best Times'!Q$2)/('Best Times'!Q$5-'Best Times'!Q$2)))))</f>
        <v>100</v>
      </c>
      <c r="O88">
        <f>100*COUNTIF(E88:N88,"&gt;0")</f>
        <v>1000</v>
      </c>
      <c r="P88">
        <f>IF(O88=1000,MIN(E88:N88),0)</f>
        <v>100</v>
      </c>
      <c r="Q88">
        <f>SUM(E88:N88)-P88</f>
        <v>914.22413793103442</v>
      </c>
    </row>
    <row r="89" spans="1:17">
      <c r="A89">
        <v>88</v>
      </c>
      <c r="B89" t="s">
        <v>41</v>
      </c>
      <c r="C89" s="1">
        <v>134.1</v>
      </c>
      <c r="D89" s="2" t="s">
        <v>275</v>
      </c>
      <c r="E89">
        <f>IF(ISBLANK(Marathon!F92),"",100+MAX(0,(50-(50*(Marathon!F92-'Best Times'!H$2)/('Best Times'!H$5-'Best Times'!H$2)))))</f>
        <v>100</v>
      </c>
      <c r="F89">
        <f>IF(ISBLANK(Marathon!G92),"",100+MAX(0,(50-(50*(Marathon!G92-'Best Times'!I$2)/('Best Times'!I$5-'Best Times'!I$2)))))</f>
        <v>100</v>
      </c>
      <c r="G89">
        <f>IF(ISBLANK(Marathon!H92),"",100+MAX(0,(50-(50*(Marathon!H92-'Best Times'!J$2)/('Best Times'!J$5-'Best Times'!J$2)))))</f>
        <v>100</v>
      </c>
      <c r="H89">
        <f>IF(ISBLANK(Marathon!I92),"",100+MAX(0,(50-(50*(Marathon!I92-'Best Times'!K$2)/('Best Times'!K$5-'Best Times'!K$2)))))</f>
        <v>100</v>
      </c>
      <c r="I89">
        <f>IF(ISBLANK(Marathon!J92),"",100+MAX(0,(50-(50*(Marathon!J92-'Best Times'!L$2)/('Best Times'!L$5-'Best Times'!L$2)))))</f>
        <v>100</v>
      </c>
      <c r="J89">
        <f>IF(ISBLANK(Marathon!K92),"",100+MAX(0,(50-(50*(Marathon!K92-'Best Times'!M$2)/('Best Times'!M$5-'Best Times'!M$2)))))</f>
        <v>100</v>
      </c>
      <c r="K89">
        <f>IF(ISBLANK(Marathon!L92),"",100+MAX(0,(50-(50*(Marathon!L92-'Best Times'!N$2)/('Best Times'!N$5-'Best Times'!N$2)))))</f>
        <v>100</v>
      </c>
      <c r="L89">
        <f>IF(ISBLANK(Marathon!M92),"",100+MAX(0,(50-(50*(Marathon!M92-'Best Times'!O$2)/('Best Times'!O$5-'Best Times'!O$2)))))</f>
        <v>118.45661450924609</v>
      </c>
      <c r="M89">
        <f>IF(ISBLANK(Marathon!N92),"",100+MAX(0,(50-(50*(Marathon!N92-'Best Times'!P$2)/('Best Times'!P$5-'Best Times'!P$2)))))</f>
        <v>100</v>
      </c>
      <c r="N89">
        <f>IF(ISBLANK(Marathon!O92),"",100+MAX(0,(50-(50*(Marathon!O92-'Best Times'!Q$2)/('Best Times'!Q$5-'Best Times'!Q$2)))))</f>
        <v>100</v>
      </c>
      <c r="O89">
        <f>100*COUNTIF(E89:N89,"&gt;0")</f>
        <v>1000</v>
      </c>
      <c r="P89">
        <f>IF(O89=1000,MIN(E89:N89),0)</f>
        <v>100</v>
      </c>
      <c r="Q89">
        <f>SUM(E89:N89)-P89</f>
        <v>918.45661450924604</v>
      </c>
    </row>
    <row r="90" spans="1:17">
      <c r="A90">
        <v>89</v>
      </c>
      <c r="B90" t="s">
        <v>158</v>
      </c>
      <c r="C90" s="1">
        <v>134.083333333333</v>
      </c>
      <c r="D90" s="2" t="s">
        <v>274</v>
      </c>
      <c r="E90">
        <f>IF(ISBLANK(Marathon!F93),"",100+MAX(0,(50-(50*(Marathon!F93-'Best Times'!H$2)/('Best Times'!H$5-'Best Times'!H$2)))))</f>
        <v>100</v>
      </c>
      <c r="F90">
        <f>IF(ISBLANK(Marathon!G93),"",100+MAX(0,(50-(50*(Marathon!G93-'Best Times'!I$2)/('Best Times'!I$5-'Best Times'!I$2)))))</f>
        <v>100</v>
      </c>
      <c r="G90">
        <f>IF(ISBLANK(Marathon!H93),"",100+MAX(0,(50-(50*(Marathon!H93-'Best Times'!J$2)/('Best Times'!J$5-'Best Times'!J$2)))))</f>
        <v>100</v>
      </c>
      <c r="H90">
        <f>IF(ISBLANK(Marathon!I93),"",100+MAX(0,(50-(50*(Marathon!I93-'Best Times'!K$2)/('Best Times'!K$5-'Best Times'!K$2)))))</f>
        <v>100</v>
      </c>
      <c r="I90">
        <f>IF(ISBLANK(Marathon!J93),"",100+MAX(0,(50-(50*(Marathon!J93-'Best Times'!L$2)/('Best Times'!L$5-'Best Times'!L$2)))))</f>
        <v>100</v>
      </c>
      <c r="J90">
        <f>IF(ISBLANK(Marathon!K93),"",100+MAX(0,(50-(50*(Marathon!K93-'Best Times'!M$2)/('Best Times'!M$5-'Best Times'!M$2)))))</f>
        <v>100</v>
      </c>
      <c r="K90" t="str">
        <f>IF(ISBLANK(Marathon!L93),"",100+MAX(0,(50-(50*(Marathon!L93-'Best Times'!N$2)/('Best Times'!N$5-'Best Times'!N$2)))))</f>
        <v/>
      </c>
      <c r="L90">
        <f>IF(ISBLANK(Marathon!M93),"",100+MAX(0,(50-(50*(Marathon!M93-'Best Times'!O$2)/('Best Times'!O$5-'Best Times'!O$2)))))</f>
        <v>110.98862019914651</v>
      </c>
      <c r="M90">
        <f>IF(ISBLANK(Marathon!N93),"",100+MAX(0,(50-(50*(Marathon!N93-'Best Times'!P$2)/('Best Times'!P$5-'Best Times'!P$2)))))</f>
        <v>100</v>
      </c>
      <c r="N90">
        <f>IF(ISBLANK(Marathon!O93),"",100+MAX(0,(50-(50*(Marathon!O93-'Best Times'!Q$2)/('Best Times'!Q$5-'Best Times'!Q$2)))))</f>
        <v>100</v>
      </c>
      <c r="O90">
        <f>100*COUNTIF(E90:N90,"&gt;0")</f>
        <v>900</v>
      </c>
      <c r="P90">
        <f>IF(O90=1000,MIN(E90:N90),0)</f>
        <v>0</v>
      </c>
      <c r="Q90">
        <f>SUM(E90:N90)-P90</f>
        <v>910.98862019914645</v>
      </c>
    </row>
    <row r="91" spans="1:17">
      <c r="A91">
        <v>90</v>
      </c>
      <c r="B91" t="s">
        <v>62</v>
      </c>
      <c r="C91" s="1">
        <v>134.833333333333</v>
      </c>
      <c r="D91" s="2" t="s">
        <v>280</v>
      </c>
      <c r="E91">
        <f>IF(ISBLANK(Marathon!F94),"",100+MAX(0,(50-(50*(Marathon!F94-'Best Times'!H$2)/('Best Times'!H$5-'Best Times'!H$2)))))</f>
        <v>100</v>
      </c>
      <c r="F91">
        <f>IF(ISBLANK(Marathon!G94),"",100+MAX(0,(50-(50*(Marathon!G94-'Best Times'!I$2)/('Best Times'!I$5-'Best Times'!I$2)))))</f>
        <v>100</v>
      </c>
      <c r="G91" t="str">
        <f>IF(ISBLANK(Marathon!H94),"",100+MAX(0,(50-(50*(Marathon!H94-'Best Times'!J$2)/('Best Times'!J$5-'Best Times'!J$2)))))</f>
        <v/>
      </c>
      <c r="H91">
        <f>IF(ISBLANK(Marathon!I94),"",100+MAX(0,(50-(50*(Marathon!I94-'Best Times'!K$2)/('Best Times'!K$5-'Best Times'!K$2)))))</f>
        <v>100</v>
      </c>
      <c r="I91">
        <f>IF(ISBLANK(Marathon!J94),"",100+MAX(0,(50-(50*(Marathon!J94-'Best Times'!L$2)/('Best Times'!L$5-'Best Times'!L$2)))))</f>
        <v>120.12931034482759</v>
      </c>
      <c r="J91">
        <f>IF(ISBLANK(Marathon!K94),"",100+MAX(0,(50-(50*(Marathon!K94-'Best Times'!M$2)/('Best Times'!M$5-'Best Times'!M$2)))))</f>
        <v>100</v>
      </c>
      <c r="K91">
        <f>IF(ISBLANK(Marathon!L94),"",100+MAX(0,(50-(50*(Marathon!L94-'Best Times'!N$2)/('Best Times'!N$5-'Best Times'!N$2)))))</f>
        <v>100</v>
      </c>
      <c r="L91">
        <f>IF(ISBLANK(Marathon!M94),"",100+MAX(0,(50-(50*(Marathon!M94-'Best Times'!O$2)/('Best Times'!O$5-'Best Times'!O$2)))))</f>
        <v>100</v>
      </c>
      <c r="M91">
        <f>IF(ISBLANK(Marathon!N94),"",100+MAX(0,(50-(50*(Marathon!N94-'Best Times'!P$2)/('Best Times'!P$5-'Best Times'!P$2)))))</f>
        <v>101.30252100840336</v>
      </c>
      <c r="N91">
        <f>IF(ISBLANK(Marathon!O94),"",100+MAX(0,(50-(50*(Marathon!O94-'Best Times'!Q$2)/('Best Times'!Q$5-'Best Times'!Q$2)))))</f>
        <v>114.6265560165975</v>
      </c>
      <c r="O91">
        <f>100*COUNTIF(E91:N91,"&gt;0")</f>
        <v>900</v>
      </c>
      <c r="P91">
        <f>IF(O91=1000,MIN(E91:N91),0)</f>
        <v>0</v>
      </c>
      <c r="Q91">
        <f>SUM(E91:N91)-P91</f>
        <v>936.05838736982844</v>
      </c>
    </row>
    <row r="92" spans="1:17">
      <c r="A92">
        <v>91</v>
      </c>
      <c r="B92" t="s">
        <v>94</v>
      </c>
      <c r="C92" s="1">
        <v>130.69999999999999</v>
      </c>
      <c r="D92" s="2" t="s">
        <v>276</v>
      </c>
      <c r="E92">
        <f>IF(ISBLANK(Marathon!F95),"",100+MAX(0,(50-(50*(Marathon!F95-'Best Times'!H$2)/('Best Times'!H$5-'Best Times'!H$2)))))</f>
        <v>100</v>
      </c>
      <c r="F92">
        <f>IF(ISBLANK(Marathon!G95),"",100+MAX(0,(50-(50*(Marathon!G95-'Best Times'!I$2)/('Best Times'!I$5-'Best Times'!I$2)))))</f>
        <v>102.93803418803418</v>
      </c>
      <c r="G92">
        <f>IF(ISBLANK(Marathon!H95),"",100+MAX(0,(50-(50*(Marathon!H95-'Best Times'!J$2)/('Best Times'!J$5-'Best Times'!J$2)))))</f>
        <v>100</v>
      </c>
      <c r="H92">
        <f>IF(ISBLANK(Marathon!I95),"",100+MAX(0,(50-(50*(Marathon!I95-'Best Times'!K$2)/('Best Times'!K$5-'Best Times'!K$2)))))</f>
        <v>100</v>
      </c>
      <c r="I92" t="str">
        <f>IF(ISBLANK(Marathon!J95),"",100+MAX(0,(50-(50*(Marathon!J95-'Best Times'!L$2)/('Best Times'!L$5-'Best Times'!L$2)))))</f>
        <v/>
      </c>
      <c r="J92">
        <f>IF(ISBLANK(Marathon!K95),"",100+MAX(0,(50-(50*(Marathon!K95-'Best Times'!M$2)/('Best Times'!M$5-'Best Times'!M$2)))))</f>
        <v>113.3629191321499</v>
      </c>
      <c r="K92">
        <f>IF(ISBLANK(Marathon!L95),"",100+MAX(0,(50-(50*(Marathon!L95-'Best Times'!N$2)/('Best Times'!N$5-'Best Times'!N$2)))))</f>
        <v>100</v>
      </c>
      <c r="L92">
        <f>IF(ISBLANK(Marathon!M95),"",100+MAX(0,(50-(50*(Marathon!M95-'Best Times'!O$2)/('Best Times'!O$5-'Best Times'!O$2)))))</f>
        <v>100</v>
      </c>
      <c r="M92">
        <f>IF(ISBLANK(Marathon!N95),"",100+MAX(0,(50-(50*(Marathon!N95-'Best Times'!P$2)/('Best Times'!P$5-'Best Times'!P$2)))))</f>
        <v>100</v>
      </c>
      <c r="N92">
        <f>IF(ISBLANK(Marathon!O95),"",100+MAX(0,(50-(50*(Marathon!O95-'Best Times'!Q$2)/('Best Times'!Q$5-'Best Times'!Q$2)))))</f>
        <v>104.82365145228215</v>
      </c>
      <c r="O92">
        <f>100*COUNTIF(E92:N92,"&gt;0")</f>
        <v>900</v>
      </c>
      <c r="P92">
        <f>IF(O92=1000,MIN(E92:N92),0)</f>
        <v>0</v>
      </c>
      <c r="Q92">
        <f>SUM(E92:N92)-P92</f>
        <v>921.12460477246623</v>
      </c>
    </row>
    <row r="93" spans="1:17">
      <c r="A93">
        <v>92</v>
      </c>
      <c r="B93" t="s">
        <v>38</v>
      </c>
      <c r="C93" s="1">
        <v>125.9</v>
      </c>
      <c r="D93" s="2" t="s">
        <v>277</v>
      </c>
      <c r="E93">
        <f>IF(ISBLANK(Marathon!F96),"",100+MAX(0,(50-(50*(Marathon!F96-'Best Times'!H$2)/('Best Times'!H$5-'Best Times'!H$2)))))</f>
        <v>100</v>
      </c>
      <c r="F93">
        <f>IF(ISBLANK(Marathon!G96),"",100+MAX(0,(50-(50*(Marathon!G96-'Best Times'!I$2)/('Best Times'!I$5-'Best Times'!I$2)))))</f>
        <v>100</v>
      </c>
      <c r="G93">
        <f>IF(ISBLANK(Marathon!H96),"",100+MAX(0,(50-(50*(Marathon!H96-'Best Times'!J$2)/('Best Times'!J$5-'Best Times'!J$2)))))</f>
        <v>100</v>
      </c>
      <c r="H93">
        <f>IF(ISBLANK(Marathon!I96),"",100+MAX(0,(50-(50*(Marathon!I96-'Best Times'!K$2)/('Best Times'!K$5-'Best Times'!K$2)))))</f>
        <v>107.38916256157636</v>
      </c>
      <c r="I93">
        <f>IF(ISBLANK(Marathon!J96),"",100+MAX(0,(50-(50*(Marathon!J96-'Best Times'!L$2)/('Best Times'!L$5-'Best Times'!L$2)))))</f>
        <v>100</v>
      </c>
      <c r="J93">
        <f>IF(ISBLANK(Marathon!K96),"",100+MAX(0,(50-(50*(Marathon!K96-'Best Times'!M$2)/('Best Times'!M$5-'Best Times'!M$2)))))</f>
        <v>100</v>
      </c>
      <c r="K93">
        <f>IF(ISBLANK(Marathon!L96),"",100+MAX(0,(50-(50*(Marathon!L96-'Best Times'!N$2)/('Best Times'!N$5-'Best Times'!N$2)))))</f>
        <v>100</v>
      </c>
      <c r="L93">
        <f>IF(ISBLANK(Marathon!M96),"",100+MAX(0,(50-(50*(Marathon!M96-'Best Times'!O$2)/('Best Times'!O$5-'Best Times'!O$2)))))</f>
        <v>100</v>
      </c>
      <c r="M93">
        <f>IF(ISBLANK(Marathon!N96),"",100+MAX(0,(50-(50*(Marathon!N96-'Best Times'!P$2)/('Best Times'!P$5-'Best Times'!P$2)))))</f>
        <v>100</v>
      </c>
      <c r="N93">
        <f>IF(ISBLANK(Marathon!O96),"",100+MAX(0,(50-(50*(Marathon!O96-'Best Times'!Q$2)/('Best Times'!Q$5-'Best Times'!Q$2)))))</f>
        <v>100</v>
      </c>
      <c r="O93">
        <f>100*COUNTIF(E93:N93,"&gt;0")</f>
        <v>1000</v>
      </c>
      <c r="P93">
        <f>IF(O93=1000,MIN(E93:N93),0)</f>
        <v>100</v>
      </c>
      <c r="Q93">
        <f>SUM(E93:N93)-P93</f>
        <v>907.38916256157631</v>
      </c>
    </row>
    <row r="94" spans="1:17">
      <c r="A94">
        <v>93</v>
      </c>
      <c r="B94" t="s">
        <v>65</v>
      </c>
      <c r="C94" s="1">
        <v>130.69999999999999</v>
      </c>
      <c r="D94" s="2" t="s">
        <v>277</v>
      </c>
      <c r="E94">
        <f>IF(ISBLANK(Marathon!F97),"",100+MAX(0,(50-(50*(Marathon!F97-'Best Times'!H$2)/('Best Times'!H$5-'Best Times'!H$2)))))</f>
        <v>100</v>
      </c>
      <c r="F94">
        <f>IF(ISBLANK(Marathon!G97),"",100+MAX(0,(50-(50*(Marathon!G97-'Best Times'!I$2)/('Best Times'!I$5-'Best Times'!I$2)))))</f>
        <v>100</v>
      </c>
      <c r="G94">
        <f>IF(ISBLANK(Marathon!H97),"",100+MAX(0,(50-(50*(Marathon!H97-'Best Times'!J$2)/('Best Times'!J$5-'Best Times'!J$2)))))</f>
        <v>100</v>
      </c>
      <c r="H94">
        <f>IF(ISBLANK(Marathon!I97),"",100+MAX(0,(50-(50*(Marathon!I97-'Best Times'!K$2)/('Best Times'!K$5-'Best Times'!K$2)))))</f>
        <v>100</v>
      </c>
      <c r="I94">
        <f>IF(ISBLANK(Marathon!J97),"",100+MAX(0,(50-(50*(Marathon!J97-'Best Times'!L$2)/('Best Times'!L$5-'Best Times'!L$2)))))</f>
        <v>100</v>
      </c>
      <c r="J94">
        <f>IF(ISBLANK(Marathon!K97),"",100+MAX(0,(50-(50*(Marathon!K97-'Best Times'!M$2)/('Best Times'!M$5-'Best Times'!M$2)))))</f>
        <v>100</v>
      </c>
      <c r="K94">
        <f>IF(ISBLANK(Marathon!L97),"",100+MAX(0,(50-(50*(Marathon!L97-'Best Times'!N$2)/('Best Times'!N$5-'Best Times'!N$2)))))</f>
        <v>100</v>
      </c>
      <c r="L94">
        <f>IF(ISBLANK(Marathon!M97),"",100+MAX(0,(50-(50*(Marathon!M97-'Best Times'!O$2)/('Best Times'!O$5-'Best Times'!O$2)))))</f>
        <v>116.85633001422475</v>
      </c>
      <c r="M94">
        <f>IF(ISBLANK(Marathon!N97),"",100+MAX(0,(50-(50*(Marathon!N97-'Best Times'!P$2)/('Best Times'!P$5-'Best Times'!P$2)))))</f>
        <v>100</v>
      </c>
      <c r="N94">
        <f>IF(ISBLANK(Marathon!O97),"",100+MAX(0,(50-(50*(Marathon!O97-'Best Times'!Q$2)/('Best Times'!Q$5-'Best Times'!Q$2)))))</f>
        <v>100</v>
      </c>
      <c r="O94">
        <f>100*COUNTIF(E94:N94,"&gt;0")</f>
        <v>1000</v>
      </c>
      <c r="P94">
        <f>IF(O94=1000,MIN(E94:N94),0)</f>
        <v>100</v>
      </c>
      <c r="Q94">
        <f>SUM(E94:N94)-P94</f>
        <v>916.8563300142248</v>
      </c>
    </row>
    <row r="95" spans="1:17">
      <c r="A95">
        <v>94</v>
      </c>
      <c r="B95" t="s">
        <v>27</v>
      </c>
      <c r="C95" s="1">
        <v>123.36666666666601</v>
      </c>
      <c r="D95" s="2" t="s">
        <v>280</v>
      </c>
      <c r="E95">
        <f>IF(ISBLANK(Marathon!F98),"",100+MAX(0,(50-(50*(Marathon!F98-'Best Times'!H$2)/('Best Times'!H$5-'Best Times'!H$2)))))</f>
        <v>100</v>
      </c>
      <c r="F95">
        <f>IF(ISBLANK(Marathon!G98),"",100+MAX(0,(50-(50*(Marathon!G98-'Best Times'!I$2)/('Best Times'!I$5-'Best Times'!I$2)))))</f>
        <v>100</v>
      </c>
      <c r="G95" t="str">
        <f>IF(ISBLANK(Marathon!H98),"",100+MAX(0,(50-(50*(Marathon!H98-'Best Times'!J$2)/('Best Times'!J$5-'Best Times'!J$2)))))</f>
        <v/>
      </c>
      <c r="H95">
        <f>IF(ISBLANK(Marathon!I98),"",100+MAX(0,(50-(50*(Marathon!I98-'Best Times'!K$2)/('Best Times'!K$5-'Best Times'!K$2)))))</f>
        <v>100</v>
      </c>
      <c r="I95">
        <f>IF(ISBLANK(Marathon!J98),"",100+MAX(0,(50-(50*(Marathon!J98-'Best Times'!L$2)/('Best Times'!L$5-'Best Times'!L$2)))))</f>
        <v>109.74137931034483</v>
      </c>
      <c r="J95">
        <f>IF(ISBLANK(Marathon!K98),"",100+MAX(0,(50-(50*(Marathon!K98-'Best Times'!M$2)/('Best Times'!M$5-'Best Times'!M$2)))))</f>
        <v>124.18639053254438</v>
      </c>
      <c r="K95">
        <f>IF(ISBLANK(Marathon!L98),"",100+MAX(0,(50-(50*(Marathon!L98-'Best Times'!N$2)/('Best Times'!N$5-'Best Times'!N$2)))))</f>
        <v>100</v>
      </c>
      <c r="L95">
        <f>IF(ISBLANK(Marathon!M98),"",100+MAX(0,(50-(50*(Marathon!M98-'Best Times'!O$2)/('Best Times'!O$5-'Best Times'!O$2)))))</f>
        <v>100</v>
      </c>
      <c r="M95">
        <f>IF(ISBLANK(Marathon!N98),"",100+MAX(0,(50-(50*(Marathon!N98-'Best Times'!P$2)/('Best Times'!P$5-'Best Times'!P$2)))))</f>
        <v>100</v>
      </c>
      <c r="N95">
        <f>IF(ISBLANK(Marathon!O98),"",100+MAX(0,(50-(50*(Marathon!O98-'Best Times'!Q$2)/('Best Times'!Q$5-'Best Times'!Q$2)))))</f>
        <v>100</v>
      </c>
      <c r="O95">
        <f>100*COUNTIF(E95:N95,"&gt;0")</f>
        <v>900</v>
      </c>
      <c r="P95">
        <f>IF(O95=1000,MIN(E95:N95),0)</f>
        <v>0</v>
      </c>
      <c r="Q95">
        <f>SUM(E95:N95)-P95</f>
        <v>933.92776984288923</v>
      </c>
    </row>
    <row r="96" spans="1:17">
      <c r="A96">
        <v>95</v>
      </c>
      <c r="B96" t="s">
        <v>159</v>
      </c>
      <c r="C96" s="1">
        <v>123.15</v>
      </c>
      <c r="D96" s="2" t="s">
        <v>274</v>
      </c>
      <c r="E96">
        <f>IF(ISBLANK(Marathon!F99),"",100+MAX(0,(50-(50*(Marathon!F99-'Best Times'!H$2)/('Best Times'!H$5-'Best Times'!H$2)))))</f>
        <v>100</v>
      </c>
      <c r="F96">
        <f>IF(ISBLANK(Marathon!G99),"",100+MAX(0,(50-(50*(Marathon!G99-'Best Times'!I$2)/('Best Times'!I$5-'Best Times'!I$2)))))</f>
        <v>100</v>
      </c>
      <c r="G96" t="str">
        <f>IF(ISBLANK(Marathon!H99),"",100+MAX(0,(50-(50*(Marathon!H99-'Best Times'!J$2)/('Best Times'!J$5-'Best Times'!J$2)))))</f>
        <v/>
      </c>
      <c r="H96">
        <f>IF(ISBLANK(Marathon!I99),"",100+MAX(0,(50-(50*(Marathon!I99-'Best Times'!K$2)/('Best Times'!K$5-'Best Times'!K$2)))))</f>
        <v>104.31034482758621</v>
      </c>
      <c r="I96">
        <f>IF(ISBLANK(Marathon!J99),"",100+MAX(0,(50-(50*(Marathon!J99-'Best Times'!L$2)/('Best Times'!L$5-'Best Times'!L$2)))))</f>
        <v>100</v>
      </c>
      <c r="J96">
        <f>IF(ISBLANK(Marathon!K99),"",100+MAX(0,(50-(50*(Marathon!K99-'Best Times'!M$2)/('Best Times'!M$5-'Best Times'!M$2)))))</f>
        <v>100</v>
      </c>
      <c r="K96">
        <f>IF(ISBLANK(Marathon!L99),"",100+MAX(0,(50-(50*(Marathon!L99-'Best Times'!N$2)/('Best Times'!N$5-'Best Times'!N$2)))))</f>
        <v>100</v>
      </c>
      <c r="L96">
        <f>IF(ISBLANK(Marathon!M99),"",100+MAX(0,(50-(50*(Marathon!M99-'Best Times'!O$2)/('Best Times'!O$5-'Best Times'!O$2)))))</f>
        <v>100</v>
      </c>
      <c r="M96">
        <f>IF(ISBLANK(Marathon!N99),"",100+MAX(0,(50-(50*(Marathon!N99-'Best Times'!P$2)/('Best Times'!P$5-'Best Times'!P$2)))))</f>
        <v>100</v>
      </c>
      <c r="N96">
        <f>IF(ISBLANK(Marathon!O99),"",100+MAX(0,(50-(50*(Marathon!O99-'Best Times'!Q$2)/('Best Times'!Q$5-'Best Times'!Q$2)))))</f>
        <v>100</v>
      </c>
      <c r="O96">
        <f>100*COUNTIF(E96:N96,"&gt;0")</f>
        <v>900</v>
      </c>
      <c r="P96">
        <f>IF(O96=1000,MIN(E96:N96),0)</f>
        <v>0</v>
      </c>
      <c r="Q96">
        <f>SUM(E96:N96)-P96</f>
        <v>904.31034482758628</v>
      </c>
    </row>
    <row r="97" spans="1:17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IF(ISBLANK(Marathon!F100),"",100+MAX(0,(50-(50*(Marathon!F100-'Best Times'!H$2)/('Best Times'!H$5-'Best Times'!H$2)))))</f>
        <v>121.54255319148936</v>
      </c>
      <c r="F97">
        <f>IF(ISBLANK(Marathon!G100),"",100+MAX(0,(50-(50*(Marathon!G100-'Best Times'!I$2)/('Best Times'!I$5-'Best Times'!I$2)))))</f>
        <v>100</v>
      </c>
      <c r="G97">
        <f>IF(ISBLANK(Marathon!H100),"",100+MAX(0,(50-(50*(Marathon!H100-'Best Times'!J$2)/('Best Times'!J$5-'Best Times'!J$2)))))</f>
        <v>100</v>
      </c>
      <c r="H97">
        <f>IF(ISBLANK(Marathon!I100),"",100+MAX(0,(50-(50*(Marathon!I100-'Best Times'!K$2)/('Best Times'!K$5-'Best Times'!K$2)))))</f>
        <v>100</v>
      </c>
      <c r="I97">
        <f>IF(ISBLANK(Marathon!J100),"",100+MAX(0,(50-(50*(Marathon!J100-'Best Times'!L$2)/('Best Times'!L$5-'Best Times'!L$2)))))</f>
        <v>113.44827586206897</v>
      </c>
      <c r="J97">
        <f>IF(ISBLANK(Marathon!K100),"",100+MAX(0,(50-(50*(Marathon!K100-'Best Times'!M$2)/('Best Times'!M$5-'Best Times'!M$2)))))</f>
        <v>100</v>
      </c>
      <c r="K97">
        <f>IF(ISBLANK(Marathon!L100),"",100+MAX(0,(50-(50*(Marathon!L100-'Best Times'!N$2)/('Best Times'!N$5-'Best Times'!N$2)))))</f>
        <v>100</v>
      </c>
      <c r="L97">
        <f>IF(ISBLANK(Marathon!M100),"",100+MAX(0,(50-(50*(Marathon!M100-'Best Times'!O$2)/('Best Times'!O$5-'Best Times'!O$2)))))</f>
        <v>100</v>
      </c>
      <c r="M97">
        <f>IF(ISBLANK(Marathon!N100),"",100+MAX(0,(50-(50*(Marathon!N100-'Best Times'!P$2)/('Best Times'!P$5-'Best Times'!P$2)))))</f>
        <v>100</v>
      </c>
      <c r="N97">
        <f>IF(ISBLANK(Marathon!O100),"",100+MAX(0,(50-(50*(Marathon!O100-'Best Times'!Q$2)/('Best Times'!Q$5-'Best Times'!Q$2)))))</f>
        <v>100</v>
      </c>
      <c r="O97">
        <f>100*COUNTIF(E97:N97,"&gt;0")</f>
        <v>1000</v>
      </c>
      <c r="P97">
        <f>IF(O97=1000,MIN(E97:N97),0)</f>
        <v>100</v>
      </c>
      <c r="Q97">
        <f>SUM(E97:N97)-P97</f>
        <v>934.99082905355817</v>
      </c>
    </row>
    <row r="98" spans="1:17">
      <c r="A98">
        <v>97</v>
      </c>
      <c r="B98" t="s">
        <v>160</v>
      </c>
      <c r="C98" s="1">
        <v>122.266666666666</v>
      </c>
      <c r="D98" s="2" t="s">
        <v>271</v>
      </c>
      <c r="E98">
        <f>IF(ISBLANK(Marathon!F101),"",100+MAX(0,(50-(50*(Marathon!F101-'Best Times'!H$2)/('Best Times'!H$5-'Best Times'!H$2)))))</f>
        <v>100</v>
      </c>
      <c r="F98">
        <f>IF(ISBLANK(Marathon!G101),"",100+MAX(0,(50-(50*(Marathon!G101-'Best Times'!I$2)/('Best Times'!I$5-'Best Times'!I$2)))))</f>
        <v>100</v>
      </c>
      <c r="G98">
        <f>IF(ISBLANK(Marathon!H101),"",100+MAX(0,(50-(50*(Marathon!H101-'Best Times'!J$2)/('Best Times'!J$5-'Best Times'!J$2)))))</f>
        <v>106.1076923076923</v>
      </c>
      <c r="H98">
        <f>IF(ISBLANK(Marathon!I101),"",100+MAX(0,(50-(50*(Marathon!I101-'Best Times'!K$2)/('Best Times'!K$5-'Best Times'!K$2)))))</f>
        <v>100</v>
      </c>
      <c r="I98">
        <f>IF(ISBLANK(Marathon!J101),"",100+MAX(0,(50-(50*(Marathon!J101-'Best Times'!L$2)/('Best Times'!L$5-'Best Times'!L$2)))))</f>
        <v>100</v>
      </c>
      <c r="J98">
        <f>IF(ISBLANK(Marathon!K101),"",100+MAX(0,(50-(50*(Marathon!K101-'Best Times'!M$2)/('Best Times'!M$5-'Best Times'!M$2)))))</f>
        <v>100</v>
      </c>
      <c r="K98">
        <f>IF(ISBLANK(Marathon!L101),"",100+MAX(0,(50-(50*(Marathon!L101-'Best Times'!N$2)/('Best Times'!N$5-'Best Times'!N$2)))))</f>
        <v>100</v>
      </c>
      <c r="L98">
        <f>IF(ISBLANK(Marathon!M101),"",100+MAX(0,(50-(50*(Marathon!M101-'Best Times'!O$2)/('Best Times'!O$5-'Best Times'!O$2)))))</f>
        <v>100</v>
      </c>
      <c r="M98">
        <f>IF(ISBLANK(Marathon!N101),"",100+MAX(0,(50-(50*(Marathon!N101-'Best Times'!P$2)/('Best Times'!P$5-'Best Times'!P$2)))))</f>
        <v>100</v>
      </c>
      <c r="N98">
        <f>IF(ISBLANK(Marathon!O101),"",100+MAX(0,(50-(50*(Marathon!O101-'Best Times'!Q$2)/('Best Times'!Q$5-'Best Times'!Q$2)))))</f>
        <v>100</v>
      </c>
      <c r="O98">
        <f>100*COUNTIF(E98:N98,"&gt;0")</f>
        <v>1000</v>
      </c>
      <c r="P98">
        <f>IF(O98=1000,MIN(E98:N98),0)</f>
        <v>100</v>
      </c>
      <c r="Q98">
        <f>SUM(E98:N98)-P98</f>
        <v>906.10769230769233</v>
      </c>
    </row>
    <row r="99" spans="1:17">
      <c r="A99">
        <v>98</v>
      </c>
      <c r="B99" t="s">
        <v>84</v>
      </c>
      <c r="C99" s="1">
        <v>117.666666666666</v>
      </c>
      <c r="D99" s="2" t="s">
        <v>270</v>
      </c>
      <c r="E99">
        <f>IF(ISBLANK(Marathon!F102),"",100+MAX(0,(50-(50*(Marathon!F102-'Best Times'!H$2)/('Best Times'!H$5-'Best Times'!H$2)))))</f>
        <v>101.99468085106383</v>
      </c>
      <c r="F99">
        <f>IF(ISBLANK(Marathon!G102),"",100+MAX(0,(50-(50*(Marathon!G102-'Best Times'!I$2)/('Best Times'!I$5-'Best Times'!I$2)))))</f>
        <v>100</v>
      </c>
      <c r="G99">
        <f>IF(ISBLANK(Marathon!H102),"",100+MAX(0,(50-(50*(Marathon!H102-'Best Times'!J$2)/('Best Times'!J$5-'Best Times'!J$2)))))</f>
        <v>100</v>
      </c>
      <c r="H99">
        <f>IF(ISBLANK(Marathon!I102),"",100+MAX(0,(50-(50*(Marathon!I102-'Best Times'!K$2)/('Best Times'!K$5-'Best Times'!K$2)))))</f>
        <v>100</v>
      </c>
      <c r="I99">
        <f>IF(ISBLANK(Marathon!J102),"",100+MAX(0,(50-(50*(Marathon!J102-'Best Times'!L$2)/('Best Times'!L$5-'Best Times'!L$2)))))</f>
        <v>100</v>
      </c>
      <c r="J99">
        <f>IF(ISBLANK(Marathon!K102),"",100+MAX(0,(50-(50*(Marathon!K102-'Best Times'!M$2)/('Best Times'!M$5-'Best Times'!M$2)))))</f>
        <v>104.95562130177515</v>
      </c>
      <c r="K99">
        <f>IF(ISBLANK(Marathon!L102),"",100+MAX(0,(50-(50*(Marathon!L102-'Best Times'!N$2)/('Best Times'!N$5-'Best Times'!N$2)))))</f>
        <v>100</v>
      </c>
      <c r="L99">
        <f>IF(ISBLANK(Marathon!M102),"",100+MAX(0,(50-(50*(Marathon!M102-'Best Times'!O$2)/('Best Times'!O$5-'Best Times'!O$2)))))</f>
        <v>100</v>
      </c>
      <c r="M99">
        <f>IF(ISBLANK(Marathon!N102),"",100+MAX(0,(50-(50*(Marathon!N102-'Best Times'!P$2)/('Best Times'!P$5-'Best Times'!P$2)))))</f>
        <v>100</v>
      </c>
      <c r="N99">
        <f>IF(ISBLANK(Marathon!O102),"",100+MAX(0,(50-(50*(Marathon!O102-'Best Times'!Q$2)/('Best Times'!Q$5-'Best Times'!Q$2)))))</f>
        <v>100</v>
      </c>
      <c r="O99">
        <f>100*COUNTIF(E99:N99,"&gt;0")</f>
        <v>1000</v>
      </c>
      <c r="P99">
        <f>IF(O99=1000,MIN(E99:N99),0)</f>
        <v>100</v>
      </c>
      <c r="Q99">
        <f>SUM(E99:N99)-P99</f>
        <v>906.95030215283896</v>
      </c>
    </row>
    <row r="100" spans="1:17">
      <c r="A100">
        <v>99</v>
      </c>
      <c r="B100" t="s">
        <v>161</v>
      </c>
      <c r="C100" s="1">
        <v>116.433333333333</v>
      </c>
      <c r="D100" s="2" t="s">
        <v>280</v>
      </c>
      <c r="E100">
        <f>IF(ISBLANK(Marathon!F103),"",100+MAX(0,(50-(50*(Marathon!F103-'Best Times'!H$2)/('Best Times'!H$5-'Best Times'!H$2)))))</f>
        <v>100</v>
      </c>
      <c r="F100">
        <f>IF(ISBLANK(Marathon!G103),"",100+MAX(0,(50-(50*(Marathon!G103-'Best Times'!I$2)/('Best Times'!I$5-'Best Times'!I$2)))))</f>
        <v>100</v>
      </c>
      <c r="G100">
        <f>IF(ISBLANK(Marathon!H103),"",100+MAX(0,(50-(50*(Marathon!H103-'Best Times'!J$2)/('Best Times'!J$5-'Best Times'!J$2)))))</f>
        <v>100</v>
      </c>
      <c r="H100">
        <f>IF(ISBLANK(Marathon!I103),"",100+MAX(0,(50-(50*(Marathon!I103-'Best Times'!K$2)/('Best Times'!K$5-'Best Times'!K$2)))))</f>
        <v>100</v>
      </c>
      <c r="I100" t="str">
        <f>IF(ISBLANK(Marathon!J103),"",100+MAX(0,(50-(50*(Marathon!J103-'Best Times'!L$2)/('Best Times'!L$5-'Best Times'!L$2)))))</f>
        <v/>
      </c>
      <c r="J100">
        <f>IF(ISBLANK(Marathon!K103),"",100+MAX(0,(50-(50*(Marathon!K103-'Best Times'!M$2)/('Best Times'!M$5-'Best Times'!M$2)))))</f>
        <v>100</v>
      </c>
      <c r="K100">
        <f>IF(ISBLANK(Marathon!L103),"",100+MAX(0,(50-(50*(Marathon!L103-'Best Times'!N$2)/('Best Times'!N$5-'Best Times'!N$2)))))</f>
        <v>100</v>
      </c>
      <c r="L100">
        <f>IF(ISBLANK(Marathon!M103),"",100+MAX(0,(50-(50*(Marathon!M103-'Best Times'!O$2)/('Best Times'!O$5-'Best Times'!O$2)))))</f>
        <v>122.47510668563299</v>
      </c>
      <c r="M100">
        <f>IF(ISBLANK(Marathon!N103),"",100+MAX(0,(50-(50*(Marathon!N103-'Best Times'!P$2)/('Best Times'!P$5-'Best Times'!P$2)))))</f>
        <v>100</v>
      </c>
      <c r="N100">
        <f>IF(ISBLANK(Marathon!O103),"",100+MAX(0,(50-(50*(Marathon!O103-'Best Times'!Q$2)/('Best Times'!Q$5-'Best Times'!Q$2)))))</f>
        <v>100</v>
      </c>
      <c r="O100">
        <f>100*COUNTIF(E100:N100,"&gt;0")</f>
        <v>900</v>
      </c>
      <c r="P100">
        <f>IF(O100=1000,MIN(E100:N100),0)</f>
        <v>0</v>
      </c>
      <c r="Q100">
        <f>SUM(E100:N100)-P100</f>
        <v>922.47510668563302</v>
      </c>
    </row>
    <row r="101" spans="1:17">
      <c r="A101">
        <v>100</v>
      </c>
      <c r="B101" t="s">
        <v>162</v>
      </c>
      <c r="C101" s="1">
        <v>115.61666666666601</v>
      </c>
      <c r="D101" s="2" t="s">
        <v>280</v>
      </c>
      <c r="E101">
        <f>IF(ISBLANK(Marathon!F104),"",100+MAX(0,(50-(50*(Marathon!F104-'Best Times'!H$2)/('Best Times'!H$5-'Best Times'!H$2)))))</f>
        <v>100</v>
      </c>
      <c r="F101">
        <f>IF(ISBLANK(Marathon!G104),"",100+MAX(0,(50-(50*(Marathon!G104-'Best Times'!I$2)/('Best Times'!I$5-'Best Times'!I$2)))))</f>
        <v>100</v>
      </c>
      <c r="G101">
        <f>IF(ISBLANK(Marathon!H104),"",100+MAX(0,(50-(50*(Marathon!H104-'Best Times'!J$2)/('Best Times'!J$5-'Best Times'!J$2)))))</f>
        <v>100</v>
      </c>
      <c r="H101">
        <f>IF(ISBLANK(Marathon!I104),"",100+MAX(0,(50-(50*(Marathon!I104-'Best Times'!K$2)/('Best Times'!K$5-'Best Times'!K$2)))))</f>
        <v>100</v>
      </c>
      <c r="I101" t="str">
        <f>IF(ISBLANK(Marathon!J104),"",100+MAX(0,(50-(50*(Marathon!J104-'Best Times'!L$2)/('Best Times'!L$5-'Best Times'!L$2)))))</f>
        <v/>
      </c>
      <c r="J101">
        <f>IF(ISBLANK(Marathon!K104),"",100+MAX(0,(50-(50*(Marathon!K104-'Best Times'!M$2)/('Best Times'!M$5-'Best Times'!M$2)))))</f>
        <v>100</v>
      </c>
      <c r="K101">
        <f>IF(ISBLANK(Marathon!L104),"",100+MAX(0,(50-(50*(Marathon!L104-'Best Times'!N$2)/('Best Times'!N$5-'Best Times'!N$2)))))</f>
        <v>100</v>
      </c>
      <c r="L101">
        <f>IF(ISBLANK(Marathon!M104),"",100+MAX(0,(50-(50*(Marathon!M104-'Best Times'!O$2)/('Best Times'!O$5-'Best Times'!O$2)))))</f>
        <v>101.81365576102418</v>
      </c>
      <c r="M101">
        <f>IF(ISBLANK(Marathon!N104),"",100+MAX(0,(50-(50*(Marathon!N104-'Best Times'!P$2)/('Best Times'!P$5-'Best Times'!P$2)))))</f>
        <v>100</v>
      </c>
      <c r="N101">
        <f>IF(ISBLANK(Marathon!O104),"",100+MAX(0,(50-(50*(Marathon!O104-'Best Times'!Q$2)/('Best Times'!Q$5-'Best Times'!Q$2)))))</f>
        <v>100</v>
      </c>
      <c r="O101">
        <f>100*COUNTIF(E101:N101,"&gt;0")</f>
        <v>900</v>
      </c>
      <c r="P101">
        <f>IF(O101=1000,MIN(E101:N101),0)</f>
        <v>0</v>
      </c>
      <c r="Q101">
        <f>SUM(E101:N101)-P101</f>
        <v>901.81365576102417</v>
      </c>
    </row>
    <row r="102" spans="1:17">
      <c r="A102">
        <v>101</v>
      </c>
      <c r="B102" t="s">
        <v>163</v>
      </c>
      <c r="C102" s="1">
        <v>112.666666666666</v>
      </c>
      <c r="D102" s="2" t="s">
        <v>277</v>
      </c>
      <c r="E102">
        <f>IF(ISBLANK(Marathon!F105),"",100+MAX(0,(50-(50*(Marathon!F105-'Best Times'!H$2)/('Best Times'!H$5-'Best Times'!H$2)))))</f>
        <v>100</v>
      </c>
      <c r="F102">
        <f>IF(ISBLANK(Marathon!G105),"",100+MAX(0,(50-(50*(Marathon!G105-'Best Times'!I$2)/('Best Times'!I$5-'Best Times'!I$2)))))</f>
        <v>100.42735042735043</v>
      </c>
      <c r="G102">
        <f>IF(ISBLANK(Marathon!H105),"",100+MAX(0,(50-(50*(Marathon!H105-'Best Times'!J$2)/('Best Times'!J$5-'Best Times'!J$2)))))</f>
        <v>100</v>
      </c>
      <c r="H102">
        <f>IF(ISBLANK(Marathon!I105),"",100+MAX(0,(50-(50*(Marathon!I105-'Best Times'!K$2)/('Best Times'!K$5-'Best Times'!K$2)))))</f>
        <v>100</v>
      </c>
      <c r="I102">
        <f>IF(ISBLANK(Marathon!J105),"",100+MAX(0,(50-(50*(Marathon!J105-'Best Times'!L$2)/('Best Times'!L$5-'Best Times'!L$2)))))</f>
        <v>100</v>
      </c>
      <c r="J102">
        <f>IF(ISBLANK(Marathon!K105),"",100+MAX(0,(50-(50*(Marathon!K105-'Best Times'!M$2)/('Best Times'!M$5-'Best Times'!M$2)))))</f>
        <v>114.12721893491124</v>
      </c>
      <c r="K102">
        <f>IF(ISBLANK(Marathon!L105),"",100+MAX(0,(50-(50*(Marathon!L105-'Best Times'!N$2)/('Best Times'!N$5-'Best Times'!N$2)))))</f>
        <v>100</v>
      </c>
      <c r="L102">
        <f>IF(ISBLANK(Marathon!M105),"",100+MAX(0,(50-(50*(Marathon!M105-'Best Times'!O$2)/('Best Times'!O$5-'Best Times'!O$2)))))</f>
        <v>100</v>
      </c>
      <c r="M102">
        <f>IF(ISBLANK(Marathon!N105),"",100+MAX(0,(50-(50*(Marathon!N105-'Best Times'!P$2)/('Best Times'!P$5-'Best Times'!P$2)))))</f>
        <v>100</v>
      </c>
      <c r="N102">
        <f>IF(ISBLANK(Marathon!O105),"",100+MAX(0,(50-(50*(Marathon!O105-'Best Times'!Q$2)/('Best Times'!Q$5-'Best Times'!Q$2)))))</f>
        <v>100</v>
      </c>
      <c r="O102">
        <f>100*COUNTIF(E102:N102,"&gt;0")</f>
        <v>1000</v>
      </c>
      <c r="P102">
        <f>IF(O102=1000,MIN(E102:N102),0)</f>
        <v>100</v>
      </c>
      <c r="Q102">
        <f>SUM(E102:N102)-P102</f>
        <v>914.55456936226165</v>
      </c>
    </row>
    <row r="103" spans="1:17">
      <c r="A103">
        <v>102</v>
      </c>
      <c r="B103" t="s">
        <v>164</v>
      </c>
      <c r="C103" s="1">
        <v>212.183333333333</v>
      </c>
      <c r="D103" s="2" t="s">
        <v>278</v>
      </c>
      <c r="E103" t="str">
        <f>IF(ISBLANK(Marathon!F106),"",100+MAX(0,(50-(50*(Marathon!F106-'Best Times'!H$2)/('Best Times'!H$5-'Best Times'!H$2)))))</f>
        <v/>
      </c>
      <c r="F103">
        <f>IF(ISBLANK(Marathon!G106),"",100+MAX(0,(50-(50*(Marathon!G106-'Best Times'!I$2)/('Best Times'!I$5-'Best Times'!I$2)))))</f>
        <v>123.87820512820512</v>
      </c>
      <c r="G103" t="str">
        <f>IF(ISBLANK(Marathon!H106),"",100+MAX(0,(50-(50*(Marathon!H106-'Best Times'!J$2)/('Best Times'!J$5-'Best Times'!J$2)))))</f>
        <v/>
      </c>
      <c r="H103">
        <f>IF(ISBLANK(Marathon!I106),"",100+MAX(0,(50-(50*(Marathon!I106-'Best Times'!K$2)/('Best Times'!K$5-'Best Times'!K$2)))))</f>
        <v>102.09359605911331</v>
      </c>
      <c r="I103">
        <f>IF(ISBLANK(Marathon!J106),"",100+MAX(0,(50-(50*(Marathon!J106-'Best Times'!L$2)/('Best Times'!L$5-'Best Times'!L$2)))))</f>
        <v>112.19827586206897</v>
      </c>
      <c r="J103">
        <f>IF(ISBLANK(Marathon!K106),"",100+MAX(0,(50-(50*(Marathon!K106-'Best Times'!M$2)/('Best Times'!M$5-'Best Times'!M$2)))))</f>
        <v>101.1094674556213</v>
      </c>
      <c r="K103">
        <f>IF(ISBLANK(Marathon!L106),"",100+MAX(0,(50-(50*(Marathon!L106-'Best Times'!N$2)/('Best Times'!N$5-'Best Times'!N$2)))))</f>
        <v>100</v>
      </c>
      <c r="L103">
        <f>IF(ISBLANK(Marathon!M106),"",100+MAX(0,(50-(50*(Marathon!M106-'Best Times'!O$2)/('Best Times'!O$5-'Best Times'!O$2)))))</f>
        <v>127.24039829302987</v>
      </c>
      <c r="M103">
        <f>IF(ISBLANK(Marathon!N106),"",100+MAX(0,(50-(50*(Marathon!N106-'Best Times'!P$2)/('Best Times'!P$5-'Best Times'!P$2)))))</f>
        <v>100</v>
      </c>
      <c r="N103">
        <f>IF(ISBLANK(Marathon!O106),"",100+MAX(0,(50-(50*(Marathon!O106-'Best Times'!Q$2)/('Best Times'!Q$5-'Best Times'!Q$2)))))</f>
        <v>102.59336099585062</v>
      </c>
      <c r="O103">
        <f>100*COUNTIF(E103:N103,"&gt;0")</f>
        <v>800</v>
      </c>
      <c r="P103">
        <f>IF(O103=1000,MIN(E103:N103),0)</f>
        <v>0</v>
      </c>
      <c r="Q103">
        <f>SUM(E103:N103)-P103</f>
        <v>869.11330379388926</v>
      </c>
    </row>
    <row r="104" spans="1:17">
      <c r="A104">
        <v>103</v>
      </c>
      <c r="B104" t="s">
        <v>21</v>
      </c>
      <c r="C104" s="1">
        <v>110.083333333333</v>
      </c>
      <c r="D104" s="2" t="s">
        <v>279</v>
      </c>
      <c r="E104">
        <f>IF(ISBLANK(Marathon!F107),"",100+MAX(0,(50-(50*(Marathon!F107-'Best Times'!H$2)/('Best Times'!H$5-'Best Times'!H$2)))))</f>
        <v>100</v>
      </c>
      <c r="F104">
        <f>IF(ISBLANK(Marathon!G107),"",100+MAX(0,(50-(50*(Marathon!G107-'Best Times'!I$2)/('Best Times'!I$5-'Best Times'!I$2)))))</f>
        <v>100</v>
      </c>
      <c r="G104">
        <f>IF(ISBLANK(Marathon!H107),"",100+MAX(0,(50-(50*(Marathon!H107-'Best Times'!J$2)/('Best Times'!J$5-'Best Times'!J$2)))))</f>
        <v>100</v>
      </c>
      <c r="H104">
        <f>IF(ISBLANK(Marathon!I107),"",100+MAX(0,(50-(50*(Marathon!I107-'Best Times'!K$2)/('Best Times'!K$5-'Best Times'!K$2)))))</f>
        <v>100</v>
      </c>
      <c r="I104">
        <f>IF(ISBLANK(Marathon!J107),"",100+MAX(0,(50-(50*(Marathon!J107-'Best Times'!L$2)/('Best Times'!L$5-'Best Times'!L$2)))))</f>
        <v>100</v>
      </c>
      <c r="J104">
        <f>IF(ISBLANK(Marathon!K107),"",100+MAX(0,(50-(50*(Marathon!K107-'Best Times'!M$2)/('Best Times'!M$5-'Best Times'!M$2)))))</f>
        <v>100</v>
      </c>
      <c r="K104">
        <f>IF(ISBLANK(Marathon!L107),"",100+MAX(0,(50-(50*(Marathon!L107-'Best Times'!N$2)/('Best Times'!N$5-'Best Times'!N$2)))))</f>
        <v>100</v>
      </c>
      <c r="L104">
        <f>IF(ISBLANK(Marathon!M107),"",100+MAX(0,(50-(50*(Marathon!M107-'Best Times'!O$2)/('Best Times'!O$5-'Best Times'!O$2)))))</f>
        <v>131.40113798008534</v>
      </c>
      <c r="M104">
        <f>IF(ISBLANK(Marathon!N107),"",100+MAX(0,(50-(50*(Marathon!N107-'Best Times'!P$2)/('Best Times'!P$5-'Best Times'!P$2)))))</f>
        <v>100</v>
      </c>
      <c r="N104">
        <f>IF(ISBLANK(Marathon!O107),"",100+MAX(0,(50-(50*(Marathon!O107-'Best Times'!Q$2)/('Best Times'!Q$5-'Best Times'!Q$2)))))</f>
        <v>100</v>
      </c>
      <c r="O104">
        <f>100*COUNTIF(E104:N104,"&gt;0")</f>
        <v>1000</v>
      </c>
      <c r="P104">
        <f>IF(O104=1000,MIN(E104:N104),0)</f>
        <v>100</v>
      </c>
      <c r="Q104">
        <f>SUM(E104:N104)-P104</f>
        <v>931.40113798008542</v>
      </c>
    </row>
    <row r="105" spans="1:17">
      <c r="A105">
        <v>104</v>
      </c>
      <c r="B105" t="s">
        <v>165</v>
      </c>
      <c r="C105" s="1">
        <v>108.44999999999899</v>
      </c>
      <c r="D105" s="2" t="s">
        <v>279</v>
      </c>
      <c r="E105">
        <f>IF(ISBLANK(Marathon!F108),"",100+MAX(0,(50-(50*(Marathon!F108-'Best Times'!H$2)/('Best Times'!H$5-'Best Times'!H$2)))))</f>
        <v>100</v>
      </c>
      <c r="F105">
        <f>IF(ISBLANK(Marathon!G108),"",100+MAX(0,(50-(50*(Marathon!G108-'Best Times'!I$2)/('Best Times'!I$5-'Best Times'!I$2)))))</f>
        <v>100</v>
      </c>
      <c r="G105">
        <f>IF(ISBLANK(Marathon!H108),"",100+MAX(0,(50-(50*(Marathon!H108-'Best Times'!J$2)/('Best Times'!J$5-'Best Times'!J$2)))))</f>
        <v>100</v>
      </c>
      <c r="H105">
        <f>IF(ISBLANK(Marathon!I108),"",100+MAX(0,(50-(50*(Marathon!I108-'Best Times'!K$2)/('Best Times'!K$5-'Best Times'!K$2)))))</f>
        <v>100</v>
      </c>
      <c r="I105">
        <f>IF(ISBLANK(Marathon!J108),"",100+MAX(0,(50-(50*(Marathon!J108-'Best Times'!L$2)/('Best Times'!L$5-'Best Times'!L$2)))))</f>
        <v>100</v>
      </c>
      <c r="J105">
        <f>IF(ISBLANK(Marathon!K108),"",100+MAX(0,(50-(50*(Marathon!K108-'Best Times'!M$2)/('Best Times'!M$5-'Best Times'!M$2)))))</f>
        <v>124.87672583826429</v>
      </c>
      <c r="K105">
        <f>IF(ISBLANK(Marathon!L108),"",100+MAX(0,(50-(50*(Marathon!L108-'Best Times'!N$2)/('Best Times'!N$5-'Best Times'!N$2)))))</f>
        <v>100</v>
      </c>
      <c r="L105">
        <f>IF(ISBLANK(Marathon!M108),"",100+MAX(0,(50-(50*(Marathon!M108-'Best Times'!O$2)/('Best Times'!O$5-'Best Times'!O$2)))))</f>
        <v>100</v>
      </c>
      <c r="M105">
        <f>IF(ISBLANK(Marathon!N108),"",100+MAX(0,(50-(50*(Marathon!N108-'Best Times'!P$2)/('Best Times'!P$5-'Best Times'!P$2)))))</f>
        <v>100</v>
      </c>
      <c r="N105">
        <f>IF(ISBLANK(Marathon!O108),"",100+MAX(0,(50-(50*(Marathon!O108-'Best Times'!Q$2)/('Best Times'!Q$5-'Best Times'!Q$2)))))</f>
        <v>111.87759336099586</v>
      </c>
      <c r="O105">
        <f>100*COUNTIF(E105:N105,"&gt;0")</f>
        <v>1000</v>
      </c>
      <c r="P105">
        <f>IF(O105=1000,MIN(E105:N105),0)</f>
        <v>100</v>
      </c>
      <c r="Q105">
        <f>SUM(E105:N105)-P105</f>
        <v>936.75431919926018</v>
      </c>
    </row>
    <row r="106" spans="1:17">
      <c r="A106">
        <v>105</v>
      </c>
      <c r="B106" t="s">
        <v>82</v>
      </c>
      <c r="C106" s="1">
        <v>105.73333333333299</v>
      </c>
      <c r="D106" s="2" t="s">
        <v>271</v>
      </c>
      <c r="E106">
        <f>IF(ISBLANK(Marathon!F109),"",100+MAX(0,(50-(50*(Marathon!F109-'Best Times'!H$2)/('Best Times'!H$5-'Best Times'!H$2)))))</f>
        <v>101.48492907801418</v>
      </c>
      <c r="F106">
        <f>IF(ISBLANK(Marathon!G109),"",100+MAX(0,(50-(50*(Marathon!G109-'Best Times'!I$2)/('Best Times'!I$5-'Best Times'!I$2)))))</f>
        <v>100</v>
      </c>
      <c r="G106">
        <f>IF(ISBLANK(Marathon!H109),"",100+MAX(0,(50-(50*(Marathon!H109-'Best Times'!J$2)/('Best Times'!J$5-'Best Times'!J$2)))))</f>
        <v>100</v>
      </c>
      <c r="H106">
        <f>IF(ISBLANK(Marathon!I109),"",100+MAX(0,(50-(50*(Marathon!I109-'Best Times'!K$2)/('Best Times'!K$5-'Best Times'!K$2)))))</f>
        <v>100</v>
      </c>
      <c r="I106">
        <f>IF(ISBLANK(Marathon!J109),"",100+MAX(0,(50-(50*(Marathon!J109-'Best Times'!L$2)/('Best Times'!L$5-'Best Times'!L$2)))))</f>
        <v>100</v>
      </c>
      <c r="J106">
        <f>IF(ISBLANK(Marathon!K109),"",100+MAX(0,(50-(50*(Marathon!K109-'Best Times'!M$2)/('Best Times'!M$5-'Best Times'!M$2)))))</f>
        <v>100</v>
      </c>
      <c r="K106">
        <f>IF(ISBLANK(Marathon!L109),"",100+MAX(0,(50-(50*(Marathon!L109-'Best Times'!N$2)/('Best Times'!N$5-'Best Times'!N$2)))))</f>
        <v>100</v>
      </c>
      <c r="L106">
        <f>IF(ISBLANK(Marathon!M109),"",100+MAX(0,(50-(50*(Marathon!M109-'Best Times'!O$2)/('Best Times'!O$5-'Best Times'!O$2)))))</f>
        <v>100</v>
      </c>
      <c r="M106">
        <f>IF(ISBLANK(Marathon!N109),"",100+MAX(0,(50-(50*(Marathon!N109-'Best Times'!P$2)/('Best Times'!P$5-'Best Times'!P$2)))))</f>
        <v>100</v>
      </c>
      <c r="N106">
        <f>IF(ISBLANK(Marathon!O109),"",100+MAX(0,(50-(50*(Marathon!O109-'Best Times'!Q$2)/('Best Times'!Q$5-'Best Times'!Q$2)))))</f>
        <v>100</v>
      </c>
      <c r="O106">
        <f>100*COUNTIF(E106:N106,"&gt;0")</f>
        <v>1000</v>
      </c>
      <c r="P106">
        <f>IF(O106=1000,MIN(E106:N106),0)</f>
        <v>100</v>
      </c>
      <c r="Q106">
        <f>SUM(E106:N106)-P106</f>
        <v>901.48492907801415</v>
      </c>
    </row>
    <row r="107" spans="1:17">
      <c r="A107">
        <v>106</v>
      </c>
      <c r="B107" t="s">
        <v>22</v>
      </c>
      <c r="C107" s="1">
        <v>105.06666666666599</v>
      </c>
      <c r="D107" s="2" t="s">
        <v>275</v>
      </c>
      <c r="E107">
        <f>IF(ISBLANK(Marathon!F110),"",100+MAX(0,(50-(50*(Marathon!F110-'Best Times'!H$2)/('Best Times'!H$5-'Best Times'!H$2)))))</f>
        <v>100</v>
      </c>
      <c r="F107">
        <f>IF(ISBLANK(Marathon!G110),"",100+MAX(0,(50-(50*(Marathon!G110-'Best Times'!I$2)/('Best Times'!I$5-'Best Times'!I$2)))))</f>
        <v>100</v>
      </c>
      <c r="G107">
        <f>IF(ISBLANK(Marathon!H110),"",100+MAX(0,(50-(50*(Marathon!H110-'Best Times'!J$2)/('Best Times'!J$5-'Best Times'!J$2)))))</f>
        <v>100</v>
      </c>
      <c r="H107">
        <f>IF(ISBLANK(Marathon!I110),"",100+MAX(0,(50-(50*(Marathon!I110-'Best Times'!K$2)/('Best Times'!K$5-'Best Times'!K$2)))))</f>
        <v>100</v>
      </c>
      <c r="I107">
        <f>IF(ISBLANK(Marathon!J110),"",100+MAX(0,(50-(50*(Marathon!J110-'Best Times'!L$2)/('Best Times'!L$5-'Best Times'!L$2)))))</f>
        <v>100</v>
      </c>
      <c r="J107">
        <f>IF(ISBLANK(Marathon!K110),"",100+MAX(0,(50-(50*(Marathon!K110-'Best Times'!M$2)/('Best Times'!M$5-'Best Times'!M$2)))))</f>
        <v>100</v>
      </c>
      <c r="K107">
        <f>IF(ISBLANK(Marathon!L110),"",100+MAX(0,(50-(50*(Marathon!L110-'Best Times'!N$2)/('Best Times'!N$5-'Best Times'!N$2)))))</f>
        <v>100</v>
      </c>
      <c r="L107">
        <f>IF(ISBLANK(Marathon!M110),"",100+MAX(0,(50-(50*(Marathon!M110-'Best Times'!O$2)/('Best Times'!O$5-'Best Times'!O$2)))))</f>
        <v>100</v>
      </c>
      <c r="M107">
        <f>IF(ISBLANK(Marathon!N110),"",100+MAX(0,(50-(50*(Marathon!N110-'Best Times'!P$2)/('Best Times'!P$5-'Best Times'!P$2)))))</f>
        <v>100</v>
      </c>
      <c r="N107">
        <f>IF(ISBLANK(Marathon!O110),"",100+MAX(0,(50-(50*(Marathon!O110-'Best Times'!Q$2)/('Best Times'!Q$5-'Best Times'!Q$2)))))</f>
        <v>100</v>
      </c>
      <c r="O107">
        <f>100*COUNTIF(E107:N107,"&gt;0")</f>
        <v>1000</v>
      </c>
      <c r="P107">
        <f>IF(O107=1000,MIN(E107:N107),0)</f>
        <v>100</v>
      </c>
      <c r="Q107">
        <f>SUM(E107:N107)-P107</f>
        <v>900</v>
      </c>
    </row>
    <row r="108" spans="1:17">
      <c r="A108">
        <v>107</v>
      </c>
      <c r="B108" t="s">
        <v>166</v>
      </c>
      <c r="C108" s="1">
        <v>98.949999999999903</v>
      </c>
      <c r="D108" s="2" t="s">
        <v>280</v>
      </c>
      <c r="E108">
        <f>IF(ISBLANK(Marathon!F111),"",100+MAX(0,(50-(50*(Marathon!F111-'Best Times'!H$2)/('Best Times'!H$5-'Best Times'!H$2)))))</f>
        <v>100</v>
      </c>
      <c r="F108">
        <f>IF(ISBLANK(Marathon!G111),"",100+MAX(0,(50-(50*(Marathon!G111-'Best Times'!I$2)/('Best Times'!I$5-'Best Times'!I$2)))))</f>
        <v>100</v>
      </c>
      <c r="G108" t="str">
        <f>IF(ISBLANK(Marathon!H111),"",100+MAX(0,(50-(50*(Marathon!H111-'Best Times'!J$2)/('Best Times'!J$5-'Best Times'!J$2)))))</f>
        <v/>
      </c>
      <c r="H108">
        <f>IF(ISBLANK(Marathon!I111),"",100+MAX(0,(50-(50*(Marathon!I111-'Best Times'!K$2)/('Best Times'!K$5-'Best Times'!K$2)))))</f>
        <v>100</v>
      </c>
      <c r="I108">
        <f>IF(ISBLANK(Marathon!J111),"",100+MAX(0,(50-(50*(Marathon!J111-'Best Times'!L$2)/('Best Times'!L$5-'Best Times'!L$2)))))</f>
        <v>100</v>
      </c>
      <c r="J108">
        <f>IF(ISBLANK(Marathon!K111),"",100+MAX(0,(50-(50*(Marathon!K111-'Best Times'!M$2)/('Best Times'!M$5-'Best Times'!M$2)))))</f>
        <v>100</v>
      </c>
      <c r="K108">
        <f>IF(ISBLANK(Marathon!L111),"",100+MAX(0,(50-(50*(Marathon!L111-'Best Times'!N$2)/('Best Times'!N$5-'Best Times'!N$2)))))</f>
        <v>100</v>
      </c>
      <c r="L108">
        <f>IF(ISBLANK(Marathon!M111),"",100+MAX(0,(50-(50*(Marathon!M111-'Best Times'!O$2)/('Best Times'!O$5-'Best Times'!O$2)))))</f>
        <v>100</v>
      </c>
      <c r="M108">
        <f>IF(ISBLANK(Marathon!N111),"",100+MAX(0,(50-(50*(Marathon!N111-'Best Times'!P$2)/('Best Times'!P$5-'Best Times'!P$2)))))</f>
        <v>100</v>
      </c>
      <c r="N108">
        <f>IF(ISBLANK(Marathon!O111),"",100+MAX(0,(50-(50*(Marathon!O111-'Best Times'!Q$2)/('Best Times'!Q$5-'Best Times'!Q$2)))))</f>
        <v>100</v>
      </c>
      <c r="O108">
        <f>100*COUNTIF(E108:N108,"&gt;0")</f>
        <v>900</v>
      </c>
      <c r="P108">
        <f>IF(O108=1000,MIN(E108:N108),0)</f>
        <v>0</v>
      </c>
      <c r="Q108">
        <f>SUM(E108:N108)-P108</f>
        <v>900</v>
      </c>
    </row>
    <row r="109" spans="1:17">
      <c r="A109">
        <v>108</v>
      </c>
      <c r="B109" t="s">
        <v>167</v>
      </c>
      <c r="C109" s="1">
        <v>97.399999999999906</v>
      </c>
      <c r="D109" s="2" t="s">
        <v>277</v>
      </c>
      <c r="E109">
        <f>IF(ISBLANK(Marathon!F112),"",100+MAX(0,(50-(50*(Marathon!F112-'Best Times'!H$2)/('Best Times'!H$5-'Best Times'!H$2)))))</f>
        <v>100</v>
      </c>
      <c r="F109">
        <f>IF(ISBLANK(Marathon!G112),"",100+MAX(0,(50-(50*(Marathon!G112-'Best Times'!I$2)/('Best Times'!I$5-'Best Times'!I$2)))))</f>
        <v>100</v>
      </c>
      <c r="G109">
        <f>IF(ISBLANK(Marathon!H112),"",100+MAX(0,(50-(50*(Marathon!H112-'Best Times'!J$2)/('Best Times'!J$5-'Best Times'!J$2)))))</f>
        <v>100</v>
      </c>
      <c r="H109">
        <f>IF(ISBLANK(Marathon!I112),"",100+MAX(0,(50-(50*(Marathon!I112-'Best Times'!K$2)/('Best Times'!K$5-'Best Times'!K$2)))))</f>
        <v>100</v>
      </c>
      <c r="I109">
        <f>IF(ISBLANK(Marathon!J112),"",100+MAX(0,(50-(50*(Marathon!J112-'Best Times'!L$2)/('Best Times'!L$5-'Best Times'!L$2)))))</f>
        <v>100</v>
      </c>
      <c r="J109">
        <f>IF(ISBLANK(Marathon!K112),"",100+MAX(0,(50-(50*(Marathon!K112-'Best Times'!M$2)/('Best Times'!M$5-'Best Times'!M$2)))))</f>
        <v>100</v>
      </c>
      <c r="K109">
        <f>IF(ISBLANK(Marathon!L112),"",100+MAX(0,(50-(50*(Marathon!L112-'Best Times'!N$2)/('Best Times'!N$5-'Best Times'!N$2)))))</f>
        <v>100</v>
      </c>
      <c r="L109">
        <f>IF(ISBLANK(Marathon!M112),"",100+MAX(0,(50-(50*(Marathon!M112-'Best Times'!O$2)/('Best Times'!O$5-'Best Times'!O$2)))))</f>
        <v>116.18065433854908</v>
      </c>
      <c r="M109">
        <f>IF(ISBLANK(Marathon!N112),"",100+MAX(0,(50-(50*(Marathon!N112-'Best Times'!P$2)/('Best Times'!P$5-'Best Times'!P$2)))))</f>
        <v>100</v>
      </c>
      <c r="N109">
        <f>IF(ISBLANK(Marathon!O112),"",100+MAX(0,(50-(50*(Marathon!O112-'Best Times'!Q$2)/('Best Times'!Q$5-'Best Times'!Q$2)))))</f>
        <v>100</v>
      </c>
      <c r="O109">
        <f>100*COUNTIF(E109:N109,"&gt;0")</f>
        <v>1000</v>
      </c>
      <c r="P109">
        <f>IF(O109=1000,MIN(E109:N109),0)</f>
        <v>100</v>
      </c>
      <c r="Q109">
        <f>SUM(E109:N109)-P109</f>
        <v>916.18065433854906</v>
      </c>
    </row>
    <row r="110" spans="1:17">
      <c r="A110">
        <v>109</v>
      </c>
      <c r="B110" t="s">
        <v>32</v>
      </c>
      <c r="C110" s="1">
        <v>95.45</v>
      </c>
      <c r="D110" s="2" t="s">
        <v>277</v>
      </c>
      <c r="E110">
        <f>IF(ISBLANK(Marathon!F113),"",100+MAX(0,(50-(50*(Marathon!F113-'Best Times'!H$2)/('Best Times'!H$5-'Best Times'!H$2)))))</f>
        <v>100</v>
      </c>
      <c r="F110">
        <f>IF(ISBLANK(Marathon!G113),"",100+MAX(0,(50-(50*(Marathon!G113-'Best Times'!I$2)/('Best Times'!I$5-'Best Times'!I$2)))))</f>
        <v>100</v>
      </c>
      <c r="G110">
        <f>IF(ISBLANK(Marathon!H113),"",100+MAX(0,(50-(50*(Marathon!H113-'Best Times'!J$2)/('Best Times'!J$5-'Best Times'!J$2)))))</f>
        <v>100</v>
      </c>
      <c r="H110">
        <f>IF(ISBLANK(Marathon!I113),"",100+MAX(0,(50-(50*(Marathon!I113-'Best Times'!K$2)/('Best Times'!K$5-'Best Times'!K$2)))))</f>
        <v>100</v>
      </c>
      <c r="I110">
        <f>IF(ISBLANK(Marathon!J113),"",100+MAX(0,(50-(50*(Marathon!J113-'Best Times'!L$2)/('Best Times'!L$5-'Best Times'!L$2)))))</f>
        <v>100</v>
      </c>
      <c r="J110">
        <f>IF(ISBLANK(Marathon!K113),"",100+MAX(0,(50-(50*(Marathon!K113-'Best Times'!M$2)/('Best Times'!M$5-'Best Times'!M$2)))))</f>
        <v>107.34714003944774</v>
      </c>
      <c r="K110">
        <f>IF(ISBLANK(Marathon!L113),"",100+MAX(0,(50-(50*(Marathon!L113-'Best Times'!N$2)/('Best Times'!N$5-'Best Times'!N$2)))))</f>
        <v>100</v>
      </c>
      <c r="L110">
        <f>IF(ISBLANK(Marathon!M113),"",100+MAX(0,(50-(50*(Marathon!M113-'Best Times'!O$2)/('Best Times'!O$5-'Best Times'!O$2)))))</f>
        <v>100</v>
      </c>
      <c r="M110">
        <f>IF(ISBLANK(Marathon!N113),"",100+MAX(0,(50-(50*(Marathon!N113-'Best Times'!P$2)/('Best Times'!P$5-'Best Times'!P$2)))))</f>
        <v>100</v>
      </c>
      <c r="N110">
        <f>IF(ISBLANK(Marathon!O113),"",100+MAX(0,(50-(50*(Marathon!O113-'Best Times'!Q$2)/('Best Times'!Q$5-'Best Times'!Q$2)))))</f>
        <v>107.26141078838174</v>
      </c>
      <c r="O110">
        <f>100*COUNTIF(E110:N110,"&gt;0")</f>
        <v>1000</v>
      </c>
      <c r="P110">
        <f>IF(O110=1000,MIN(E110:N110),0)</f>
        <v>100</v>
      </c>
      <c r="Q110">
        <f>SUM(E110:N110)-P110</f>
        <v>914.6085508278295</v>
      </c>
    </row>
    <row r="111" spans="1:17">
      <c r="A111">
        <v>110</v>
      </c>
      <c r="B111" t="s">
        <v>168</v>
      </c>
      <c r="C111" s="1">
        <v>184.79999999999899</v>
      </c>
      <c r="D111" s="2" t="s">
        <v>278</v>
      </c>
      <c r="E111">
        <f>IF(ISBLANK(Marathon!F114),"",100+MAX(0,(50-(50*(Marathon!F114-'Best Times'!H$2)/('Best Times'!H$5-'Best Times'!H$2)))))</f>
        <v>121.78634751773049</v>
      </c>
      <c r="F111">
        <f>IF(ISBLANK(Marathon!G114),"",100+MAX(0,(50-(50*(Marathon!G114-'Best Times'!I$2)/('Best Times'!I$5-'Best Times'!I$2)))))</f>
        <v>100</v>
      </c>
      <c r="G111">
        <f>IF(ISBLANK(Marathon!H114),"",100+MAX(0,(50-(50*(Marathon!H114-'Best Times'!J$2)/('Best Times'!J$5-'Best Times'!J$2)))))</f>
        <v>128.32307692307691</v>
      </c>
      <c r="H111" t="str">
        <f>IF(ISBLANK(Marathon!I114),"",100+MAX(0,(50-(50*(Marathon!I114-'Best Times'!K$2)/('Best Times'!K$5-'Best Times'!K$2)))))</f>
        <v/>
      </c>
      <c r="I111" t="str">
        <f>IF(ISBLANK(Marathon!J114),"",100+MAX(0,(50-(50*(Marathon!J114-'Best Times'!L$2)/('Best Times'!L$5-'Best Times'!L$2)))))</f>
        <v/>
      </c>
      <c r="J111">
        <f>IF(ISBLANK(Marathon!K114),"",100+MAX(0,(50-(50*(Marathon!K114-'Best Times'!M$2)/('Best Times'!M$5-'Best Times'!M$2)))))</f>
        <v>100</v>
      </c>
      <c r="K111">
        <f>IF(ISBLANK(Marathon!L114),"",100+MAX(0,(50-(50*(Marathon!L114-'Best Times'!N$2)/('Best Times'!N$5-'Best Times'!N$2)))))</f>
        <v>100</v>
      </c>
      <c r="L111">
        <f>IF(ISBLANK(Marathon!M114),"",100+MAX(0,(50-(50*(Marathon!M114-'Best Times'!O$2)/('Best Times'!O$5-'Best Times'!O$2)))))</f>
        <v>146.26600284495021</v>
      </c>
      <c r="M111">
        <f>IF(ISBLANK(Marathon!N114),"",100+MAX(0,(50-(50*(Marathon!N114-'Best Times'!P$2)/('Best Times'!P$5-'Best Times'!P$2)))))</f>
        <v>125.25210084033614</v>
      </c>
      <c r="N111">
        <f>IF(ISBLANK(Marathon!O114),"",100+MAX(0,(50-(50*(Marathon!O114-'Best Times'!Q$2)/('Best Times'!Q$5-'Best Times'!Q$2)))))</f>
        <v>119.70954356846474</v>
      </c>
      <c r="O111">
        <f>100*COUNTIF(E111:N111,"&gt;0")</f>
        <v>800</v>
      </c>
      <c r="P111">
        <f>IF(O111=1000,MIN(E111:N111),0)</f>
        <v>0</v>
      </c>
      <c r="Q111">
        <f>SUM(E111:N111)-P111</f>
        <v>941.3370716945584</v>
      </c>
    </row>
    <row r="112" spans="1:17">
      <c r="A112">
        <v>111</v>
      </c>
      <c r="B112" t="s">
        <v>72</v>
      </c>
      <c r="C112" s="1">
        <v>81.183333333333294</v>
      </c>
      <c r="D112" s="2" t="s">
        <v>279</v>
      </c>
      <c r="E112">
        <f>IF(ISBLANK(Marathon!F115),"",100+MAX(0,(50-(50*(Marathon!F115-'Best Times'!H$2)/('Best Times'!H$5-'Best Times'!H$2)))))</f>
        <v>100</v>
      </c>
      <c r="F112">
        <f>IF(ISBLANK(Marathon!G115),"",100+MAX(0,(50-(50*(Marathon!G115-'Best Times'!I$2)/('Best Times'!I$5-'Best Times'!I$2)))))</f>
        <v>100</v>
      </c>
      <c r="G112">
        <f>IF(ISBLANK(Marathon!H115),"",100+MAX(0,(50-(50*(Marathon!H115-'Best Times'!J$2)/('Best Times'!J$5-'Best Times'!J$2)))))</f>
        <v>100</v>
      </c>
      <c r="H112">
        <f>IF(ISBLANK(Marathon!I115),"",100+MAX(0,(50-(50*(Marathon!I115-'Best Times'!K$2)/('Best Times'!K$5-'Best Times'!K$2)))))</f>
        <v>100</v>
      </c>
      <c r="I112">
        <f>IF(ISBLANK(Marathon!J115),"",100+MAX(0,(50-(50*(Marathon!J115-'Best Times'!L$2)/('Best Times'!L$5-'Best Times'!L$2)))))</f>
        <v>101.42241379310344</v>
      </c>
      <c r="J112">
        <f>IF(ISBLANK(Marathon!K115),"",100+MAX(0,(50-(50*(Marathon!K115-'Best Times'!M$2)/('Best Times'!M$5-'Best Times'!M$2)))))</f>
        <v>100</v>
      </c>
      <c r="K112">
        <f>IF(ISBLANK(Marathon!L115),"",100+MAX(0,(50-(50*(Marathon!L115-'Best Times'!N$2)/('Best Times'!N$5-'Best Times'!N$2)))))</f>
        <v>100</v>
      </c>
      <c r="L112">
        <f>IF(ISBLANK(Marathon!M115),"",100+MAX(0,(50-(50*(Marathon!M115-'Best Times'!O$2)/('Best Times'!O$5-'Best Times'!O$2)))))</f>
        <v>100</v>
      </c>
      <c r="M112">
        <f>IF(ISBLANK(Marathon!N115),"",100+MAX(0,(50-(50*(Marathon!N115-'Best Times'!P$2)/('Best Times'!P$5-'Best Times'!P$2)))))</f>
        <v>100</v>
      </c>
      <c r="N112">
        <f>IF(ISBLANK(Marathon!O115),"",100+MAX(0,(50-(50*(Marathon!O115-'Best Times'!Q$2)/('Best Times'!Q$5-'Best Times'!Q$2)))))</f>
        <v>100</v>
      </c>
      <c r="O112">
        <f>100*COUNTIF(E112:N112,"&gt;0")</f>
        <v>1000</v>
      </c>
      <c r="P112">
        <f>IF(O112=1000,MIN(E112:N112),0)</f>
        <v>100</v>
      </c>
      <c r="Q112">
        <f>SUM(E112:N112)-P112</f>
        <v>901.42241379310349</v>
      </c>
    </row>
    <row r="113" spans="1:17">
      <c r="A113">
        <v>112</v>
      </c>
      <c r="B113" t="s">
        <v>49</v>
      </c>
      <c r="C113" s="1">
        <v>81.116666666666603</v>
      </c>
      <c r="D113" s="2" t="s">
        <v>279</v>
      </c>
      <c r="E113">
        <f>IF(ISBLANK(Marathon!F116),"",100+MAX(0,(50-(50*(Marathon!F116-'Best Times'!H$2)/('Best Times'!H$5-'Best Times'!H$2)))))</f>
        <v>100</v>
      </c>
      <c r="F113">
        <f>IF(ISBLANK(Marathon!G116),"",100+MAX(0,(50-(50*(Marathon!G116-'Best Times'!I$2)/('Best Times'!I$5-'Best Times'!I$2)))))</f>
        <v>100</v>
      </c>
      <c r="G113">
        <f>IF(ISBLANK(Marathon!H116),"",100+MAX(0,(50-(50*(Marathon!H116-'Best Times'!J$2)/('Best Times'!J$5-'Best Times'!J$2)))))</f>
        <v>100</v>
      </c>
      <c r="H113">
        <f>IF(ISBLANK(Marathon!I116),"",100+MAX(0,(50-(50*(Marathon!I116-'Best Times'!K$2)/('Best Times'!K$5-'Best Times'!K$2)))))</f>
        <v>100</v>
      </c>
      <c r="I113">
        <f>IF(ISBLANK(Marathon!J116),"",100+MAX(0,(50-(50*(Marathon!J116-'Best Times'!L$2)/('Best Times'!L$5-'Best Times'!L$2)))))</f>
        <v>129.18103448275861</v>
      </c>
      <c r="J113">
        <f>IF(ISBLANK(Marathon!K116),"",100+MAX(0,(50-(50*(Marathon!K116-'Best Times'!M$2)/('Best Times'!M$5-'Best Times'!M$2)))))</f>
        <v>100</v>
      </c>
      <c r="K113">
        <f>IF(ISBLANK(Marathon!L116),"",100+MAX(0,(50-(50*(Marathon!L116-'Best Times'!N$2)/('Best Times'!N$5-'Best Times'!N$2)))))</f>
        <v>100</v>
      </c>
      <c r="L113">
        <f>IF(ISBLANK(Marathon!M116),"",100+MAX(0,(50-(50*(Marathon!M116-'Best Times'!O$2)/('Best Times'!O$5-'Best Times'!O$2)))))</f>
        <v>100</v>
      </c>
      <c r="M113">
        <f>IF(ISBLANK(Marathon!N116),"",100+MAX(0,(50-(50*(Marathon!N116-'Best Times'!P$2)/('Best Times'!P$5-'Best Times'!P$2)))))</f>
        <v>100</v>
      </c>
      <c r="N113">
        <f>IF(ISBLANK(Marathon!O116),"",100+MAX(0,(50-(50*(Marathon!O116-'Best Times'!Q$2)/('Best Times'!Q$5-'Best Times'!Q$2)))))</f>
        <v>100</v>
      </c>
      <c r="O113">
        <f>100*COUNTIF(E113:N113,"&gt;0")</f>
        <v>1000</v>
      </c>
      <c r="P113">
        <f>IF(O113=1000,MIN(E113:N113),0)</f>
        <v>100</v>
      </c>
      <c r="Q113">
        <f>SUM(E113:N113)-P113</f>
        <v>929.18103448275861</v>
      </c>
    </row>
    <row r="114" spans="1:17">
      <c r="A114">
        <v>113</v>
      </c>
      <c r="B114" t="s">
        <v>52</v>
      </c>
      <c r="C114" s="1">
        <v>80.016666666666595</v>
      </c>
      <c r="D114" s="2" t="s">
        <v>277</v>
      </c>
      <c r="E114">
        <f>IF(ISBLANK(Marathon!F117),"",100+MAX(0,(50-(50*(Marathon!F117-'Best Times'!H$2)/('Best Times'!H$5-'Best Times'!H$2)))))</f>
        <v>100</v>
      </c>
      <c r="F114">
        <f>IF(ISBLANK(Marathon!G117),"",100+MAX(0,(50-(50*(Marathon!G117-'Best Times'!I$2)/('Best Times'!I$5-'Best Times'!I$2)))))</f>
        <v>100</v>
      </c>
      <c r="G114">
        <f>IF(ISBLANK(Marathon!H117),"",100+MAX(0,(50-(50*(Marathon!H117-'Best Times'!J$2)/('Best Times'!J$5-'Best Times'!J$2)))))</f>
        <v>100</v>
      </c>
      <c r="H114">
        <f>IF(ISBLANK(Marathon!I117),"",100+MAX(0,(50-(50*(Marathon!I117-'Best Times'!K$2)/('Best Times'!K$5-'Best Times'!K$2)))))</f>
        <v>100</v>
      </c>
      <c r="I114">
        <f>IF(ISBLANK(Marathon!J117),"",100+MAX(0,(50-(50*(Marathon!J117-'Best Times'!L$2)/('Best Times'!L$5-'Best Times'!L$2)))))</f>
        <v>102.58620689655172</v>
      </c>
      <c r="J114">
        <f>IF(ISBLANK(Marathon!K117),"",100+MAX(0,(50-(50*(Marathon!K117-'Best Times'!M$2)/('Best Times'!M$5-'Best Times'!M$2)))))</f>
        <v>104.33925049309664</v>
      </c>
      <c r="K114">
        <f>IF(ISBLANK(Marathon!L117),"",100+MAX(0,(50-(50*(Marathon!L117-'Best Times'!N$2)/('Best Times'!N$5-'Best Times'!N$2)))))</f>
        <v>100</v>
      </c>
      <c r="L114">
        <f>IF(ISBLANK(Marathon!M117),"",100+MAX(0,(50-(50*(Marathon!M117-'Best Times'!O$2)/('Best Times'!O$5-'Best Times'!O$2)))))</f>
        <v>100</v>
      </c>
      <c r="M114">
        <f>IF(ISBLANK(Marathon!N117),"",100+MAX(0,(50-(50*(Marathon!N117-'Best Times'!P$2)/('Best Times'!P$5-'Best Times'!P$2)))))</f>
        <v>100</v>
      </c>
      <c r="N114">
        <f>IF(ISBLANK(Marathon!O117),"",100+MAX(0,(50-(50*(Marathon!O117-'Best Times'!Q$2)/('Best Times'!Q$5-'Best Times'!Q$2)))))</f>
        <v>100</v>
      </c>
      <c r="O114">
        <f>100*COUNTIF(E114:N114,"&gt;0")</f>
        <v>1000</v>
      </c>
      <c r="P114">
        <f>IF(O114=1000,MIN(E114:N114),0)</f>
        <v>100</v>
      </c>
      <c r="Q114">
        <f>SUM(E114:N114)-P114</f>
        <v>906.92545738964839</v>
      </c>
    </row>
    <row r="115" spans="1:17">
      <c r="A115">
        <v>114</v>
      </c>
      <c r="B115" t="s">
        <v>19</v>
      </c>
      <c r="C115" s="1">
        <v>180.75</v>
      </c>
      <c r="D115" s="2" t="s">
        <v>281</v>
      </c>
      <c r="E115">
        <f>IF(ISBLANK(Marathon!F118),"",100+MAX(0,(50-(50*(Marathon!F118-'Best Times'!H$2)/('Best Times'!H$5-'Best Times'!H$2)))))</f>
        <v>123.07180851063831</v>
      </c>
      <c r="F115">
        <f>IF(ISBLANK(Marathon!G118),"",100+MAX(0,(50-(50*(Marathon!G118-'Best Times'!I$2)/('Best Times'!I$5-'Best Times'!I$2)))))</f>
        <v>133.44017094017096</v>
      </c>
      <c r="G115" t="str">
        <f>IF(ISBLANK(Marathon!H118),"",100+MAX(0,(50-(50*(Marathon!H118-'Best Times'!J$2)/('Best Times'!J$5-'Best Times'!J$2)))))</f>
        <v/>
      </c>
      <c r="H115" t="str">
        <f>IF(ISBLANK(Marathon!I118),"",100+MAX(0,(50-(50*(Marathon!I118-'Best Times'!K$2)/('Best Times'!K$5-'Best Times'!K$2)))))</f>
        <v/>
      </c>
      <c r="I115">
        <f>IF(ISBLANK(Marathon!J118),"",100+MAX(0,(50-(50*(Marathon!J118-'Best Times'!L$2)/('Best Times'!L$5-'Best Times'!L$2)))))</f>
        <v>100</v>
      </c>
      <c r="J115">
        <f>IF(ISBLANK(Marathon!K118),"",100+MAX(0,(50-(50*(Marathon!K118-'Best Times'!M$2)/('Best Times'!M$5-'Best Times'!M$2)))))</f>
        <v>124.70414201183432</v>
      </c>
      <c r="K115">
        <f>IF(ISBLANK(Marathon!L118),"",100+MAX(0,(50-(50*(Marathon!L118-'Best Times'!N$2)/('Best Times'!N$5-'Best Times'!N$2)))))</f>
        <v>100</v>
      </c>
      <c r="L115">
        <f>IF(ISBLANK(Marathon!M118),"",100+MAX(0,(50-(50*(Marathon!M118-'Best Times'!O$2)/('Best Times'!O$5-'Best Times'!O$2)))))</f>
        <v>100</v>
      </c>
      <c r="M115">
        <f>IF(ISBLANK(Marathon!N118),"",100+MAX(0,(50-(50*(Marathon!N118-'Best Times'!P$2)/('Best Times'!P$5-'Best Times'!P$2)))))</f>
        <v>115.0420168067227</v>
      </c>
      <c r="N115">
        <f>IF(ISBLANK(Marathon!O118),"",100+MAX(0,(50-(50*(Marathon!O118-'Best Times'!Q$2)/('Best Times'!Q$5-'Best Times'!Q$2)))))</f>
        <v>131.22406639004149</v>
      </c>
      <c r="O115">
        <f>100*COUNTIF(E115:N115,"&gt;0")</f>
        <v>800</v>
      </c>
      <c r="P115">
        <f>IF(O115=1000,MIN(E115:N115),0)</f>
        <v>0</v>
      </c>
      <c r="Q115">
        <f>SUM(E115:N115)-P115</f>
        <v>927.48220465940767</v>
      </c>
    </row>
    <row r="116" spans="1:17">
      <c r="A116">
        <v>115</v>
      </c>
      <c r="B116" t="s">
        <v>57</v>
      </c>
      <c r="C116" s="1">
        <v>75.1666666666666</v>
      </c>
      <c r="D116" s="2" t="s">
        <v>282</v>
      </c>
      <c r="E116">
        <f>IF(ISBLANK(Marathon!F119),"",100+MAX(0,(50-(50*(Marathon!F119-'Best Times'!H$2)/('Best Times'!H$5-'Best Times'!H$2)))))</f>
        <v>100</v>
      </c>
      <c r="F116">
        <f>IF(ISBLANK(Marathon!G119),"",100+MAX(0,(50-(50*(Marathon!G119-'Best Times'!I$2)/('Best Times'!I$5-'Best Times'!I$2)))))</f>
        <v>100</v>
      </c>
      <c r="G116">
        <f>IF(ISBLANK(Marathon!H119),"",100+MAX(0,(50-(50*(Marathon!H119-'Best Times'!J$2)/('Best Times'!J$5-'Best Times'!J$2)))))</f>
        <v>100</v>
      </c>
      <c r="H116">
        <f>IF(ISBLANK(Marathon!I119),"",100+MAX(0,(50-(50*(Marathon!I119-'Best Times'!K$2)/('Best Times'!K$5-'Best Times'!K$2)))))</f>
        <v>100</v>
      </c>
      <c r="I116">
        <f>IF(ISBLANK(Marathon!J119),"",100+MAX(0,(50-(50*(Marathon!J119-'Best Times'!L$2)/('Best Times'!L$5-'Best Times'!L$2)))))</f>
        <v>134.35344827586206</v>
      </c>
      <c r="J116">
        <f>IF(ISBLANK(Marathon!K119),"",100+MAX(0,(50-(50*(Marathon!K119-'Best Times'!M$2)/('Best Times'!M$5-'Best Times'!M$2)))))</f>
        <v>100</v>
      </c>
      <c r="K116">
        <f>IF(ISBLANK(Marathon!L119),"",100+MAX(0,(50-(50*(Marathon!L119-'Best Times'!N$2)/('Best Times'!N$5-'Best Times'!N$2)))))</f>
        <v>100</v>
      </c>
      <c r="L116">
        <f>IF(ISBLANK(Marathon!M119),"",100+MAX(0,(50-(50*(Marathon!M119-'Best Times'!O$2)/('Best Times'!O$5-'Best Times'!O$2)))))</f>
        <v>100</v>
      </c>
      <c r="M116">
        <f>IF(ISBLANK(Marathon!N119),"",100+MAX(0,(50-(50*(Marathon!N119-'Best Times'!P$2)/('Best Times'!P$5-'Best Times'!P$2)))))</f>
        <v>100</v>
      </c>
      <c r="N116">
        <f>IF(ISBLANK(Marathon!O119),"",100+MAX(0,(50-(50*(Marathon!O119-'Best Times'!Q$2)/('Best Times'!Q$5-'Best Times'!Q$2)))))</f>
        <v>100</v>
      </c>
      <c r="O116">
        <f>100*COUNTIF(E116:N116,"&gt;0")</f>
        <v>1000</v>
      </c>
      <c r="P116">
        <f>IF(O116=1000,MIN(E116:N116),0)</f>
        <v>100</v>
      </c>
      <c r="Q116">
        <f>SUM(E116:N116)-P116</f>
        <v>934.35344827586209</v>
      </c>
    </row>
    <row r="117" spans="1:17">
      <c r="A117">
        <v>116</v>
      </c>
      <c r="B117" t="s">
        <v>43</v>
      </c>
      <c r="C117" s="1">
        <v>74.5</v>
      </c>
      <c r="D117" s="2" t="s">
        <v>277</v>
      </c>
      <c r="E117">
        <f>IF(ISBLANK(Marathon!F120),"",100+MAX(0,(50-(50*(Marathon!F120-'Best Times'!H$2)/('Best Times'!H$5-'Best Times'!H$2)))))</f>
        <v>100</v>
      </c>
      <c r="F117">
        <f>IF(ISBLANK(Marathon!G120),"",100+MAX(0,(50-(50*(Marathon!G120-'Best Times'!I$2)/('Best Times'!I$5-'Best Times'!I$2)))))</f>
        <v>100</v>
      </c>
      <c r="G117">
        <f>IF(ISBLANK(Marathon!H120),"",100+MAX(0,(50-(50*(Marathon!H120-'Best Times'!J$2)/('Best Times'!J$5-'Best Times'!J$2)))))</f>
        <v>100</v>
      </c>
      <c r="H117">
        <f>IF(ISBLANK(Marathon!I120),"",100+MAX(0,(50-(50*(Marathon!I120-'Best Times'!K$2)/('Best Times'!K$5-'Best Times'!K$2)))))</f>
        <v>100</v>
      </c>
      <c r="I117">
        <f>IF(ISBLANK(Marathon!J120),"",100+MAX(0,(50-(50*(Marathon!J120-'Best Times'!L$2)/('Best Times'!L$5-'Best Times'!L$2)))))</f>
        <v>100</v>
      </c>
      <c r="J117">
        <f>IF(ISBLANK(Marathon!K120),"",100+MAX(0,(50-(50*(Marathon!K120-'Best Times'!M$2)/('Best Times'!M$5-'Best Times'!M$2)))))</f>
        <v>100</v>
      </c>
      <c r="K117">
        <f>IF(ISBLANK(Marathon!L120),"",100+MAX(0,(50-(50*(Marathon!L120-'Best Times'!N$2)/('Best Times'!N$5-'Best Times'!N$2)))))</f>
        <v>100</v>
      </c>
      <c r="L117">
        <f>IF(ISBLANK(Marathon!M120),"",100+MAX(0,(50-(50*(Marathon!M120-'Best Times'!O$2)/('Best Times'!O$5-'Best Times'!O$2)))))</f>
        <v>100</v>
      </c>
      <c r="M117">
        <f>IF(ISBLANK(Marathon!N120),"",100+MAX(0,(50-(50*(Marathon!N120-'Best Times'!P$2)/('Best Times'!P$5-'Best Times'!P$2)))))</f>
        <v>100</v>
      </c>
      <c r="N117">
        <f>IF(ISBLANK(Marathon!O120),"",100+MAX(0,(50-(50*(Marathon!O120-'Best Times'!Q$2)/('Best Times'!Q$5-'Best Times'!Q$2)))))</f>
        <v>100</v>
      </c>
      <c r="O117">
        <f>100*COUNTIF(E117:N117,"&gt;0")</f>
        <v>1000</v>
      </c>
      <c r="P117">
        <f>IF(O117=1000,MIN(E117:N117),0)</f>
        <v>100</v>
      </c>
      <c r="Q117">
        <f>SUM(E117:N117)-P117</f>
        <v>900</v>
      </c>
    </row>
    <row r="118" spans="1:17">
      <c r="A118">
        <v>117</v>
      </c>
      <c r="B118" t="s">
        <v>31</v>
      </c>
      <c r="C118" s="1">
        <v>70.55</v>
      </c>
      <c r="D118" s="2" t="s">
        <v>279</v>
      </c>
      <c r="E118">
        <f>IF(ISBLANK(Marathon!F121),"",100+MAX(0,(50-(50*(Marathon!F121-'Best Times'!H$2)/('Best Times'!H$5-'Best Times'!H$2)))))</f>
        <v>100</v>
      </c>
      <c r="F118">
        <f>IF(ISBLANK(Marathon!G121),"",100+MAX(0,(50-(50*(Marathon!G121-'Best Times'!I$2)/('Best Times'!I$5-'Best Times'!I$2)))))</f>
        <v>100</v>
      </c>
      <c r="G118">
        <f>IF(ISBLANK(Marathon!H121),"",100+MAX(0,(50-(50*(Marathon!H121-'Best Times'!J$2)/('Best Times'!J$5-'Best Times'!J$2)))))</f>
        <v>100</v>
      </c>
      <c r="H118">
        <f>IF(ISBLANK(Marathon!I121),"",100+MAX(0,(50-(50*(Marathon!I121-'Best Times'!K$2)/('Best Times'!K$5-'Best Times'!K$2)))))</f>
        <v>100</v>
      </c>
      <c r="I118">
        <f>IF(ISBLANK(Marathon!J121),"",100+MAX(0,(50-(50*(Marathon!J121-'Best Times'!L$2)/('Best Times'!L$5-'Best Times'!L$2)))))</f>
        <v>100</v>
      </c>
      <c r="J118">
        <f>IF(ISBLANK(Marathon!K121),"",100+MAX(0,(50-(50*(Marathon!K121-'Best Times'!M$2)/('Best Times'!M$5-'Best Times'!M$2)))))</f>
        <v>100</v>
      </c>
      <c r="K118">
        <f>IF(ISBLANK(Marathon!L121),"",100+MAX(0,(50-(50*(Marathon!L121-'Best Times'!N$2)/('Best Times'!N$5-'Best Times'!N$2)))))</f>
        <v>100</v>
      </c>
      <c r="L118">
        <f>IF(ISBLANK(Marathon!M121),"",100+MAX(0,(50-(50*(Marathon!M121-'Best Times'!O$2)/('Best Times'!O$5-'Best Times'!O$2)))))</f>
        <v>100</v>
      </c>
      <c r="M118">
        <f>IF(ISBLANK(Marathon!N121),"",100+MAX(0,(50-(50*(Marathon!N121-'Best Times'!P$2)/('Best Times'!P$5-'Best Times'!P$2)))))</f>
        <v>100</v>
      </c>
      <c r="N118">
        <f>IF(ISBLANK(Marathon!O121),"",100+MAX(0,(50-(50*(Marathon!O121-'Best Times'!Q$2)/('Best Times'!Q$5-'Best Times'!Q$2)))))</f>
        <v>100</v>
      </c>
      <c r="O118">
        <f>100*COUNTIF(E118:N118,"&gt;0")</f>
        <v>1000</v>
      </c>
      <c r="P118">
        <f>IF(O118=1000,MIN(E118:N118),0)</f>
        <v>100</v>
      </c>
      <c r="Q118">
        <f>SUM(E118:N118)-P118</f>
        <v>900</v>
      </c>
    </row>
    <row r="119" spans="1:17">
      <c r="A119">
        <v>118</v>
      </c>
      <c r="B119" t="s">
        <v>45</v>
      </c>
      <c r="C119" s="1">
        <v>69.949999999999903</v>
      </c>
      <c r="D119" s="2" t="s">
        <v>277</v>
      </c>
      <c r="E119">
        <f>IF(ISBLANK(Marathon!F122),"",100+MAX(0,(50-(50*(Marathon!F122-'Best Times'!H$2)/('Best Times'!H$5-'Best Times'!H$2)))))</f>
        <v>100</v>
      </c>
      <c r="F119">
        <f>IF(ISBLANK(Marathon!G122),"",100+MAX(0,(50-(50*(Marathon!G122-'Best Times'!I$2)/('Best Times'!I$5-'Best Times'!I$2)))))</f>
        <v>100</v>
      </c>
      <c r="G119">
        <f>IF(ISBLANK(Marathon!H122),"",100+MAX(0,(50-(50*(Marathon!H122-'Best Times'!J$2)/('Best Times'!J$5-'Best Times'!J$2)))))</f>
        <v>100</v>
      </c>
      <c r="H119">
        <f>IF(ISBLANK(Marathon!I122),"",100+MAX(0,(50-(50*(Marathon!I122-'Best Times'!K$2)/('Best Times'!K$5-'Best Times'!K$2)))))</f>
        <v>100</v>
      </c>
      <c r="I119">
        <f>IF(ISBLANK(Marathon!J122),"",100+MAX(0,(50-(50*(Marathon!J122-'Best Times'!L$2)/('Best Times'!L$5-'Best Times'!L$2)))))</f>
        <v>100</v>
      </c>
      <c r="J119">
        <f>IF(ISBLANK(Marathon!K122),"",100+MAX(0,(50-(50*(Marathon!K122-'Best Times'!M$2)/('Best Times'!M$5-'Best Times'!M$2)))))</f>
        <v>100</v>
      </c>
      <c r="K119">
        <f>IF(ISBLANK(Marathon!L122),"",100+MAX(0,(50-(50*(Marathon!L122-'Best Times'!N$2)/('Best Times'!N$5-'Best Times'!N$2)))))</f>
        <v>100</v>
      </c>
      <c r="L119">
        <f>IF(ISBLANK(Marathon!M122),"",100+MAX(0,(50-(50*(Marathon!M122-'Best Times'!O$2)/('Best Times'!O$5-'Best Times'!O$2)))))</f>
        <v>100</v>
      </c>
      <c r="M119">
        <f>IF(ISBLANK(Marathon!N122),"",100+MAX(0,(50-(50*(Marathon!N122-'Best Times'!P$2)/('Best Times'!P$5-'Best Times'!P$2)))))</f>
        <v>100</v>
      </c>
      <c r="N119">
        <f>IF(ISBLANK(Marathon!O122),"",100+MAX(0,(50-(50*(Marathon!O122-'Best Times'!Q$2)/('Best Times'!Q$5-'Best Times'!Q$2)))))</f>
        <v>100</v>
      </c>
      <c r="O119">
        <f>100*COUNTIF(E119:N119,"&gt;0")</f>
        <v>1000</v>
      </c>
      <c r="P119">
        <f>IF(O119=1000,MIN(E119:N119),0)</f>
        <v>100</v>
      </c>
      <c r="Q119">
        <f>SUM(E119:N119)-P119</f>
        <v>900</v>
      </c>
    </row>
    <row r="120" spans="1:17">
      <c r="A120">
        <v>119</v>
      </c>
      <c r="B120" t="s">
        <v>42</v>
      </c>
      <c r="C120" s="1">
        <v>69.1666666666666</v>
      </c>
      <c r="D120" s="2" t="s">
        <v>282</v>
      </c>
      <c r="E120">
        <f>IF(ISBLANK(Marathon!F123),"",100+MAX(0,(50-(50*(Marathon!F123-'Best Times'!H$2)/('Best Times'!H$5-'Best Times'!H$2)))))</f>
        <v>100</v>
      </c>
      <c r="F120">
        <f>IF(ISBLANK(Marathon!G123),"",100+MAX(0,(50-(50*(Marathon!G123-'Best Times'!I$2)/('Best Times'!I$5-'Best Times'!I$2)))))</f>
        <v>100</v>
      </c>
      <c r="G120">
        <f>IF(ISBLANK(Marathon!H123),"",100+MAX(0,(50-(50*(Marathon!H123-'Best Times'!J$2)/('Best Times'!J$5-'Best Times'!J$2)))))</f>
        <v>100</v>
      </c>
      <c r="H120">
        <f>IF(ISBLANK(Marathon!I123),"",100+MAX(0,(50-(50*(Marathon!I123-'Best Times'!K$2)/('Best Times'!K$5-'Best Times'!K$2)))))</f>
        <v>100</v>
      </c>
      <c r="I120">
        <f>IF(ISBLANK(Marathon!J123),"",100+MAX(0,(50-(50*(Marathon!J123-'Best Times'!L$2)/('Best Times'!L$5-'Best Times'!L$2)))))</f>
        <v>100</v>
      </c>
      <c r="J120">
        <f>IF(ISBLANK(Marathon!K123),"",100+MAX(0,(50-(50*(Marathon!K123-'Best Times'!M$2)/('Best Times'!M$5-'Best Times'!M$2)))))</f>
        <v>100</v>
      </c>
      <c r="K120">
        <f>IF(ISBLANK(Marathon!L123),"",100+MAX(0,(50-(50*(Marathon!L123-'Best Times'!N$2)/('Best Times'!N$5-'Best Times'!N$2)))))</f>
        <v>100</v>
      </c>
      <c r="L120">
        <f>IF(ISBLANK(Marathon!M123),"",100+MAX(0,(50-(50*(Marathon!M123-'Best Times'!O$2)/('Best Times'!O$5-'Best Times'!O$2)))))</f>
        <v>100</v>
      </c>
      <c r="M120">
        <f>IF(ISBLANK(Marathon!N123),"",100+MAX(0,(50-(50*(Marathon!N123-'Best Times'!P$2)/('Best Times'!P$5-'Best Times'!P$2)))))</f>
        <v>100</v>
      </c>
      <c r="N120">
        <f>IF(ISBLANK(Marathon!O123),"",100+MAX(0,(50-(50*(Marathon!O123-'Best Times'!Q$2)/('Best Times'!Q$5-'Best Times'!Q$2)))))</f>
        <v>100</v>
      </c>
      <c r="O120">
        <f>100*COUNTIF(E120:N120,"&gt;0")</f>
        <v>1000</v>
      </c>
      <c r="P120">
        <f>IF(O120=1000,MIN(E120:N120),0)</f>
        <v>100</v>
      </c>
      <c r="Q120">
        <f>SUM(E120:N120)-P120</f>
        <v>900</v>
      </c>
    </row>
    <row r="121" spans="1:17">
      <c r="A121">
        <v>120</v>
      </c>
      <c r="B121" t="s">
        <v>169</v>
      </c>
      <c r="C121" s="1">
        <v>68.883333333333297</v>
      </c>
      <c r="D121" s="2" t="s">
        <v>279</v>
      </c>
      <c r="E121">
        <f>IF(ISBLANK(Marathon!F124),"",100+MAX(0,(50-(50*(Marathon!F124-'Best Times'!H$2)/('Best Times'!H$5-'Best Times'!H$2)))))</f>
        <v>100</v>
      </c>
      <c r="F121">
        <f>IF(ISBLANK(Marathon!G124),"",100+MAX(0,(50-(50*(Marathon!G124-'Best Times'!I$2)/('Best Times'!I$5-'Best Times'!I$2)))))</f>
        <v>100</v>
      </c>
      <c r="G121">
        <f>IF(ISBLANK(Marathon!H124),"",100+MAX(0,(50-(50*(Marathon!H124-'Best Times'!J$2)/('Best Times'!J$5-'Best Times'!J$2)))))</f>
        <v>100</v>
      </c>
      <c r="H121">
        <f>IF(ISBLANK(Marathon!I124),"",100+MAX(0,(50-(50*(Marathon!I124-'Best Times'!K$2)/('Best Times'!K$5-'Best Times'!K$2)))))</f>
        <v>100</v>
      </c>
      <c r="I121">
        <f>IF(ISBLANK(Marathon!J124),"",100+MAX(0,(50-(50*(Marathon!J124-'Best Times'!L$2)/('Best Times'!L$5-'Best Times'!L$2)))))</f>
        <v>100</v>
      </c>
      <c r="J121">
        <f>IF(ISBLANK(Marathon!K124),"",100+MAX(0,(50-(50*(Marathon!K124-'Best Times'!M$2)/('Best Times'!M$5-'Best Times'!M$2)))))</f>
        <v>100</v>
      </c>
      <c r="K121">
        <f>IF(ISBLANK(Marathon!L124),"",100+MAX(0,(50-(50*(Marathon!L124-'Best Times'!N$2)/('Best Times'!N$5-'Best Times'!N$2)))))</f>
        <v>100</v>
      </c>
      <c r="L121">
        <f>IF(ISBLANK(Marathon!M124),"",100+MAX(0,(50-(50*(Marathon!M124-'Best Times'!O$2)/('Best Times'!O$5-'Best Times'!O$2)))))</f>
        <v>100</v>
      </c>
      <c r="M121">
        <f>IF(ISBLANK(Marathon!N124),"",100+MAX(0,(50-(50*(Marathon!N124-'Best Times'!P$2)/('Best Times'!P$5-'Best Times'!P$2)))))</f>
        <v>100</v>
      </c>
      <c r="N121">
        <f>IF(ISBLANK(Marathon!O124),"",100+MAX(0,(50-(50*(Marathon!O124-'Best Times'!Q$2)/('Best Times'!Q$5-'Best Times'!Q$2)))))</f>
        <v>100</v>
      </c>
      <c r="O121">
        <f>100*COUNTIF(E121:N121,"&gt;0")</f>
        <v>1000</v>
      </c>
      <c r="P121">
        <f>IF(O121=1000,MIN(E121:N121),0)</f>
        <v>100</v>
      </c>
      <c r="Q121">
        <f>SUM(E121:N121)-P121</f>
        <v>900</v>
      </c>
    </row>
    <row r="122" spans="1:17">
      <c r="A122">
        <v>121</v>
      </c>
      <c r="B122" t="s">
        <v>170</v>
      </c>
      <c r="C122" s="1">
        <v>67.716666666666598</v>
      </c>
      <c r="D122" s="2" t="s">
        <v>282</v>
      </c>
      <c r="E122">
        <f>IF(ISBLANK(Marathon!F125),"",100+MAX(0,(50-(50*(Marathon!F125-'Best Times'!H$2)/('Best Times'!H$5-'Best Times'!H$2)))))</f>
        <v>100</v>
      </c>
      <c r="F122">
        <f>IF(ISBLANK(Marathon!G125),"",100+MAX(0,(50-(50*(Marathon!G125-'Best Times'!I$2)/('Best Times'!I$5-'Best Times'!I$2)))))</f>
        <v>100</v>
      </c>
      <c r="G122">
        <f>IF(ISBLANK(Marathon!H125),"",100+MAX(0,(50-(50*(Marathon!H125-'Best Times'!J$2)/('Best Times'!J$5-'Best Times'!J$2)))))</f>
        <v>100</v>
      </c>
      <c r="H122">
        <f>IF(ISBLANK(Marathon!I125),"",100+MAX(0,(50-(50*(Marathon!I125-'Best Times'!K$2)/('Best Times'!K$5-'Best Times'!K$2)))))</f>
        <v>100</v>
      </c>
      <c r="I122">
        <f>IF(ISBLANK(Marathon!J125),"",100+MAX(0,(50-(50*(Marathon!J125-'Best Times'!L$2)/('Best Times'!L$5-'Best Times'!L$2)))))</f>
        <v>100</v>
      </c>
      <c r="J122">
        <f>IF(ISBLANK(Marathon!K125),"",100+MAX(0,(50-(50*(Marathon!K125-'Best Times'!M$2)/('Best Times'!M$5-'Best Times'!M$2)))))</f>
        <v>118.68836291913215</v>
      </c>
      <c r="K122">
        <f>IF(ISBLANK(Marathon!L125),"",100+MAX(0,(50-(50*(Marathon!L125-'Best Times'!N$2)/('Best Times'!N$5-'Best Times'!N$2)))))</f>
        <v>100</v>
      </c>
      <c r="L122">
        <f>IF(ISBLANK(Marathon!M125),"",100+MAX(0,(50-(50*(Marathon!M125-'Best Times'!O$2)/('Best Times'!O$5-'Best Times'!O$2)))))</f>
        <v>100</v>
      </c>
      <c r="M122">
        <f>IF(ISBLANK(Marathon!N125),"",100+MAX(0,(50-(50*(Marathon!N125-'Best Times'!P$2)/('Best Times'!P$5-'Best Times'!P$2)))))</f>
        <v>100</v>
      </c>
      <c r="N122">
        <f>IF(ISBLANK(Marathon!O125),"",100+MAX(0,(50-(50*(Marathon!O125-'Best Times'!Q$2)/('Best Times'!Q$5-'Best Times'!Q$2)))))</f>
        <v>100</v>
      </c>
      <c r="O122">
        <f>100*COUNTIF(E122:N122,"&gt;0")</f>
        <v>1000</v>
      </c>
      <c r="P122">
        <f>IF(O122=1000,MIN(E122:N122),0)</f>
        <v>100</v>
      </c>
      <c r="Q122">
        <f>SUM(E122:N122)-P122</f>
        <v>918.68836291913215</v>
      </c>
    </row>
    <row r="123" spans="1:17">
      <c r="A123">
        <v>122</v>
      </c>
      <c r="B123" t="s">
        <v>171</v>
      </c>
      <c r="C123" s="1">
        <v>66.783333333333303</v>
      </c>
      <c r="D123" s="2" t="s">
        <v>279</v>
      </c>
      <c r="E123">
        <f>IF(ISBLANK(Marathon!F126),"",100+MAX(0,(50-(50*(Marathon!F126-'Best Times'!H$2)/('Best Times'!H$5-'Best Times'!H$2)))))</f>
        <v>100</v>
      </c>
      <c r="F123">
        <f>IF(ISBLANK(Marathon!G126),"",100+MAX(0,(50-(50*(Marathon!G126-'Best Times'!I$2)/('Best Times'!I$5-'Best Times'!I$2)))))</f>
        <v>100</v>
      </c>
      <c r="G123">
        <f>IF(ISBLANK(Marathon!H126),"",100+MAX(0,(50-(50*(Marathon!H126-'Best Times'!J$2)/('Best Times'!J$5-'Best Times'!J$2)))))</f>
        <v>100</v>
      </c>
      <c r="H123">
        <f>IF(ISBLANK(Marathon!I126),"",100+MAX(0,(50-(50*(Marathon!I126-'Best Times'!K$2)/('Best Times'!K$5-'Best Times'!K$2)))))</f>
        <v>100</v>
      </c>
      <c r="I123">
        <f>IF(ISBLANK(Marathon!J126),"",100+MAX(0,(50-(50*(Marathon!J126-'Best Times'!L$2)/('Best Times'!L$5-'Best Times'!L$2)))))</f>
        <v>112.19827586206897</v>
      </c>
      <c r="J123">
        <f>IF(ISBLANK(Marathon!K126),"",100+MAX(0,(50-(50*(Marathon!K126-'Best Times'!M$2)/('Best Times'!M$5-'Best Times'!M$2)))))</f>
        <v>109.66469428007889</v>
      </c>
      <c r="K123">
        <f>IF(ISBLANK(Marathon!L126),"",100+MAX(0,(50-(50*(Marathon!L126-'Best Times'!N$2)/('Best Times'!N$5-'Best Times'!N$2)))))</f>
        <v>100</v>
      </c>
      <c r="L123">
        <f>IF(ISBLANK(Marathon!M126),"",100+MAX(0,(50-(50*(Marathon!M126-'Best Times'!O$2)/('Best Times'!O$5-'Best Times'!O$2)))))</f>
        <v>100</v>
      </c>
      <c r="M123">
        <f>IF(ISBLANK(Marathon!N126),"",100+MAX(0,(50-(50*(Marathon!N126-'Best Times'!P$2)/('Best Times'!P$5-'Best Times'!P$2)))))</f>
        <v>100</v>
      </c>
      <c r="N123">
        <f>IF(ISBLANK(Marathon!O126),"",100+MAX(0,(50-(50*(Marathon!O126-'Best Times'!Q$2)/('Best Times'!Q$5-'Best Times'!Q$2)))))</f>
        <v>100</v>
      </c>
      <c r="O123">
        <f>100*COUNTIF(E123:N123,"&gt;0")</f>
        <v>1000</v>
      </c>
      <c r="P123">
        <f>IF(O123=1000,MIN(E123:N123),0)</f>
        <v>100</v>
      </c>
      <c r="Q123">
        <f>SUM(E123:N123)-P123</f>
        <v>921.86297014214779</v>
      </c>
    </row>
    <row r="124" spans="1:17">
      <c r="A124">
        <v>123</v>
      </c>
      <c r="B124" t="s">
        <v>69</v>
      </c>
      <c r="C124" s="1">
        <v>63.983333333333299</v>
      </c>
      <c r="D124" s="2" t="s">
        <v>279</v>
      </c>
      <c r="E124">
        <f>IF(ISBLANK(Marathon!F127),"",100+MAX(0,(50-(50*(Marathon!F127-'Best Times'!H$2)/('Best Times'!H$5-'Best Times'!H$2)))))</f>
        <v>100</v>
      </c>
      <c r="F124">
        <f>IF(ISBLANK(Marathon!G127),"",100+MAX(0,(50-(50*(Marathon!G127-'Best Times'!I$2)/('Best Times'!I$5-'Best Times'!I$2)))))</f>
        <v>100</v>
      </c>
      <c r="G124">
        <f>IF(ISBLANK(Marathon!H127),"",100+MAX(0,(50-(50*(Marathon!H127-'Best Times'!J$2)/('Best Times'!J$5-'Best Times'!J$2)))))</f>
        <v>100</v>
      </c>
      <c r="H124">
        <f>IF(ISBLANK(Marathon!I127),"",100+MAX(0,(50-(50*(Marathon!I127-'Best Times'!K$2)/('Best Times'!K$5-'Best Times'!K$2)))))</f>
        <v>100</v>
      </c>
      <c r="I124">
        <f>IF(ISBLANK(Marathon!J127),"",100+MAX(0,(50-(50*(Marathon!J127-'Best Times'!L$2)/('Best Times'!L$5-'Best Times'!L$2)))))</f>
        <v>100</v>
      </c>
      <c r="J124">
        <f>IF(ISBLANK(Marathon!K127),"",100+MAX(0,(50-(50*(Marathon!K127-'Best Times'!M$2)/('Best Times'!M$5-'Best Times'!M$2)))))</f>
        <v>100</v>
      </c>
      <c r="K124">
        <f>IF(ISBLANK(Marathon!L127),"",100+MAX(0,(50-(50*(Marathon!L127-'Best Times'!N$2)/('Best Times'!N$5-'Best Times'!N$2)))))</f>
        <v>100</v>
      </c>
      <c r="L124">
        <f>IF(ISBLANK(Marathon!M127),"",100+MAX(0,(50-(50*(Marathon!M127-'Best Times'!O$2)/('Best Times'!O$5-'Best Times'!O$2)))))</f>
        <v>100</v>
      </c>
      <c r="M124">
        <f>IF(ISBLANK(Marathon!N127),"",100+MAX(0,(50-(50*(Marathon!N127-'Best Times'!P$2)/('Best Times'!P$5-'Best Times'!P$2)))))</f>
        <v>100</v>
      </c>
      <c r="N124">
        <f>IF(ISBLANK(Marathon!O127),"",100+MAX(0,(50-(50*(Marathon!O127-'Best Times'!Q$2)/('Best Times'!Q$5-'Best Times'!Q$2)))))</f>
        <v>100</v>
      </c>
      <c r="O124">
        <f>100*COUNTIF(E124:N124,"&gt;0")</f>
        <v>1000</v>
      </c>
      <c r="P124">
        <f>IF(O124=1000,MIN(E124:N124),0)</f>
        <v>100</v>
      </c>
      <c r="Q124">
        <f>SUM(E124:N124)-P124</f>
        <v>900</v>
      </c>
    </row>
    <row r="125" spans="1:17">
      <c r="A125">
        <v>124</v>
      </c>
      <c r="B125" t="s">
        <v>51</v>
      </c>
      <c r="C125" s="1">
        <v>64.016666666666595</v>
      </c>
      <c r="D125" s="2" t="s">
        <v>277</v>
      </c>
      <c r="E125">
        <f>IF(ISBLANK(Marathon!F128),"",100+MAX(0,(50-(50*(Marathon!F128-'Best Times'!H$2)/('Best Times'!H$5-'Best Times'!H$2)))))</f>
        <v>100</v>
      </c>
      <c r="F125">
        <f>IF(ISBLANK(Marathon!G128),"",100+MAX(0,(50-(50*(Marathon!G128-'Best Times'!I$2)/('Best Times'!I$5-'Best Times'!I$2)))))</f>
        <v>100</v>
      </c>
      <c r="G125">
        <f>IF(ISBLANK(Marathon!H128),"",100+MAX(0,(50-(50*(Marathon!H128-'Best Times'!J$2)/('Best Times'!J$5-'Best Times'!J$2)))))</f>
        <v>100</v>
      </c>
      <c r="H125">
        <f>IF(ISBLANK(Marathon!I128),"",100+MAX(0,(50-(50*(Marathon!I128-'Best Times'!K$2)/('Best Times'!K$5-'Best Times'!K$2)))))</f>
        <v>100</v>
      </c>
      <c r="I125">
        <f>IF(ISBLANK(Marathon!J128),"",100+MAX(0,(50-(50*(Marathon!J128-'Best Times'!L$2)/('Best Times'!L$5-'Best Times'!L$2)))))</f>
        <v>100</v>
      </c>
      <c r="J125">
        <f>IF(ISBLANK(Marathon!K128),"",100+MAX(0,(50-(50*(Marathon!K128-'Best Times'!M$2)/('Best Times'!M$5-'Best Times'!M$2)))))</f>
        <v>100</v>
      </c>
      <c r="K125">
        <f>IF(ISBLANK(Marathon!L128),"",100+MAX(0,(50-(50*(Marathon!L128-'Best Times'!N$2)/('Best Times'!N$5-'Best Times'!N$2)))))</f>
        <v>100</v>
      </c>
      <c r="L125">
        <f>IF(ISBLANK(Marathon!M128),"",100+MAX(0,(50-(50*(Marathon!M128-'Best Times'!O$2)/('Best Times'!O$5-'Best Times'!O$2)))))</f>
        <v>100</v>
      </c>
      <c r="M125">
        <f>IF(ISBLANK(Marathon!N128),"",100+MAX(0,(50-(50*(Marathon!N128-'Best Times'!P$2)/('Best Times'!P$5-'Best Times'!P$2)))))</f>
        <v>100</v>
      </c>
      <c r="N125">
        <f>IF(ISBLANK(Marathon!O128),"",100+MAX(0,(50-(50*(Marathon!O128-'Best Times'!Q$2)/('Best Times'!Q$5-'Best Times'!Q$2)))))</f>
        <v>100</v>
      </c>
      <c r="O125">
        <f>100*COUNTIF(E125:N125,"&gt;0")</f>
        <v>1000</v>
      </c>
      <c r="P125">
        <f>IF(O125=1000,MIN(E125:N125),0)</f>
        <v>100</v>
      </c>
      <c r="Q125">
        <f>SUM(E125:N125)-P125</f>
        <v>900</v>
      </c>
    </row>
    <row r="126" spans="1:17">
      <c r="A126">
        <v>125</v>
      </c>
      <c r="B126" t="s">
        <v>172</v>
      </c>
      <c r="C126" s="1">
        <v>57.033333333333303</v>
      </c>
      <c r="D126" s="2" t="s">
        <v>277</v>
      </c>
      <c r="E126">
        <f>IF(ISBLANK(Marathon!F129),"",100+MAX(0,(50-(50*(Marathon!F129-'Best Times'!H$2)/('Best Times'!H$5-'Best Times'!H$2)))))</f>
        <v>100</v>
      </c>
      <c r="F126">
        <f>IF(ISBLANK(Marathon!G129),"",100+MAX(0,(50-(50*(Marathon!G129-'Best Times'!I$2)/('Best Times'!I$5-'Best Times'!I$2)))))</f>
        <v>100</v>
      </c>
      <c r="G126">
        <f>IF(ISBLANK(Marathon!H129),"",100+MAX(0,(50-(50*(Marathon!H129-'Best Times'!J$2)/('Best Times'!J$5-'Best Times'!J$2)))))</f>
        <v>100</v>
      </c>
      <c r="H126">
        <f>IF(ISBLANK(Marathon!I129),"",100+MAX(0,(50-(50*(Marathon!I129-'Best Times'!K$2)/('Best Times'!K$5-'Best Times'!K$2)))))</f>
        <v>100</v>
      </c>
      <c r="I126">
        <f>IF(ISBLANK(Marathon!J129),"",100+MAX(0,(50-(50*(Marathon!J129-'Best Times'!L$2)/('Best Times'!L$5-'Best Times'!L$2)))))</f>
        <v>100</v>
      </c>
      <c r="J126">
        <f>IF(ISBLANK(Marathon!K129),"",100+MAX(0,(50-(50*(Marathon!K129-'Best Times'!M$2)/('Best Times'!M$5-'Best Times'!M$2)))))</f>
        <v>100</v>
      </c>
      <c r="K126">
        <f>IF(ISBLANK(Marathon!L129),"",100+MAX(0,(50-(50*(Marathon!L129-'Best Times'!N$2)/('Best Times'!N$5-'Best Times'!N$2)))))</f>
        <v>100</v>
      </c>
      <c r="L126">
        <f>IF(ISBLANK(Marathon!M129),"",100+MAX(0,(50-(50*(Marathon!M129-'Best Times'!O$2)/('Best Times'!O$5-'Best Times'!O$2)))))</f>
        <v>100</v>
      </c>
      <c r="M126">
        <f>IF(ISBLANK(Marathon!N129),"",100+MAX(0,(50-(50*(Marathon!N129-'Best Times'!P$2)/('Best Times'!P$5-'Best Times'!P$2)))))</f>
        <v>100</v>
      </c>
      <c r="N126">
        <f>IF(ISBLANK(Marathon!O129),"",100+MAX(0,(50-(50*(Marathon!O129-'Best Times'!Q$2)/('Best Times'!Q$5-'Best Times'!Q$2)))))</f>
        <v>100</v>
      </c>
      <c r="O126">
        <f>100*COUNTIF(E126:N126,"&gt;0")</f>
        <v>1000</v>
      </c>
      <c r="P126">
        <f>IF(O126=1000,MIN(E126:N126),0)</f>
        <v>100</v>
      </c>
      <c r="Q126">
        <f>SUM(E126:N126)-P126</f>
        <v>900</v>
      </c>
    </row>
    <row r="127" spans="1:17">
      <c r="A127">
        <v>126</v>
      </c>
      <c r="B127" t="s">
        <v>46</v>
      </c>
      <c r="C127" s="1">
        <v>55.933333333333302</v>
      </c>
      <c r="D127" s="2" t="s">
        <v>282</v>
      </c>
      <c r="E127">
        <f>IF(ISBLANK(Marathon!F130),"",100+MAX(0,(50-(50*(Marathon!F130-'Best Times'!H$2)/('Best Times'!H$5-'Best Times'!H$2)))))</f>
        <v>100</v>
      </c>
      <c r="F127">
        <f>IF(ISBLANK(Marathon!G130),"",100+MAX(0,(50-(50*(Marathon!G130-'Best Times'!I$2)/('Best Times'!I$5-'Best Times'!I$2)))))</f>
        <v>100</v>
      </c>
      <c r="G127">
        <f>IF(ISBLANK(Marathon!H130),"",100+MAX(0,(50-(50*(Marathon!H130-'Best Times'!J$2)/('Best Times'!J$5-'Best Times'!J$2)))))</f>
        <v>100</v>
      </c>
      <c r="H127">
        <f>IF(ISBLANK(Marathon!I130),"",100+MAX(0,(50-(50*(Marathon!I130-'Best Times'!K$2)/('Best Times'!K$5-'Best Times'!K$2)))))</f>
        <v>100</v>
      </c>
      <c r="I127">
        <f>IF(ISBLANK(Marathon!J130),"",100+MAX(0,(50-(50*(Marathon!J130-'Best Times'!L$2)/('Best Times'!L$5-'Best Times'!L$2)))))</f>
        <v>102.7155172413793</v>
      </c>
      <c r="J127">
        <f>IF(ISBLANK(Marathon!K130),"",100+MAX(0,(50-(50*(Marathon!K130-'Best Times'!M$2)/('Best Times'!M$5-'Best Times'!M$2)))))</f>
        <v>100</v>
      </c>
      <c r="K127">
        <f>IF(ISBLANK(Marathon!L130),"",100+MAX(0,(50-(50*(Marathon!L130-'Best Times'!N$2)/('Best Times'!N$5-'Best Times'!N$2)))))</f>
        <v>100</v>
      </c>
      <c r="L127">
        <f>IF(ISBLANK(Marathon!M130),"",100+MAX(0,(50-(50*(Marathon!M130-'Best Times'!O$2)/('Best Times'!O$5-'Best Times'!O$2)))))</f>
        <v>100</v>
      </c>
      <c r="M127">
        <f>IF(ISBLANK(Marathon!N130),"",100+MAX(0,(50-(50*(Marathon!N130-'Best Times'!P$2)/('Best Times'!P$5-'Best Times'!P$2)))))</f>
        <v>100</v>
      </c>
      <c r="N127">
        <f>IF(ISBLANK(Marathon!O130),"",100+MAX(0,(50-(50*(Marathon!O130-'Best Times'!Q$2)/('Best Times'!Q$5-'Best Times'!Q$2)))))</f>
        <v>100</v>
      </c>
      <c r="O127">
        <f>100*COUNTIF(E127:N127,"&gt;0")</f>
        <v>1000</v>
      </c>
      <c r="P127">
        <f>IF(O127=1000,MIN(E127:N127),0)</f>
        <v>100</v>
      </c>
      <c r="Q127">
        <f>SUM(E127:N127)-P127</f>
        <v>902.7155172413793</v>
      </c>
    </row>
    <row r="128" spans="1:17">
      <c r="A128">
        <v>127</v>
      </c>
      <c r="B128" t="s">
        <v>173</v>
      </c>
      <c r="C128" s="1">
        <v>54.5833333333333</v>
      </c>
      <c r="D128" s="2" t="s">
        <v>279</v>
      </c>
      <c r="E128">
        <f>IF(ISBLANK(Marathon!F131),"",100+MAX(0,(50-(50*(Marathon!F131-'Best Times'!H$2)/('Best Times'!H$5-'Best Times'!H$2)))))</f>
        <v>100</v>
      </c>
      <c r="F128">
        <f>IF(ISBLANK(Marathon!G131),"",100+MAX(0,(50-(50*(Marathon!G131-'Best Times'!I$2)/('Best Times'!I$5-'Best Times'!I$2)))))</f>
        <v>100</v>
      </c>
      <c r="G128">
        <f>IF(ISBLANK(Marathon!H131),"",100+MAX(0,(50-(50*(Marathon!H131-'Best Times'!J$2)/('Best Times'!J$5-'Best Times'!J$2)))))</f>
        <v>100</v>
      </c>
      <c r="H128">
        <f>IF(ISBLANK(Marathon!I131),"",100+MAX(0,(50-(50*(Marathon!I131-'Best Times'!K$2)/('Best Times'!K$5-'Best Times'!K$2)))))</f>
        <v>100</v>
      </c>
      <c r="I128">
        <f>IF(ISBLANK(Marathon!J131),"",100+MAX(0,(50-(50*(Marathon!J131-'Best Times'!L$2)/('Best Times'!L$5-'Best Times'!L$2)))))</f>
        <v>100</v>
      </c>
      <c r="J128">
        <f>IF(ISBLANK(Marathon!K131),"",100+MAX(0,(50-(50*(Marathon!K131-'Best Times'!M$2)/('Best Times'!M$5-'Best Times'!M$2)))))</f>
        <v>100</v>
      </c>
      <c r="K128">
        <f>IF(ISBLANK(Marathon!L131),"",100+MAX(0,(50-(50*(Marathon!L131-'Best Times'!N$2)/('Best Times'!N$5-'Best Times'!N$2)))))</f>
        <v>100</v>
      </c>
      <c r="L128">
        <f>IF(ISBLANK(Marathon!M131),"",100+MAX(0,(50-(50*(Marathon!M131-'Best Times'!O$2)/('Best Times'!O$5-'Best Times'!O$2)))))</f>
        <v>100</v>
      </c>
      <c r="M128">
        <f>IF(ISBLANK(Marathon!N131),"",100+MAX(0,(50-(50*(Marathon!N131-'Best Times'!P$2)/('Best Times'!P$5-'Best Times'!P$2)))))</f>
        <v>100</v>
      </c>
      <c r="N128">
        <f>IF(ISBLANK(Marathon!O131),"",100+MAX(0,(50-(50*(Marathon!O131-'Best Times'!Q$2)/('Best Times'!Q$5-'Best Times'!Q$2)))))</f>
        <v>100</v>
      </c>
      <c r="O128">
        <f>100*COUNTIF(E128:N128,"&gt;0")</f>
        <v>1000</v>
      </c>
      <c r="P128">
        <f>IF(O128=1000,MIN(E128:N128),0)</f>
        <v>100</v>
      </c>
      <c r="Q128">
        <f>SUM(E128:N128)-P128</f>
        <v>900</v>
      </c>
    </row>
    <row r="129" spans="1:17">
      <c r="A129">
        <v>128</v>
      </c>
      <c r="B129" t="s">
        <v>174</v>
      </c>
      <c r="C129" s="1">
        <v>50.766666666666602</v>
      </c>
      <c r="D129" s="2" t="s">
        <v>277</v>
      </c>
      <c r="E129">
        <f>IF(ISBLANK(Marathon!F132),"",100+MAX(0,(50-(50*(Marathon!F132-'Best Times'!H$2)/('Best Times'!H$5-'Best Times'!H$2)))))</f>
        <v>100</v>
      </c>
      <c r="F129">
        <f>IF(ISBLANK(Marathon!G132),"",100+MAX(0,(50-(50*(Marathon!G132-'Best Times'!I$2)/('Best Times'!I$5-'Best Times'!I$2)))))</f>
        <v>100</v>
      </c>
      <c r="G129">
        <f>IF(ISBLANK(Marathon!H132),"",100+MAX(0,(50-(50*(Marathon!H132-'Best Times'!J$2)/('Best Times'!J$5-'Best Times'!J$2)))))</f>
        <v>100</v>
      </c>
      <c r="H129">
        <f>IF(ISBLANK(Marathon!I132),"",100+MAX(0,(50-(50*(Marathon!I132-'Best Times'!K$2)/('Best Times'!K$5-'Best Times'!K$2)))))</f>
        <v>100</v>
      </c>
      <c r="I129">
        <f>IF(ISBLANK(Marathon!J132),"",100+MAX(0,(50-(50*(Marathon!J132-'Best Times'!L$2)/('Best Times'!L$5-'Best Times'!L$2)))))</f>
        <v>100</v>
      </c>
      <c r="J129">
        <f>IF(ISBLANK(Marathon!K132),"",100+MAX(0,(50-(50*(Marathon!K132-'Best Times'!M$2)/('Best Times'!M$5-'Best Times'!M$2)))))</f>
        <v>100</v>
      </c>
      <c r="K129">
        <f>IF(ISBLANK(Marathon!L132),"",100+MAX(0,(50-(50*(Marathon!L132-'Best Times'!N$2)/('Best Times'!N$5-'Best Times'!N$2)))))</f>
        <v>100</v>
      </c>
      <c r="L129">
        <f>IF(ISBLANK(Marathon!M132),"",100+MAX(0,(50-(50*(Marathon!M132-'Best Times'!O$2)/('Best Times'!O$5-'Best Times'!O$2)))))</f>
        <v>100</v>
      </c>
      <c r="M129">
        <f>IF(ISBLANK(Marathon!N132),"",100+MAX(0,(50-(50*(Marathon!N132-'Best Times'!P$2)/('Best Times'!P$5-'Best Times'!P$2)))))</f>
        <v>100</v>
      </c>
      <c r="N129">
        <f>IF(ISBLANK(Marathon!O132),"",100+MAX(0,(50-(50*(Marathon!O132-'Best Times'!Q$2)/('Best Times'!Q$5-'Best Times'!Q$2)))))</f>
        <v>100</v>
      </c>
      <c r="O129">
        <f>100*COUNTIF(E129:N129,"&gt;0")</f>
        <v>1000</v>
      </c>
      <c r="P129">
        <f>IF(O129=1000,MIN(E129:N129),0)</f>
        <v>100</v>
      </c>
      <c r="Q129">
        <f>SUM(E129:N129)-P129</f>
        <v>900</v>
      </c>
    </row>
    <row r="130" spans="1:17">
      <c r="A130">
        <v>129</v>
      </c>
      <c r="B130" t="s">
        <v>175</v>
      </c>
      <c r="C130" s="1">
        <v>48.516666666666602</v>
      </c>
      <c r="D130" s="2" t="s">
        <v>283</v>
      </c>
      <c r="E130">
        <f>IF(ISBLANK(Marathon!F133),"",100+MAX(0,(50-(50*(Marathon!F133-'Best Times'!H$2)/('Best Times'!H$5-'Best Times'!H$2)))))</f>
        <v>100</v>
      </c>
      <c r="F130">
        <f>IF(ISBLANK(Marathon!G133),"",100+MAX(0,(50-(50*(Marathon!G133-'Best Times'!I$2)/('Best Times'!I$5-'Best Times'!I$2)))))</f>
        <v>100</v>
      </c>
      <c r="G130" t="str">
        <f>IF(ISBLANK(Marathon!H133),"",100+MAX(0,(50-(50*(Marathon!H133-'Best Times'!J$2)/('Best Times'!J$5-'Best Times'!J$2)))))</f>
        <v/>
      </c>
      <c r="H130">
        <f>IF(ISBLANK(Marathon!I133),"",100+MAX(0,(50-(50*(Marathon!I133-'Best Times'!K$2)/('Best Times'!K$5-'Best Times'!K$2)))))</f>
        <v>100</v>
      </c>
      <c r="I130">
        <f>IF(ISBLANK(Marathon!J133),"",100+MAX(0,(50-(50*(Marathon!J133-'Best Times'!L$2)/('Best Times'!L$5-'Best Times'!L$2)))))</f>
        <v>100</v>
      </c>
      <c r="J130">
        <f>IF(ISBLANK(Marathon!K133),"",100+MAX(0,(50-(50*(Marathon!K133-'Best Times'!M$2)/('Best Times'!M$5-'Best Times'!M$2)))))</f>
        <v>100</v>
      </c>
      <c r="K130">
        <f>IF(ISBLANK(Marathon!L133),"",100+MAX(0,(50-(50*(Marathon!L133-'Best Times'!N$2)/('Best Times'!N$5-'Best Times'!N$2)))))</f>
        <v>100</v>
      </c>
      <c r="L130">
        <f>IF(ISBLANK(Marathon!M133),"",100+MAX(0,(50-(50*(Marathon!M133-'Best Times'!O$2)/('Best Times'!O$5-'Best Times'!O$2)))))</f>
        <v>100</v>
      </c>
      <c r="M130">
        <f>IF(ISBLANK(Marathon!N133),"",100+MAX(0,(50-(50*(Marathon!N133-'Best Times'!P$2)/('Best Times'!P$5-'Best Times'!P$2)))))</f>
        <v>100</v>
      </c>
      <c r="N130">
        <f>IF(ISBLANK(Marathon!O133),"",100+MAX(0,(50-(50*(Marathon!O133-'Best Times'!Q$2)/('Best Times'!Q$5-'Best Times'!Q$2)))))</f>
        <v>100</v>
      </c>
      <c r="O130">
        <f>100*COUNTIF(E130:N130,"&gt;0")</f>
        <v>900</v>
      </c>
      <c r="P130">
        <f>IF(O130=1000,MIN(E130:N130),0)</f>
        <v>0</v>
      </c>
      <c r="Q130">
        <f>SUM(E130:N130)-P130</f>
        <v>900</v>
      </c>
    </row>
    <row r="131" spans="1:17">
      <c r="A131">
        <v>130</v>
      </c>
      <c r="B131" t="s">
        <v>28</v>
      </c>
      <c r="C131" s="1">
        <v>47.516666666666602</v>
      </c>
      <c r="D131" s="2" t="s">
        <v>282</v>
      </c>
      <c r="E131">
        <f>IF(ISBLANK(Marathon!F134),"",100+MAX(0,(50-(50*(Marathon!F134-'Best Times'!H$2)/('Best Times'!H$5-'Best Times'!H$2)))))</f>
        <v>100</v>
      </c>
      <c r="F131">
        <f>IF(ISBLANK(Marathon!G134),"",100+MAX(0,(50-(50*(Marathon!G134-'Best Times'!I$2)/('Best Times'!I$5-'Best Times'!I$2)))))</f>
        <v>100</v>
      </c>
      <c r="G131">
        <f>IF(ISBLANK(Marathon!H134),"",100+MAX(0,(50-(50*(Marathon!H134-'Best Times'!J$2)/('Best Times'!J$5-'Best Times'!J$2)))))</f>
        <v>100</v>
      </c>
      <c r="H131">
        <f>IF(ISBLANK(Marathon!I134),"",100+MAX(0,(50-(50*(Marathon!I134-'Best Times'!K$2)/('Best Times'!K$5-'Best Times'!K$2)))))</f>
        <v>100</v>
      </c>
      <c r="I131">
        <f>IF(ISBLANK(Marathon!J134),"",100+MAX(0,(50-(50*(Marathon!J134-'Best Times'!L$2)/('Best Times'!L$5-'Best Times'!L$2)))))</f>
        <v>109.22413793103448</v>
      </c>
      <c r="J131">
        <f>IF(ISBLANK(Marathon!K134),"",100+MAX(0,(50-(50*(Marathon!K134-'Best Times'!M$2)/('Best Times'!M$5-'Best Times'!M$2)))))</f>
        <v>100</v>
      </c>
      <c r="K131">
        <f>IF(ISBLANK(Marathon!L134),"",100+MAX(0,(50-(50*(Marathon!L134-'Best Times'!N$2)/('Best Times'!N$5-'Best Times'!N$2)))))</f>
        <v>100</v>
      </c>
      <c r="L131">
        <f>IF(ISBLANK(Marathon!M134),"",100+MAX(0,(50-(50*(Marathon!M134-'Best Times'!O$2)/('Best Times'!O$5-'Best Times'!O$2)))))</f>
        <v>100</v>
      </c>
      <c r="M131">
        <f>IF(ISBLANK(Marathon!N134),"",100+MAX(0,(50-(50*(Marathon!N134-'Best Times'!P$2)/('Best Times'!P$5-'Best Times'!P$2)))))</f>
        <v>100</v>
      </c>
      <c r="N131">
        <f>IF(ISBLANK(Marathon!O134),"",100+MAX(0,(50-(50*(Marathon!O134-'Best Times'!Q$2)/('Best Times'!Q$5-'Best Times'!Q$2)))))</f>
        <v>100</v>
      </c>
      <c r="O131">
        <f>100*COUNTIF(E131:N131,"&gt;0")</f>
        <v>1000</v>
      </c>
      <c r="P131">
        <f>IF(O131=1000,MIN(E131:N131),0)</f>
        <v>100</v>
      </c>
      <c r="Q131">
        <f>SUM(E131:N131)-P131</f>
        <v>909.22413793103442</v>
      </c>
    </row>
    <row r="132" spans="1:17">
      <c r="A132">
        <v>131</v>
      </c>
      <c r="B132" t="s">
        <v>176</v>
      </c>
      <c r="C132" s="1">
        <v>46.533333333333303</v>
      </c>
      <c r="D132" s="2" t="s">
        <v>284</v>
      </c>
      <c r="E132">
        <f>IF(ISBLANK(Marathon!F135),"",100+MAX(0,(50-(50*(Marathon!F135-'Best Times'!H$2)/('Best Times'!H$5-'Best Times'!H$2)))))</f>
        <v>100</v>
      </c>
      <c r="F132">
        <f>IF(ISBLANK(Marathon!G135),"",100+MAX(0,(50-(50*(Marathon!G135-'Best Times'!I$2)/('Best Times'!I$5-'Best Times'!I$2)))))</f>
        <v>100</v>
      </c>
      <c r="G132">
        <f>IF(ISBLANK(Marathon!H135),"",100+MAX(0,(50-(50*(Marathon!H135-'Best Times'!J$2)/('Best Times'!J$5-'Best Times'!J$2)))))</f>
        <v>100</v>
      </c>
      <c r="H132">
        <f>IF(ISBLANK(Marathon!I135),"",100+MAX(0,(50-(50*(Marathon!I135-'Best Times'!K$2)/('Best Times'!K$5-'Best Times'!K$2)))))</f>
        <v>100</v>
      </c>
      <c r="I132">
        <f>IF(ISBLANK(Marathon!J135),"",100+MAX(0,(50-(50*(Marathon!J135-'Best Times'!L$2)/('Best Times'!L$5-'Best Times'!L$2)))))</f>
        <v>100</v>
      </c>
      <c r="J132">
        <f>IF(ISBLANK(Marathon!K135),"",100+MAX(0,(50-(50*(Marathon!K135-'Best Times'!M$2)/('Best Times'!M$5-'Best Times'!M$2)))))</f>
        <v>100</v>
      </c>
      <c r="K132">
        <f>IF(ISBLANK(Marathon!L135),"",100+MAX(0,(50-(50*(Marathon!L135-'Best Times'!N$2)/('Best Times'!N$5-'Best Times'!N$2)))))</f>
        <v>100</v>
      </c>
      <c r="L132">
        <f>IF(ISBLANK(Marathon!M135),"",100+MAX(0,(50-(50*(Marathon!M135-'Best Times'!O$2)/('Best Times'!O$5-'Best Times'!O$2)))))</f>
        <v>100</v>
      </c>
      <c r="M132">
        <f>IF(ISBLANK(Marathon!N135),"",100+MAX(0,(50-(50*(Marathon!N135-'Best Times'!P$2)/('Best Times'!P$5-'Best Times'!P$2)))))</f>
        <v>100</v>
      </c>
      <c r="N132">
        <f>IF(ISBLANK(Marathon!O135),"",100+MAX(0,(50-(50*(Marathon!O135-'Best Times'!Q$2)/('Best Times'!Q$5-'Best Times'!Q$2)))))</f>
        <v>100</v>
      </c>
      <c r="O132">
        <f>100*COUNTIF(E132:N132,"&gt;0")</f>
        <v>1000</v>
      </c>
      <c r="P132">
        <f>IF(O132=1000,MIN(E132:N132),0)</f>
        <v>100</v>
      </c>
      <c r="Q132">
        <f>SUM(E132:N132)-P132</f>
        <v>900</v>
      </c>
    </row>
    <row r="133" spans="1:17">
      <c r="A133">
        <v>132</v>
      </c>
      <c r="B133" t="s">
        <v>177</v>
      </c>
      <c r="C133" s="1">
        <v>45.6666666666666</v>
      </c>
      <c r="D133" s="2" t="s">
        <v>282</v>
      </c>
      <c r="E133">
        <f>IF(ISBLANK(Marathon!F136),"",100+MAX(0,(50-(50*(Marathon!F136-'Best Times'!H$2)/('Best Times'!H$5-'Best Times'!H$2)))))</f>
        <v>100</v>
      </c>
      <c r="F133">
        <f>IF(ISBLANK(Marathon!G136),"",100+MAX(0,(50-(50*(Marathon!G136-'Best Times'!I$2)/('Best Times'!I$5-'Best Times'!I$2)))))</f>
        <v>100</v>
      </c>
      <c r="G133">
        <f>IF(ISBLANK(Marathon!H136),"",100+MAX(0,(50-(50*(Marathon!H136-'Best Times'!J$2)/('Best Times'!J$5-'Best Times'!J$2)))))</f>
        <v>100</v>
      </c>
      <c r="H133">
        <f>IF(ISBLANK(Marathon!I136),"",100+MAX(0,(50-(50*(Marathon!I136-'Best Times'!K$2)/('Best Times'!K$5-'Best Times'!K$2)))))</f>
        <v>100</v>
      </c>
      <c r="I133">
        <f>IF(ISBLANK(Marathon!J136),"",100+MAX(0,(50-(50*(Marathon!J136-'Best Times'!L$2)/('Best Times'!L$5-'Best Times'!L$2)))))</f>
        <v>100</v>
      </c>
      <c r="J133">
        <f>IF(ISBLANK(Marathon!K136),"",100+MAX(0,(50-(50*(Marathon!K136-'Best Times'!M$2)/('Best Times'!M$5-'Best Times'!M$2)))))</f>
        <v>100</v>
      </c>
      <c r="K133">
        <f>IF(ISBLANK(Marathon!L136),"",100+MAX(0,(50-(50*(Marathon!L136-'Best Times'!N$2)/('Best Times'!N$5-'Best Times'!N$2)))))</f>
        <v>100</v>
      </c>
      <c r="L133">
        <f>IF(ISBLANK(Marathon!M136),"",100+MAX(0,(50-(50*(Marathon!M136-'Best Times'!O$2)/('Best Times'!O$5-'Best Times'!O$2)))))</f>
        <v>100</v>
      </c>
      <c r="M133">
        <f>IF(ISBLANK(Marathon!N136),"",100+MAX(0,(50-(50*(Marathon!N136-'Best Times'!P$2)/('Best Times'!P$5-'Best Times'!P$2)))))</f>
        <v>100</v>
      </c>
      <c r="N133">
        <f>IF(ISBLANK(Marathon!O136),"",100+MAX(0,(50-(50*(Marathon!O136-'Best Times'!Q$2)/('Best Times'!Q$5-'Best Times'!Q$2)))))</f>
        <v>100</v>
      </c>
      <c r="O133">
        <f>100*COUNTIF(E133:N133,"&gt;0")</f>
        <v>1000</v>
      </c>
      <c r="P133">
        <f>IF(O133=1000,MIN(E133:N133),0)</f>
        <v>100</v>
      </c>
      <c r="Q133">
        <f>SUM(E133:N133)-P133</f>
        <v>900</v>
      </c>
    </row>
    <row r="134" spans="1:17">
      <c r="A134">
        <v>133</v>
      </c>
      <c r="B134" t="s">
        <v>178</v>
      </c>
      <c r="C134" s="1">
        <v>146.53333333333299</v>
      </c>
      <c r="D134" s="2" t="s">
        <v>281</v>
      </c>
      <c r="E134">
        <f>IF(ISBLANK(Marathon!F137),"",100+MAX(0,(50-(50*(Marathon!F137-'Best Times'!H$2)/('Best Times'!H$5-'Best Times'!H$2)))))</f>
        <v>115.11524822695036</v>
      </c>
      <c r="F134">
        <f>IF(ISBLANK(Marathon!G137),"",100+MAX(0,(50-(50*(Marathon!G137-'Best Times'!I$2)/('Best Times'!I$5-'Best Times'!I$2)))))</f>
        <v>100</v>
      </c>
      <c r="G134">
        <f>IF(ISBLANK(Marathon!H137),"",100+MAX(0,(50-(50*(Marathon!H137-'Best Times'!J$2)/('Best Times'!J$5-'Best Times'!J$2)))))</f>
        <v>126.36923076923077</v>
      </c>
      <c r="H134">
        <f>IF(ISBLANK(Marathon!I137),"",100+MAX(0,(50-(50*(Marathon!I137-'Best Times'!K$2)/('Best Times'!K$5-'Best Times'!K$2)))))</f>
        <v>100</v>
      </c>
      <c r="I134">
        <f>IF(ISBLANK(Marathon!J137),"",100+MAX(0,(50-(50*(Marathon!J137-'Best Times'!L$2)/('Best Times'!L$5-'Best Times'!L$2)))))</f>
        <v>100</v>
      </c>
      <c r="J134" t="str">
        <f>IF(ISBLANK(Marathon!K137),"",100+MAX(0,(50-(50*(Marathon!K137-'Best Times'!M$2)/('Best Times'!M$5-'Best Times'!M$2)))))</f>
        <v/>
      </c>
      <c r="K134" t="str">
        <f>IF(ISBLANK(Marathon!L137),"",100+MAX(0,(50-(50*(Marathon!L137-'Best Times'!N$2)/('Best Times'!N$5-'Best Times'!N$2)))))</f>
        <v/>
      </c>
      <c r="L134">
        <f>IF(ISBLANK(Marathon!M137),"",100+MAX(0,(50-(50*(Marathon!M137-'Best Times'!O$2)/('Best Times'!O$5-'Best Times'!O$2)))))</f>
        <v>100</v>
      </c>
      <c r="M134">
        <f>IF(ISBLANK(Marathon!N137),"",100+MAX(0,(50-(50*(Marathon!N137-'Best Times'!P$2)/('Best Times'!P$5-'Best Times'!P$2)))))</f>
        <v>136.9327731092437</v>
      </c>
      <c r="N134">
        <f>IF(ISBLANK(Marathon!O137),"",100+MAX(0,(50-(50*(Marathon!O137-'Best Times'!Q$2)/('Best Times'!Q$5-'Best Times'!Q$2)))))</f>
        <v>115.4045643153527</v>
      </c>
      <c r="O134">
        <f>100*COUNTIF(E134:N134,"&gt;0")</f>
        <v>800</v>
      </c>
      <c r="P134">
        <f>IF(O134=1000,MIN(E134:N134),0)</f>
        <v>0</v>
      </c>
      <c r="Q134">
        <f>SUM(E134:N134)-P134</f>
        <v>893.82181642077751</v>
      </c>
    </row>
    <row r="135" spans="1:17">
      <c r="A135">
        <v>134</v>
      </c>
      <c r="B135" t="s">
        <v>89</v>
      </c>
      <c r="C135" s="1">
        <v>43.466666666666598</v>
      </c>
      <c r="D135" s="2" t="s">
        <v>282</v>
      </c>
      <c r="E135">
        <f>IF(ISBLANK(Marathon!F138),"",100+MAX(0,(50-(50*(Marathon!F138-'Best Times'!H$2)/('Best Times'!H$5-'Best Times'!H$2)))))</f>
        <v>100</v>
      </c>
      <c r="F135">
        <f>IF(ISBLANK(Marathon!G138),"",100+MAX(0,(50-(50*(Marathon!G138-'Best Times'!I$2)/('Best Times'!I$5-'Best Times'!I$2)))))</f>
        <v>100</v>
      </c>
      <c r="G135">
        <f>IF(ISBLANK(Marathon!H138),"",100+MAX(0,(50-(50*(Marathon!H138-'Best Times'!J$2)/('Best Times'!J$5-'Best Times'!J$2)))))</f>
        <v>100</v>
      </c>
      <c r="H135">
        <f>IF(ISBLANK(Marathon!I138),"",100+MAX(0,(50-(50*(Marathon!I138-'Best Times'!K$2)/('Best Times'!K$5-'Best Times'!K$2)))))</f>
        <v>100</v>
      </c>
      <c r="I135">
        <f>IF(ISBLANK(Marathon!J138),"",100+MAX(0,(50-(50*(Marathon!J138-'Best Times'!L$2)/('Best Times'!L$5-'Best Times'!L$2)))))</f>
        <v>100</v>
      </c>
      <c r="J135">
        <f>IF(ISBLANK(Marathon!K138),"",100+MAX(0,(50-(50*(Marathon!K138-'Best Times'!M$2)/('Best Times'!M$5-'Best Times'!M$2)))))</f>
        <v>100</v>
      </c>
      <c r="K135">
        <f>IF(ISBLANK(Marathon!L138),"",100+MAX(0,(50-(50*(Marathon!L138-'Best Times'!N$2)/('Best Times'!N$5-'Best Times'!N$2)))))</f>
        <v>100</v>
      </c>
      <c r="L135">
        <f>IF(ISBLANK(Marathon!M138),"",100+MAX(0,(50-(50*(Marathon!M138-'Best Times'!O$2)/('Best Times'!O$5-'Best Times'!O$2)))))</f>
        <v>100</v>
      </c>
      <c r="M135">
        <f>IF(ISBLANK(Marathon!N138),"",100+MAX(0,(50-(50*(Marathon!N138-'Best Times'!P$2)/('Best Times'!P$5-'Best Times'!P$2)))))</f>
        <v>100</v>
      </c>
      <c r="N135">
        <f>IF(ISBLANK(Marathon!O138),"",100+MAX(0,(50-(50*(Marathon!O138-'Best Times'!Q$2)/('Best Times'!Q$5-'Best Times'!Q$2)))))</f>
        <v>100</v>
      </c>
      <c r="O135">
        <f>100*COUNTIF(E135:N135,"&gt;0")</f>
        <v>1000</v>
      </c>
      <c r="P135">
        <f>IF(O135=1000,MIN(E135:N135),0)</f>
        <v>100</v>
      </c>
      <c r="Q135">
        <f>SUM(E135:N135)-P135</f>
        <v>900</v>
      </c>
    </row>
    <row r="136" spans="1:17">
      <c r="A136">
        <v>135</v>
      </c>
      <c r="B136" t="s">
        <v>179</v>
      </c>
      <c r="C136" s="1">
        <v>43.75</v>
      </c>
      <c r="D136" s="2" t="s">
        <v>284</v>
      </c>
      <c r="E136">
        <f>IF(ISBLANK(Marathon!F139),"",100+MAX(0,(50-(50*(Marathon!F139-'Best Times'!H$2)/('Best Times'!H$5-'Best Times'!H$2)))))</f>
        <v>100</v>
      </c>
      <c r="F136">
        <f>IF(ISBLANK(Marathon!G139),"",100+MAX(0,(50-(50*(Marathon!G139-'Best Times'!I$2)/('Best Times'!I$5-'Best Times'!I$2)))))</f>
        <v>100</v>
      </c>
      <c r="G136">
        <f>IF(ISBLANK(Marathon!H139),"",100+MAX(0,(50-(50*(Marathon!H139-'Best Times'!J$2)/('Best Times'!J$5-'Best Times'!J$2)))))</f>
        <v>100</v>
      </c>
      <c r="H136">
        <f>IF(ISBLANK(Marathon!I139),"",100+MAX(0,(50-(50*(Marathon!I139-'Best Times'!K$2)/('Best Times'!K$5-'Best Times'!K$2)))))</f>
        <v>100</v>
      </c>
      <c r="I136">
        <f>IF(ISBLANK(Marathon!J139),"",100+MAX(0,(50-(50*(Marathon!J139-'Best Times'!L$2)/('Best Times'!L$5-'Best Times'!L$2)))))</f>
        <v>100</v>
      </c>
      <c r="J136">
        <f>IF(ISBLANK(Marathon!K139),"",100+MAX(0,(50-(50*(Marathon!K139-'Best Times'!M$2)/('Best Times'!M$5-'Best Times'!M$2)))))</f>
        <v>100</v>
      </c>
      <c r="K136">
        <f>IF(ISBLANK(Marathon!L139),"",100+MAX(0,(50-(50*(Marathon!L139-'Best Times'!N$2)/('Best Times'!N$5-'Best Times'!N$2)))))</f>
        <v>100</v>
      </c>
      <c r="L136">
        <f>IF(ISBLANK(Marathon!M139),"",100+MAX(0,(50-(50*(Marathon!M139-'Best Times'!O$2)/('Best Times'!O$5-'Best Times'!O$2)))))</f>
        <v>100</v>
      </c>
      <c r="M136">
        <f>IF(ISBLANK(Marathon!N139),"",100+MAX(0,(50-(50*(Marathon!N139-'Best Times'!P$2)/('Best Times'!P$5-'Best Times'!P$2)))))</f>
        <v>100</v>
      </c>
      <c r="N136">
        <f>IF(ISBLANK(Marathon!O139),"",100+MAX(0,(50-(50*(Marathon!O139-'Best Times'!Q$2)/('Best Times'!Q$5-'Best Times'!Q$2)))))</f>
        <v>100</v>
      </c>
      <c r="O136">
        <f>100*COUNTIF(E136:N136,"&gt;0")</f>
        <v>1000</v>
      </c>
      <c r="P136">
        <f>IF(O136=1000,MIN(E136:N136),0)</f>
        <v>100</v>
      </c>
      <c r="Q136">
        <f>SUM(E136:N136)-P136</f>
        <v>900</v>
      </c>
    </row>
    <row r="137" spans="1:17">
      <c r="A137">
        <v>136</v>
      </c>
      <c r="B137" t="s">
        <v>180</v>
      </c>
      <c r="C137" s="1">
        <v>44.8333333333333</v>
      </c>
      <c r="D137" s="2" t="s">
        <v>280</v>
      </c>
      <c r="E137">
        <f>IF(ISBLANK(Marathon!F140),"",100+MAX(0,(50-(50*(Marathon!F140-'Best Times'!H$2)/('Best Times'!H$5-'Best Times'!H$2)))))</f>
        <v>100</v>
      </c>
      <c r="F137">
        <f>IF(ISBLANK(Marathon!G140),"",100+MAX(0,(50-(50*(Marathon!G140-'Best Times'!I$2)/('Best Times'!I$5-'Best Times'!I$2)))))</f>
        <v>100</v>
      </c>
      <c r="G137" t="str">
        <f>IF(ISBLANK(Marathon!H140),"",100+MAX(0,(50-(50*(Marathon!H140-'Best Times'!J$2)/('Best Times'!J$5-'Best Times'!J$2)))))</f>
        <v/>
      </c>
      <c r="H137">
        <f>IF(ISBLANK(Marathon!I140),"",100+MAX(0,(50-(50*(Marathon!I140-'Best Times'!K$2)/('Best Times'!K$5-'Best Times'!K$2)))))</f>
        <v>100</v>
      </c>
      <c r="I137">
        <f>IF(ISBLANK(Marathon!J140),"",100+MAX(0,(50-(50*(Marathon!J140-'Best Times'!L$2)/('Best Times'!L$5-'Best Times'!L$2)))))</f>
        <v>100</v>
      </c>
      <c r="J137">
        <f>IF(ISBLANK(Marathon!K140),"",100+MAX(0,(50-(50*(Marathon!K140-'Best Times'!M$2)/('Best Times'!M$5-'Best Times'!M$2)))))</f>
        <v>100</v>
      </c>
      <c r="K137">
        <f>IF(ISBLANK(Marathon!L140),"",100+MAX(0,(50-(50*(Marathon!L140-'Best Times'!N$2)/('Best Times'!N$5-'Best Times'!N$2)))))</f>
        <v>100</v>
      </c>
      <c r="L137">
        <f>IF(ISBLANK(Marathon!M140),"",100+MAX(0,(50-(50*(Marathon!M140-'Best Times'!O$2)/('Best Times'!O$5-'Best Times'!O$2)))))</f>
        <v>100</v>
      </c>
      <c r="M137">
        <f>IF(ISBLANK(Marathon!N140),"",100+MAX(0,(50-(50*(Marathon!N140-'Best Times'!P$2)/('Best Times'!P$5-'Best Times'!P$2)))))</f>
        <v>100</v>
      </c>
      <c r="N137">
        <f>IF(ISBLANK(Marathon!O140),"",100+MAX(0,(50-(50*(Marathon!O140-'Best Times'!Q$2)/('Best Times'!Q$5-'Best Times'!Q$2)))))</f>
        <v>100</v>
      </c>
      <c r="O137">
        <f>100*COUNTIF(E137:N137,"&gt;0")</f>
        <v>900</v>
      </c>
      <c r="P137">
        <f>IF(O137=1000,MIN(E137:N137),0)</f>
        <v>0</v>
      </c>
      <c r="Q137">
        <f>SUM(E137:N137)-P137</f>
        <v>900</v>
      </c>
    </row>
    <row r="138" spans="1:17">
      <c r="A138">
        <v>137</v>
      </c>
      <c r="B138" t="s">
        <v>106</v>
      </c>
      <c r="C138" s="1">
        <v>41.466666666666598</v>
      </c>
      <c r="D138" s="2" t="s">
        <v>275</v>
      </c>
      <c r="E138">
        <f>IF(ISBLANK(Marathon!F141),"",100+MAX(0,(50-(50*(Marathon!F141-'Best Times'!H$2)/('Best Times'!H$5-'Best Times'!H$2)))))</f>
        <v>100</v>
      </c>
      <c r="F138">
        <f>IF(ISBLANK(Marathon!G141),"",100+MAX(0,(50-(50*(Marathon!G141-'Best Times'!I$2)/('Best Times'!I$5-'Best Times'!I$2)))))</f>
        <v>100</v>
      </c>
      <c r="G138">
        <f>IF(ISBLANK(Marathon!H141),"",100+MAX(0,(50-(50*(Marathon!H141-'Best Times'!J$2)/('Best Times'!J$5-'Best Times'!J$2)))))</f>
        <v>100</v>
      </c>
      <c r="H138">
        <f>IF(ISBLANK(Marathon!I141),"",100+MAX(0,(50-(50*(Marathon!I141-'Best Times'!K$2)/('Best Times'!K$5-'Best Times'!K$2)))))</f>
        <v>100</v>
      </c>
      <c r="I138">
        <f>IF(ISBLANK(Marathon!J141),"",100+MAX(0,(50-(50*(Marathon!J141-'Best Times'!L$2)/('Best Times'!L$5-'Best Times'!L$2)))))</f>
        <v>100</v>
      </c>
      <c r="J138">
        <f>IF(ISBLANK(Marathon!K141),"",100+MAX(0,(50-(50*(Marathon!K141-'Best Times'!M$2)/('Best Times'!M$5-'Best Times'!M$2)))))</f>
        <v>100</v>
      </c>
      <c r="K138">
        <f>IF(ISBLANK(Marathon!L141),"",100+MAX(0,(50-(50*(Marathon!L141-'Best Times'!N$2)/('Best Times'!N$5-'Best Times'!N$2)))))</f>
        <v>100</v>
      </c>
      <c r="L138">
        <f>IF(ISBLANK(Marathon!M141),"",100+MAX(0,(50-(50*(Marathon!M141-'Best Times'!O$2)/('Best Times'!O$5-'Best Times'!O$2)))))</f>
        <v>100</v>
      </c>
      <c r="M138">
        <f>IF(ISBLANK(Marathon!N141),"",100+MAX(0,(50-(50*(Marathon!N141-'Best Times'!P$2)/('Best Times'!P$5-'Best Times'!P$2)))))</f>
        <v>100</v>
      </c>
      <c r="N138">
        <f>IF(ISBLANK(Marathon!O141),"",100+MAX(0,(50-(50*(Marathon!O141-'Best Times'!Q$2)/('Best Times'!Q$5-'Best Times'!Q$2)))))</f>
        <v>100</v>
      </c>
      <c r="O138">
        <f>100*COUNTIF(E138:N138,"&gt;0")</f>
        <v>1000</v>
      </c>
      <c r="P138">
        <f>IF(O138=1000,MIN(E138:N138),0)</f>
        <v>100</v>
      </c>
      <c r="Q138">
        <f>SUM(E138:N138)-P138</f>
        <v>900</v>
      </c>
    </row>
    <row r="139" spans="1:17">
      <c r="A139">
        <v>138</v>
      </c>
      <c r="B139" t="s">
        <v>181</v>
      </c>
      <c r="C139" s="1">
        <v>40.883333333333297</v>
      </c>
      <c r="D139" s="2" t="s">
        <v>282</v>
      </c>
      <c r="E139">
        <f>IF(ISBLANK(Marathon!F142),"",100+MAX(0,(50-(50*(Marathon!F142-'Best Times'!H$2)/('Best Times'!H$5-'Best Times'!H$2)))))</f>
        <v>100</v>
      </c>
      <c r="F139">
        <f>IF(ISBLANK(Marathon!G142),"",100+MAX(0,(50-(50*(Marathon!G142-'Best Times'!I$2)/('Best Times'!I$5-'Best Times'!I$2)))))</f>
        <v>100</v>
      </c>
      <c r="G139">
        <f>IF(ISBLANK(Marathon!H142),"",100+MAX(0,(50-(50*(Marathon!H142-'Best Times'!J$2)/('Best Times'!J$5-'Best Times'!J$2)))))</f>
        <v>100</v>
      </c>
      <c r="H139">
        <f>IF(ISBLANK(Marathon!I142),"",100+MAX(0,(50-(50*(Marathon!I142-'Best Times'!K$2)/('Best Times'!K$5-'Best Times'!K$2)))))</f>
        <v>100</v>
      </c>
      <c r="I139">
        <f>IF(ISBLANK(Marathon!J142),"",100+MAX(0,(50-(50*(Marathon!J142-'Best Times'!L$2)/('Best Times'!L$5-'Best Times'!L$2)))))</f>
        <v>100</v>
      </c>
      <c r="J139">
        <f>IF(ISBLANK(Marathon!K142),"",100+MAX(0,(50-(50*(Marathon!K142-'Best Times'!M$2)/('Best Times'!M$5-'Best Times'!M$2)))))</f>
        <v>100</v>
      </c>
      <c r="K139">
        <f>IF(ISBLANK(Marathon!L142),"",100+MAX(0,(50-(50*(Marathon!L142-'Best Times'!N$2)/('Best Times'!N$5-'Best Times'!N$2)))))</f>
        <v>100</v>
      </c>
      <c r="L139">
        <f>IF(ISBLANK(Marathon!M142),"",100+MAX(0,(50-(50*(Marathon!M142-'Best Times'!O$2)/('Best Times'!O$5-'Best Times'!O$2)))))</f>
        <v>100</v>
      </c>
      <c r="M139">
        <f>IF(ISBLANK(Marathon!N142),"",100+MAX(0,(50-(50*(Marathon!N142-'Best Times'!P$2)/('Best Times'!P$5-'Best Times'!P$2)))))</f>
        <v>100</v>
      </c>
      <c r="N139">
        <f>IF(ISBLANK(Marathon!O142),"",100+MAX(0,(50-(50*(Marathon!O142-'Best Times'!Q$2)/('Best Times'!Q$5-'Best Times'!Q$2)))))</f>
        <v>100</v>
      </c>
      <c r="O139">
        <f>100*COUNTIF(E139:N139,"&gt;0")</f>
        <v>1000</v>
      </c>
      <c r="P139">
        <f>IF(O139=1000,MIN(E139:N139),0)</f>
        <v>100</v>
      </c>
      <c r="Q139">
        <f>SUM(E139:N139)-P139</f>
        <v>900</v>
      </c>
    </row>
    <row r="140" spans="1:17">
      <c r="A140">
        <v>139</v>
      </c>
      <c r="B140" t="s">
        <v>95</v>
      </c>
      <c r="C140" s="1">
        <v>36.533333333333303</v>
      </c>
      <c r="D140" s="2" t="s">
        <v>284</v>
      </c>
      <c r="E140">
        <f>IF(ISBLANK(Marathon!F143),"",100+MAX(0,(50-(50*(Marathon!F143-'Best Times'!H$2)/('Best Times'!H$5-'Best Times'!H$2)))))</f>
        <v>100</v>
      </c>
      <c r="F140">
        <f>IF(ISBLANK(Marathon!G143),"",100+MAX(0,(50-(50*(Marathon!G143-'Best Times'!I$2)/('Best Times'!I$5-'Best Times'!I$2)))))</f>
        <v>100</v>
      </c>
      <c r="G140">
        <f>IF(ISBLANK(Marathon!H143),"",100+MAX(0,(50-(50*(Marathon!H143-'Best Times'!J$2)/('Best Times'!J$5-'Best Times'!J$2)))))</f>
        <v>100</v>
      </c>
      <c r="H140">
        <f>IF(ISBLANK(Marathon!I143),"",100+MAX(0,(50-(50*(Marathon!I143-'Best Times'!K$2)/('Best Times'!K$5-'Best Times'!K$2)))))</f>
        <v>100</v>
      </c>
      <c r="I140">
        <f>IF(ISBLANK(Marathon!J143),"",100+MAX(0,(50-(50*(Marathon!J143-'Best Times'!L$2)/('Best Times'!L$5-'Best Times'!L$2)))))</f>
        <v>100</v>
      </c>
      <c r="J140">
        <f>IF(ISBLANK(Marathon!K143),"",100+MAX(0,(50-(50*(Marathon!K143-'Best Times'!M$2)/('Best Times'!M$5-'Best Times'!M$2)))))</f>
        <v>100</v>
      </c>
      <c r="K140">
        <f>IF(ISBLANK(Marathon!L143),"",100+MAX(0,(50-(50*(Marathon!L143-'Best Times'!N$2)/('Best Times'!N$5-'Best Times'!N$2)))))</f>
        <v>100</v>
      </c>
      <c r="L140">
        <f>IF(ISBLANK(Marathon!M143),"",100+MAX(0,(50-(50*(Marathon!M143-'Best Times'!O$2)/('Best Times'!O$5-'Best Times'!O$2)))))</f>
        <v>100</v>
      </c>
      <c r="M140">
        <f>IF(ISBLANK(Marathon!N143),"",100+MAX(0,(50-(50*(Marathon!N143-'Best Times'!P$2)/('Best Times'!P$5-'Best Times'!P$2)))))</f>
        <v>100</v>
      </c>
      <c r="N140">
        <f>IF(ISBLANK(Marathon!O143),"",100+MAX(0,(50-(50*(Marathon!O143-'Best Times'!Q$2)/('Best Times'!Q$5-'Best Times'!Q$2)))))</f>
        <v>100</v>
      </c>
      <c r="O140">
        <f>100*COUNTIF(E140:N140,"&gt;0")</f>
        <v>1000</v>
      </c>
      <c r="P140">
        <f>IF(O140=1000,MIN(E140:N140),0)</f>
        <v>100</v>
      </c>
      <c r="Q140">
        <f>SUM(E140:N140)-P140</f>
        <v>900</v>
      </c>
    </row>
    <row r="141" spans="1:17">
      <c r="A141">
        <v>140</v>
      </c>
      <c r="B141" t="s">
        <v>85</v>
      </c>
      <c r="C141" s="1">
        <v>29.3666666666666</v>
      </c>
      <c r="D141" s="2" t="s">
        <v>285</v>
      </c>
      <c r="E141">
        <f>IF(ISBLANK(Marathon!F144),"",100+MAX(0,(50-(50*(Marathon!F144-'Best Times'!H$2)/('Best Times'!H$5-'Best Times'!H$2)))))</f>
        <v>100</v>
      </c>
      <c r="F141">
        <f>IF(ISBLANK(Marathon!G144),"",100+MAX(0,(50-(50*(Marathon!G144-'Best Times'!I$2)/('Best Times'!I$5-'Best Times'!I$2)))))</f>
        <v>100</v>
      </c>
      <c r="G141" t="str">
        <f>IF(ISBLANK(Marathon!H144),"",100+MAX(0,(50-(50*(Marathon!H144-'Best Times'!J$2)/('Best Times'!J$5-'Best Times'!J$2)))))</f>
        <v/>
      </c>
      <c r="H141">
        <f>IF(ISBLANK(Marathon!I144),"",100+MAX(0,(50-(50*(Marathon!I144-'Best Times'!K$2)/('Best Times'!K$5-'Best Times'!K$2)))))</f>
        <v>100</v>
      </c>
      <c r="I141">
        <f>IF(ISBLANK(Marathon!J144),"",100+MAX(0,(50-(50*(Marathon!J144-'Best Times'!L$2)/('Best Times'!L$5-'Best Times'!L$2)))))</f>
        <v>100</v>
      </c>
      <c r="J141">
        <f>IF(ISBLANK(Marathon!K144),"",100+MAX(0,(50-(50*(Marathon!K144-'Best Times'!M$2)/('Best Times'!M$5-'Best Times'!M$2)))))</f>
        <v>100</v>
      </c>
      <c r="K141">
        <f>IF(ISBLANK(Marathon!L144),"",100+MAX(0,(50-(50*(Marathon!L144-'Best Times'!N$2)/('Best Times'!N$5-'Best Times'!N$2)))))</f>
        <v>100</v>
      </c>
      <c r="L141">
        <f>IF(ISBLANK(Marathon!M144),"",100+MAX(0,(50-(50*(Marathon!M144-'Best Times'!O$2)/('Best Times'!O$5-'Best Times'!O$2)))))</f>
        <v>100</v>
      </c>
      <c r="M141">
        <f>IF(ISBLANK(Marathon!N144),"",100+MAX(0,(50-(50*(Marathon!N144-'Best Times'!P$2)/('Best Times'!P$5-'Best Times'!P$2)))))</f>
        <v>100</v>
      </c>
      <c r="N141">
        <f>IF(ISBLANK(Marathon!O144),"",100+MAX(0,(50-(50*(Marathon!O144-'Best Times'!Q$2)/('Best Times'!Q$5-'Best Times'!Q$2)))))</f>
        <v>100</v>
      </c>
      <c r="O141">
        <f>100*COUNTIF(E141:N141,"&gt;0")</f>
        <v>900</v>
      </c>
      <c r="P141">
        <f>IF(O141=1000,MIN(E141:N141),0)</f>
        <v>0</v>
      </c>
      <c r="Q141">
        <f>SUM(E141:N141)-P141</f>
        <v>900</v>
      </c>
    </row>
    <row r="142" spans="1:17">
      <c r="A142">
        <v>141</v>
      </c>
      <c r="B142" t="s">
        <v>53</v>
      </c>
      <c r="C142" s="1">
        <v>29.633333333333301</v>
      </c>
      <c r="D142" s="2" t="s">
        <v>282</v>
      </c>
      <c r="E142">
        <f>IF(ISBLANK(Marathon!F145),"",100+MAX(0,(50-(50*(Marathon!F145-'Best Times'!H$2)/('Best Times'!H$5-'Best Times'!H$2)))))</f>
        <v>100</v>
      </c>
      <c r="F142">
        <f>IF(ISBLANK(Marathon!G145),"",100+MAX(0,(50-(50*(Marathon!G145-'Best Times'!I$2)/('Best Times'!I$5-'Best Times'!I$2)))))</f>
        <v>100</v>
      </c>
      <c r="G142">
        <f>IF(ISBLANK(Marathon!H145),"",100+MAX(0,(50-(50*(Marathon!H145-'Best Times'!J$2)/('Best Times'!J$5-'Best Times'!J$2)))))</f>
        <v>100</v>
      </c>
      <c r="H142">
        <f>IF(ISBLANK(Marathon!I145),"",100+MAX(0,(50-(50*(Marathon!I145-'Best Times'!K$2)/('Best Times'!K$5-'Best Times'!K$2)))))</f>
        <v>100</v>
      </c>
      <c r="I142">
        <f>IF(ISBLANK(Marathon!J145),"",100+MAX(0,(50-(50*(Marathon!J145-'Best Times'!L$2)/('Best Times'!L$5-'Best Times'!L$2)))))</f>
        <v>100</v>
      </c>
      <c r="J142">
        <f>IF(ISBLANK(Marathon!K145),"",100+MAX(0,(50-(50*(Marathon!K145-'Best Times'!M$2)/('Best Times'!M$5-'Best Times'!M$2)))))</f>
        <v>100</v>
      </c>
      <c r="K142">
        <f>IF(ISBLANK(Marathon!L145),"",100+MAX(0,(50-(50*(Marathon!L145-'Best Times'!N$2)/('Best Times'!N$5-'Best Times'!N$2)))))</f>
        <v>100</v>
      </c>
      <c r="L142">
        <f>IF(ISBLANK(Marathon!M145),"",100+MAX(0,(50-(50*(Marathon!M145-'Best Times'!O$2)/('Best Times'!O$5-'Best Times'!O$2)))))</f>
        <v>100</v>
      </c>
      <c r="M142">
        <f>IF(ISBLANK(Marathon!N145),"",100+MAX(0,(50-(50*(Marathon!N145-'Best Times'!P$2)/('Best Times'!P$5-'Best Times'!P$2)))))</f>
        <v>100</v>
      </c>
      <c r="N142">
        <f>IF(ISBLANK(Marathon!O145),"",100+MAX(0,(50-(50*(Marathon!O145-'Best Times'!Q$2)/('Best Times'!Q$5-'Best Times'!Q$2)))))</f>
        <v>100</v>
      </c>
      <c r="O142">
        <f>100*COUNTIF(E142:N142,"&gt;0")</f>
        <v>1000</v>
      </c>
      <c r="P142">
        <f>IF(O142=1000,MIN(E142:N142),0)</f>
        <v>100</v>
      </c>
      <c r="Q142">
        <f>SUM(E142:N142)-P142</f>
        <v>900</v>
      </c>
    </row>
    <row r="143" spans="1:17">
      <c r="A143">
        <v>142</v>
      </c>
      <c r="B143" t="s">
        <v>182</v>
      </c>
      <c r="C143" s="1">
        <v>27.4</v>
      </c>
      <c r="D143" s="2" t="s">
        <v>282</v>
      </c>
      <c r="E143">
        <f>IF(ISBLANK(Marathon!F146),"",100+MAX(0,(50-(50*(Marathon!F146-'Best Times'!H$2)/('Best Times'!H$5-'Best Times'!H$2)))))</f>
        <v>100</v>
      </c>
      <c r="F143">
        <f>IF(ISBLANK(Marathon!G146),"",100+MAX(0,(50-(50*(Marathon!G146-'Best Times'!I$2)/('Best Times'!I$5-'Best Times'!I$2)))))</f>
        <v>100</v>
      </c>
      <c r="G143">
        <f>IF(ISBLANK(Marathon!H146),"",100+MAX(0,(50-(50*(Marathon!H146-'Best Times'!J$2)/('Best Times'!J$5-'Best Times'!J$2)))))</f>
        <v>100</v>
      </c>
      <c r="H143">
        <f>IF(ISBLANK(Marathon!I146),"",100+MAX(0,(50-(50*(Marathon!I146-'Best Times'!K$2)/('Best Times'!K$5-'Best Times'!K$2)))))</f>
        <v>100</v>
      </c>
      <c r="I143">
        <f>IF(ISBLANK(Marathon!J146),"",100+MAX(0,(50-(50*(Marathon!J146-'Best Times'!L$2)/('Best Times'!L$5-'Best Times'!L$2)))))</f>
        <v>100</v>
      </c>
      <c r="J143">
        <f>IF(ISBLANK(Marathon!K146),"",100+MAX(0,(50-(50*(Marathon!K146-'Best Times'!M$2)/('Best Times'!M$5-'Best Times'!M$2)))))</f>
        <v>100</v>
      </c>
      <c r="K143">
        <f>IF(ISBLANK(Marathon!L146),"",100+MAX(0,(50-(50*(Marathon!L146-'Best Times'!N$2)/('Best Times'!N$5-'Best Times'!N$2)))))</f>
        <v>100</v>
      </c>
      <c r="L143">
        <f>IF(ISBLANK(Marathon!M146),"",100+MAX(0,(50-(50*(Marathon!M146-'Best Times'!O$2)/('Best Times'!O$5-'Best Times'!O$2)))))</f>
        <v>100</v>
      </c>
      <c r="M143">
        <f>IF(ISBLANK(Marathon!N146),"",100+MAX(0,(50-(50*(Marathon!N146-'Best Times'!P$2)/('Best Times'!P$5-'Best Times'!P$2)))))</f>
        <v>100</v>
      </c>
      <c r="N143">
        <f>IF(ISBLANK(Marathon!O146),"",100+MAX(0,(50-(50*(Marathon!O146-'Best Times'!Q$2)/('Best Times'!Q$5-'Best Times'!Q$2)))))</f>
        <v>100</v>
      </c>
      <c r="O143">
        <f>100*COUNTIF(E143:N143,"&gt;0")</f>
        <v>1000</v>
      </c>
      <c r="P143">
        <f>IF(O143=1000,MIN(E143:N143),0)</f>
        <v>100</v>
      </c>
      <c r="Q143">
        <f>SUM(E143:N143)-P143</f>
        <v>900</v>
      </c>
    </row>
    <row r="144" spans="1:17">
      <c r="A144">
        <v>143</v>
      </c>
      <c r="B144" t="s">
        <v>183</v>
      </c>
      <c r="C144" s="1">
        <v>26.283333333333299</v>
      </c>
      <c r="D144" s="2" t="s">
        <v>284</v>
      </c>
      <c r="E144">
        <f>IF(ISBLANK(Marathon!F147),"",100+MAX(0,(50-(50*(Marathon!F147-'Best Times'!H$2)/('Best Times'!H$5-'Best Times'!H$2)))))</f>
        <v>100</v>
      </c>
      <c r="F144">
        <f>IF(ISBLANK(Marathon!G147),"",100+MAX(0,(50-(50*(Marathon!G147-'Best Times'!I$2)/('Best Times'!I$5-'Best Times'!I$2)))))</f>
        <v>100</v>
      </c>
      <c r="G144">
        <f>IF(ISBLANK(Marathon!H147),"",100+MAX(0,(50-(50*(Marathon!H147-'Best Times'!J$2)/('Best Times'!J$5-'Best Times'!J$2)))))</f>
        <v>141.87692307692308</v>
      </c>
      <c r="H144">
        <f>IF(ISBLANK(Marathon!I147),"",100+MAX(0,(50-(50*(Marathon!I147-'Best Times'!K$2)/('Best Times'!K$5-'Best Times'!K$2)))))</f>
        <v>100</v>
      </c>
      <c r="I144">
        <f>IF(ISBLANK(Marathon!J147),"",100+MAX(0,(50-(50*(Marathon!J147-'Best Times'!L$2)/('Best Times'!L$5-'Best Times'!L$2)))))</f>
        <v>100</v>
      </c>
      <c r="J144">
        <f>IF(ISBLANK(Marathon!K147),"",100+MAX(0,(50-(50*(Marathon!K147-'Best Times'!M$2)/('Best Times'!M$5-'Best Times'!M$2)))))</f>
        <v>100</v>
      </c>
      <c r="K144">
        <f>IF(ISBLANK(Marathon!L147),"",100+MAX(0,(50-(50*(Marathon!L147-'Best Times'!N$2)/('Best Times'!N$5-'Best Times'!N$2)))))</f>
        <v>100</v>
      </c>
      <c r="L144">
        <f>IF(ISBLANK(Marathon!M147),"",100+MAX(0,(50-(50*(Marathon!M147-'Best Times'!O$2)/('Best Times'!O$5-'Best Times'!O$2)))))</f>
        <v>100</v>
      </c>
      <c r="M144">
        <f>IF(ISBLANK(Marathon!N147),"",100+MAX(0,(50-(50*(Marathon!N147-'Best Times'!P$2)/('Best Times'!P$5-'Best Times'!P$2)))))</f>
        <v>100</v>
      </c>
      <c r="N144">
        <f>IF(ISBLANK(Marathon!O147),"",100+MAX(0,(50-(50*(Marathon!O147-'Best Times'!Q$2)/('Best Times'!Q$5-'Best Times'!Q$2)))))</f>
        <v>100</v>
      </c>
      <c r="O144">
        <f>100*COUNTIF(E144:N144,"&gt;0")</f>
        <v>1000</v>
      </c>
      <c r="P144">
        <f>IF(O144=1000,MIN(E144:N144),0)</f>
        <v>100</v>
      </c>
      <c r="Q144">
        <f>SUM(E144:N144)-P144</f>
        <v>941.87692307692305</v>
      </c>
    </row>
    <row r="145" spans="1:17">
      <c r="A145">
        <v>144</v>
      </c>
      <c r="B145" t="s">
        <v>75</v>
      </c>
      <c r="C145" s="1">
        <v>25.15</v>
      </c>
      <c r="D145" s="2" t="s">
        <v>286</v>
      </c>
      <c r="E145">
        <f>IF(ISBLANK(Marathon!F148),"",100+MAX(0,(50-(50*(Marathon!F148-'Best Times'!H$2)/('Best Times'!H$5-'Best Times'!H$2)))))</f>
        <v>100</v>
      </c>
      <c r="F145">
        <f>IF(ISBLANK(Marathon!G148),"",100+MAX(0,(50-(50*(Marathon!G148-'Best Times'!I$2)/('Best Times'!I$5-'Best Times'!I$2)))))</f>
        <v>100</v>
      </c>
      <c r="G145">
        <f>IF(ISBLANK(Marathon!H148),"",100+MAX(0,(50-(50*(Marathon!H148-'Best Times'!J$2)/('Best Times'!J$5-'Best Times'!J$2)))))</f>
        <v>100</v>
      </c>
      <c r="H145" t="str">
        <f>IF(ISBLANK(Marathon!I148),"",100+MAX(0,(50-(50*(Marathon!I148-'Best Times'!K$2)/('Best Times'!K$5-'Best Times'!K$2)))))</f>
        <v/>
      </c>
      <c r="I145">
        <f>IF(ISBLANK(Marathon!J148),"",100+MAX(0,(50-(50*(Marathon!J148-'Best Times'!L$2)/('Best Times'!L$5-'Best Times'!L$2)))))</f>
        <v>100</v>
      </c>
      <c r="J145">
        <f>IF(ISBLANK(Marathon!K148),"",100+MAX(0,(50-(50*(Marathon!K148-'Best Times'!M$2)/('Best Times'!M$5-'Best Times'!M$2)))))</f>
        <v>100</v>
      </c>
      <c r="K145">
        <f>IF(ISBLANK(Marathon!L148),"",100+MAX(0,(50-(50*(Marathon!L148-'Best Times'!N$2)/('Best Times'!N$5-'Best Times'!N$2)))))</f>
        <v>100</v>
      </c>
      <c r="L145">
        <f>IF(ISBLANK(Marathon!M148),"",100+MAX(0,(50-(50*(Marathon!M148-'Best Times'!O$2)/('Best Times'!O$5-'Best Times'!O$2)))))</f>
        <v>100</v>
      </c>
      <c r="M145">
        <f>IF(ISBLANK(Marathon!N148),"",100+MAX(0,(50-(50*(Marathon!N148-'Best Times'!P$2)/('Best Times'!P$5-'Best Times'!P$2)))))</f>
        <v>100</v>
      </c>
      <c r="N145">
        <f>IF(ISBLANK(Marathon!O148),"",100+MAX(0,(50-(50*(Marathon!O148-'Best Times'!Q$2)/('Best Times'!Q$5-'Best Times'!Q$2)))))</f>
        <v>100</v>
      </c>
      <c r="O145">
        <f>100*COUNTIF(E145:N145,"&gt;0")</f>
        <v>900</v>
      </c>
      <c r="P145">
        <f>IF(O145=1000,MIN(E145:N145),0)</f>
        <v>0</v>
      </c>
      <c r="Q145">
        <f>SUM(E145:N145)-P145</f>
        <v>900</v>
      </c>
    </row>
    <row r="146" spans="1:17">
      <c r="A146">
        <v>145</v>
      </c>
      <c r="B146" t="s">
        <v>58</v>
      </c>
      <c r="C146" s="1">
        <v>23.65</v>
      </c>
      <c r="D146" s="2" t="s">
        <v>282</v>
      </c>
      <c r="E146">
        <f>IF(ISBLANK(Marathon!F149),"",100+MAX(0,(50-(50*(Marathon!F149-'Best Times'!H$2)/('Best Times'!H$5-'Best Times'!H$2)))))</f>
        <v>100</v>
      </c>
      <c r="F146">
        <f>IF(ISBLANK(Marathon!G149),"",100+MAX(0,(50-(50*(Marathon!G149-'Best Times'!I$2)/('Best Times'!I$5-'Best Times'!I$2)))))</f>
        <v>100</v>
      </c>
      <c r="G146">
        <f>IF(ISBLANK(Marathon!H149),"",100+MAX(0,(50-(50*(Marathon!H149-'Best Times'!J$2)/('Best Times'!J$5-'Best Times'!J$2)))))</f>
        <v>100</v>
      </c>
      <c r="H146">
        <f>IF(ISBLANK(Marathon!I149),"",100+MAX(0,(50-(50*(Marathon!I149-'Best Times'!K$2)/('Best Times'!K$5-'Best Times'!K$2)))))</f>
        <v>100</v>
      </c>
      <c r="I146">
        <f>IF(ISBLANK(Marathon!J149),"",100+MAX(0,(50-(50*(Marathon!J149-'Best Times'!L$2)/('Best Times'!L$5-'Best Times'!L$2)))))</f>
        <v>100</v>
      </c>
      <c r="J146">
        <f>IF(ISBLANK(Marathon!K149),"",100+MAX(0,(50-(50*(Marathon!K149-'Best Times'!M$2)/('Best Times'!M$5-'Best Times'!M$2)))))</f>
        <v>100</v>
      </c>
      <c r="K146">
        <f>IF(ISBLANK(Marathon!L149),"",100+MAX(0,(50-(50*(Marathon!L149-'Best Times'!N$2)/('Best Times'!N$5-'Best Times'!N$2)))))</f>
        <v>100</v>
      </c>
      <c r="L146">
        <f>IF(ISBLANK(Marathon!M149),"",100+MAX(0,(50-(50*(Marathon!M149-'Best Times'!O$2)/('Best Times'!O$5-'Best Times'!O$2)))))</f>
        <v>100</v>
      </c>
      <c r="M146">
        <f>IF(ISBLANK(Marathon!N149),"",100+MAX(0,(50-(50*(Marathon!N149-'Best Times'!P$2)/('Best Times'!P$5-'Best Times'!P$2)))))</f>
        <v>100</v>
      </c>
      <c r="N146">
        <f>IF(ISBLANK(Marathon!O149),"",100+MAX(0,(50-(50*(Marathon!O149-'Best Times'!Q$2)/('Best Times'!Q$5-'Best Times'!Q$2)))))</f>
        <v>100</v>
      </c>
      <c r="O146">
        <f>100*COUNTIF(E146:N146,"&gt;0")</f>
        <v>1000</v>
      </c>
      <c r="P146">
        <f>IF(O146=1000,MIN(E146:N146),0)</f>
        <v>100</v>
      </c>
      <c r="Q146">
        <f>SUM(E146:N146)-P146</f>
        <v>900</v>
      </c>
    </row>
    <row r="147" spans="1:17">
      <c r="A147">
        <v>146</v>
      </c>
      <c r="B147" t="s">
        <v>184</v>
      </c>
      <c r="C147" s="1">
        <v>24.05</v>
      </c>
      <c r="D147" s="2" t="s">
        <v>284</v>
      </c>
      <c r="E147">
        <f>IF(ISBLANK(Marathon!F150),"",100+MAX(0,(50-(50*(Marathon!F150-'Best Times'!H$2)/('Best Times'!H$5-'Best Times'!H$2)))))</f>
        <v>100</v>
      </c>
      <c r="F147">
        <f>IF(ISBLANK(Marathon!G150),"",100+MAX(0,(50-(50*(Marathon!G150-'Best Times'!I$2)/('Best Times'!I$5-'Best Times'!I$2)))))</f>
        <v>100</v>
      </c>
      <c r="G147">
        <f>IF(ISBLANK(Marathon!H150),"",100+MAX(0,(50-(50*(Marathon!H150-'Best Times'!J$2)/('Best Times'!J$5-'Best Times'!J$2)))))</f>
        <v>100</v>
      </c>
      <c r="H147">
        <f>IF(ISBLANK(Marathon!I150),"",100+MAX(0,(50-(50*(Marathon!I150-'Best Times'!K$2)/('Best Times'!K$5-'Best Times'!K$2)))))</f>
        <v>100</v>
      </c>
      <c r="I147">
        <f>IF(ISBLANK(Marathon!J150),"",100+MAX(0,(50-(50*(Marathon!J150-'Best Times'!L$2)/('Best Times'!L$5-'Best Times'!L$2)))))</f>
        <v>100</v>
      </c>
      <c r="J147">
        <f>IF(ISBLANK(Marathon!K150),"",100+MAX(0,(50-(50*(Marathon!K150-'Best Times'!M$2)/('Best Times'!M$5-'Best Times'!M$2)))))</f>
        <v>100</v>
      </c>
      <c r="K147">
        <f>IF(ISBLANK(Marathon!L150),"",100+MAX(0,(50-(50*(Marathon!L150-'Best Times'!N$2)/('Best Times'!N$5-'Best Times'!N$2)))))</f>
        <v>100</v>
      </c>
      <c r="L147">
        <f>IF(ISBLANK(Marathon!M150),"",100+MAX(0,(50-(50*(Marathon!M150-'Best Times'!O$2)/('Best Times'!O$5-'Best Times'!O$2)))))</f>
        <v>100</v>
      </c>
      <c r="M147">
        <f>IF(ISBLANK(Marathon!N150),"",100+MAX(0,(50-(50*(Marathon!N150-'Best Times'!P$2)/('Best Times'!P$5-'Best Times'!P$2)))))</f>
        <v>100</v>
      </c>
      <c r="N147">
        <f>IF(ISBLANK(Marathon!O150),"",100+MAX(0,(50-(50*(Marathon!O150-'Best Times'!Q$2)/('Best Times'!Q$5-'Best Times'!Q$2)))))</f>
        <v>100</v>
      </c>
      <c r="O147">
        <f>100*COUNTIF(E147:N147,"&gt;0")</f>
        <v>1000</v>
      </c>
      <c r="P147">
        <f>IF(O147=1000,MIN(E147:N147),0)</f>
        <v>100</v>
      </c>
      <c r="Q147">
        <f>SUM(E147:N147)-P147</f>
        <v>900</v>
      </c>
    </row>
    <row r="148" spans="1:17">
      <c r="A148">
        <v>147</v>
      </c>
      <c r="B148" t="s">
        <v>102</v>
      </c>
      <c r="C148" s="1">
        <v>23.3</v>
      </c>
      <c r="D148" s="2" t="s">
        <v>286</v>
      </c>
      <c r="E148">
        <f>IF(ISBLANK(Marathon!F151),"",100+MAX(0,(50-(50*(Marathon!F151-'Best Times'!H$2)/('Best Times'!H$5-'Best Times'!H$2)))))</f>
        <v>100</v>
      </c>
      <c r="F148">
        <f>IF(ISBLANK(Marathon!G151),"",100+MAX(0,(50-(50*(Marathon!G151-'Best Times'!I$2)/('Best Times'!I$5-'Best Times'!I$2)))))</f>
        <v>100</v>
      </c>
      <c r="G148" t="str">
        <f>IF(ISBLANK(Marathon!H151),"",100+MAX(0,(50-(50*(Marathon!H151-'Best Times'!J$2)/('Best Times'!J$5-'Best Times'!J$2)))))</f>
        <v/>
      </c>
      <c r="H148">
        <f>IF(ISBLANK(Marathon!I151),"",100+MAX(0,(50-(50*(Marathon!I151-'Best Times'!K$2)/('Best Times'!K$5-'Best Times'!K$2)))))</f>
        <v>100</v>
      </c>
      <c r="I148">
        <f>IF(ISBLANK(Marathon!J151),"",100+MAX(0,(50-(50*(Marathon!J151-'Best Times'!L$2)/('Best Times'!L$5-'Best Times'!L$2)))))</f>
        <v>100</v>
      </c>
      <c r="J148">
        <f>IF(ISBLANK(Marathon!K151),"",100+MAX(0,(50-(50*(Marathon!K151-'Best Times'!M$2)/('Best Times'!M$5-'Best Times'!M$2)))))</f>
        <v>100</v>
      </c>
      <c r="K148">
        <f>IF(ISBLANK(Marathon!L151),"",100+MAX(0,(50-(50*(Marathon!L151-'Best Times'!N$2)/('Best Times'!N$5-'Best Times'!N$2)))))</f>
        <v>100</v>
      </c>
      <c r="L148">
        <f>IF(ISBLANK(Marathon!M151),"",100+MAX(0,(50-(50*(Marathon!M151-'Best Times'!O$2)/('Best Times'!O$5-'Best Times'!O$2)))))</f>
        <v>100</v>
      </c>
      <c r="M148">
        <f>IF(ISBLANK(Marathon!N151),"",100+MAX(0,(50-(50*(Marathon!N151-'Best Times'!P$2)/('Best Times'!P$5-'Best Times'!P$2)))))</f>
        <v>100</v>
      </c>
      <c r="N148">
        <f>IF(ISBLANK(Marathon!O151),"",100+MAX(0,(50-(50*(Marathon!O151-'Best Times'!Q$2)/('Best Times'!Q$5-'Best Times'!Q$2)))))</f>
        <v>100</v>
      </c>
      <c r="O148">
        <f>100*COUNTIF(E148:N148,"&gt;0")</f>
        <v>900</v>
      </c>
      <c r="P148">
        <f>IF(O148=1000,MIN(E148:N148),0)</f>
        <v>0</v>
      </c>
      <c r="Q148">
        <f>SUM(E148:N148)-P148</f>
        <v>900</v>
      </c>
    </row>
    <row r="149" spans="1:17">
      <c r="A149">
        <v>148</v>
      </c>
      <c r="B149" t="s">
        <v>185</v>
      </c>
      <c r="C149" s="1">
        <v>34.233333333333299</v>
      </c>
      <c r="D149" s="2" t="s">
        <v>284</v>
      </c>
      <c r="E149">
        <f>IF(ISBLANK(Marathon!F152),"",100+MAX(0,(50-(50*(Marathon!F152-'Best Times'!H$2)/('Best Times'!H$5-'Best Times'!H$2)))))</f>
        <v>100</v>
      </c>
      <c r="F149">
        <f>IF(ISBLANK(Marathon!G152),"",100+MAX(0,(50-(50*(Marathon!G152-'Best Times'!I$2)/('Best Times'!I$5-'Best Times'!I$2)))))</f>
        <v>100</v>
      </c>
      <c r="G149">
        <f>IF(ISBLANK(Marathon!H152),"",100+MAX(0,(50-(50*(Marathon!H152-'Best Times'!J$2)/('Best Times'!J$5-'Best Times'!J$2)))))</f>
        <v>100</v>
      </c>
      <c r="H149">
        <f>IF(ISBLANK(Marathon!I152),"",100+MAX(0,(50-(50*(Marathon!I152-'Best Times'!K$2)/('Best Times'!K$5-'Best Times'!K$2)))))</f>
        <v>100</v>
      </c>
      <c r="I149">
        <f>IF(ISBLANK(Marathon!J152),"",100+MAX(0,(50-(50*(Marathon!J152-'Best Times'!L$2)/('Best Times'!L$5-'Best Times'!L$2)))))</f>
        <v>100</v>
      </c>
      <c r="J149">
        <f>IF(ISBLANK(Marathon!K152),"",100+MAX(0,(50-(50*(Marathon!K152-'Best Times'!M$2)/('Best Times'!M$5-'Best Times'!M$2)))))</f>
        <v>100</v>
      </c>
      <c r="K149">
        <f>IF(ISBLANK(Marathon!L152),"",100+MAX(0,(50-(50*(Marathon!L152-'Best Times'!N$2)/('Best Times'!N$5-'Best Times'!N$2)))))</f>
        <v>100</v>
      </c>
      <c r="L149">
        <f>IF(ISBLANK(Marathon!M152),"",100+MAX(0,(50-(50*(Marathon!M152-'Best Times'!O$2)/('Best Times'!O$5-'Best Times'!O$2)))))</f>
        <v>100</v>
      </c>
      <c r="M149">
        <f>IF(ISBLANK(Marathon!N152),"",100+MAX(0,(50-(50*(Marathon!N152-'Best Times'!P$2)/('Best Times'!P$5-'Best Times'!P$2)))))</f>
        <v>100</v>
      </c>
      <c r="N149">
        <f>IF(ISBLANK(Marathon!O152),"",100+MAX(0,(50-(50*(Marathon!O152-'Best Times'!Q$2)/('Best Times'!Q$5-'Best Times'!Q$2)))))</f>
        <v>100</v>
      </c>
      <c r="O149">
        <f>100*COUNTIF(E149:N149,"&gt;0")</f>
        <v>1000</v>
      </c>
      <c r="P149">
        <f>IF(O149=1000,MIN(E149:N149),0)</f>
        <v>100</v>
      </c>
      <c r="Q149">
        <f>SUM(E149:N149)-P149</f>
        <v>900</v>
      </c>
    </row>
    <row r="150" spans="1:17">
      <c r="A150">
        <v>149</v>
      </c>
      <c r="B150" t="s">
        <v>186</v>
      </c>
      <c r="C150" s="1">
        <v>18.783333333333299</v>
      </c>
      <c r="D150" s="2" t="s">
        <v>284</v>
      </c>
      <c r="E150">
        <f>IF(ISBLANK(Marathon!F153),"",100+MAX(0,(50-(50*(Marathon!F153-'Best Times'!H$2)/('Best Times'!H$5-'Best Times'!H$2)))))</f>
        <v>100</v>
      </c>
      <c r="F150">
        <f>IF(ISBLANK(Marathon!G153),"",100+MAX(0,(50-(50*(Marathon!G153-'Best Times'!I$2)/('Best Times'!I$5-'Best Times'!I$2)))))</f>
        <v>100</v>
      </c>
      <c r="G150">
        <f>IF(ISBLANK(Marathon!H153),"",100+MAX(0,(50-(50*(Marathon!H153-'Best Times'!J$2)/('Best Times'!J$5-'Best Times'!J$2)))))</f>
        <v>100</v>
      </c>
      <c r="H150">
        <f>IF(ISBLANK(Marathon!I153),"",100+MAX(0,(50-(50*(Marathon!I153-'Best Times'!K$2)/('Best Times'!K$5-'Best Times'!K$2)))))</f>
        <v>100</v>
      </c>
      <c r="I150">
        <f>IF(ISBLANK(Marathon!J153),"",100+MAX(0,(50-(50*(Marathon!J153-'Best Times'!L$2)/('Best Times'!L$5-'Best Times'!L$2)))))</f>
        <v>100</v>
      </c>
      <c r="J150">
        <f>IF(ISBLANK(Marathon!K153),"",100+MAX(0,(50-(50*(Marathon!K153-'Best Times'!M$2)/('Best Times'!M$5-'Best Times'!M$2)))))</f>
        <v>100</v>
      </c>
      <c r="K150">
        <f>IF(ISBLANK(Marathon!L153),"",100+MAX(0,(50-(50*(Marathon!L153-'Best Times'!N$2)/('Best Times'!N$5-'Best Times'!N$2)))))</f>
        <v>100</v>
      </c>
      <c r="L150">
        <f>IF(ISBLANK(Marathon!M153),"",100+MAX(0,(50-(50*(Marathon!M153-'Best Times'!O$2)/('Best Times'!O$5-'Best Times'!O$2)))))</f>
        <v>100</v>
      </c>
      <c r="M150">
        <f>IF(ISBLANK(Marathon!N153),"",100+MAX(0,(50-(50*(Marathon!N153-'Best Times'!P$2)/('Best Times'!P$5-'Best Times'!P$2)))))</f>
        <v>100</v>
      </c>
      <c r="N150">
        <f>IF(ISBLANK(Marathon!O153),"",100+MAX(0,(50-(50*(Marathon!O153-'Best Times'!Q$2)/('Best Times'!Q$5-'Best Times'!Q$2)))))</f>
        <v>100</v>
      </c>
      <c r="O150">
        <f>100*COUNTIF(E150:N150,"&gt;0")</f>
        <v>1000</v>
      </c>
      <c r="P150">
        <f>IF(O150=1000,MIN(E150:N150),0)</f>
        <v>100</v>
      </c>
      <c r="Q150">
        <f>SUM(E150:N150)-P150</f>
        <v>900</v>
      </c>
    </row>
    <row r="151" spans="1:17">
      <c r="A151">
        <v>150</v>
      </c>
      <c r="B151" t="s">
        <v>74</v>
      </c>
      <c r="C151" s="1">
        <v>13.8</v>
      </c>
      <c r="D151" s="2" t="s">
        <v>286</v>
      </c>
      <c r="E151">
        <f>IF(ISBLANK(Marathon!F154),"",100+MAX(0,(50-(50*(Marathon!F154-'Best Times'!H$2)/('Best Times'!H$5-'Best Times'!H$2)))))</f>
        <v>100</v>
      </c>
      <c r="F151">
        <f>IF(ISBLANK(Marathon!G154),"",100+MAX(0,(50-(50*(Marathon!G154-'Best Times'!I$2)/('Best Times'!I$5-'Best Times'!I$2)))))</f>
        <v>100</v>
      </c>
      <c r="G151" t="str">
        <f>IF(ISBLANK(Marathon!H154),"",100+MAX(0,(50-(50*(Marathon!H154-'Best Times'!J$2)/('Best Times'!J$5-'Best Times'!J$2)))))</f>
        <v/>
      </c>
      <c r="H151">
        <f>IF(ISBLANK(Marathon!I154),"",100+MAX(0,(50-(50*(Marathon!I154-'Best Times'!K$2)/('Best Times'!K$5-'Best Times'!K$2)))))</f>
        <v>100</v>
      </c>
      <c r="I151">
        <f>IF(ISBLANK(Marathon!J154),"",100+MAX(0,(50-(50*(Marathon!J154-'Best Times'!L$2)/('Best Times'!L$5-'Best Times'!L$2)))))</f>
        <v>100</v>
      </c>
      <c r="J151">
        <f>IF(ISBLANK(Marathon!K154),"",100+MAX(0,(50-(50*(Marathon!K154-'Best Times'!M$2)/('Best Times'!M$5-'Best Times'!M$2)))))</f>
        <v>100</v>
      </c>
      <c r="K151">
        <f>IF(ISBLANK(Marathon!L154),"",100+MAX(0,(50-(50*(Marathon!L154-'Best Times'!N$2)/('Best Times'!N$5-'Best Times'!N$2)))))</f>
        <v>100</v>
      </c>
      <c r="L151">
        <f>IF(ISBLANK(Marathon!M154),"",100+MAX(0,(50-(50*(Marathon!M154-'Best Times'!O$2)/('Best Times'!O$5-'Best Times'!O$2)))))</f>
        <v>100</v>
      </c>
      <c r="M151">
        <f>IF(ISBLANK(Marathon!N154),"",100+MAX(0,(50-(50*(Marathon!N154-'Best Times'!P$2)/('Best Times'!P$5-'Best Times'!P$2)))))</f>
        <v>100</v>
      </c>
      <c r="N151">
        <f>IF(ISBLANK(Marathon!O154),"",100+MAX(0,(50-(50*(Marathon!O154-'Best Times'!Q$2)/('Best Times'!Q$5-'Best Times'!Q$2)))))</f>
        <v>100</v>
      </c>
      <c r="O151">
        <f>100*COUNTIF(E151:N151,"&gt;0")</f>
        <v>900</v>
      </c>
      <c r="P151">
        <f>IF(O151=1000,MIN(E151:N151),0)</f>
        <v>0</v>
      </c>
      <c r="Q151">
        <f>SUM(E151:N151)-P151</f>
        <v>900</v>
      </c>
    </row>
    <row r="152" spans="1:17">
      <c r="A152">
        <v>151</v>
      </c>
      <c r="B152" t="s">
        <v>187</v>
      </c>
      <c r="C152" s="1">
        <v>11.6</v>
      </c>
      <c r="D152" s="2" t="s">
        <v>287</v>
      </c>
      <c r="E152">
        <f>IF(ISBLANK(Marathon!F155),"",100+MAX(0,(50-(50*(Marathon!F155-'Best Times'!H$2)/('Best Times'!H$5-'Best Times'!H$2)))))</f>
        <v>100</v>
      </c>
      <c r="F152">
        <f>IF(ISBLANK(Marathon!G155),"",100+MAX(0,(50-(50*(Marathon!G155-'Best Times'!I$2)/('Best Times'!I$5-'Best Times'!I$2)))))</f>
        <v>100</v>
      </c>
      <c r="G152">
        <f>IF(ISBLANK(Marathon!H155),"",100+MAX(0,(50-(50*(Marathon!H155-'Best Times'!J$2)/('Best Times'!J$5-'Best Times'!J$2)))))</f>
        <v>100</v>
      </c>
      <c r="H152">
        <f>IF(ISBLANK(Marathon!I155),"",100+MAX(0,(50-(50*(Marathon!I155-'Best Times'!K$2)/('Best Times'!K$5-'Best Times'!K$2)))))</f>
        <v>100</v>
      </c>
      <c r="I152" t="str">
        <f>IF(ISBLANK(Marathon!J155),"",100+MAX(0,(50-(50*(Marathon!J155-'Best Times'!L$2)/('Best Times'!L$5-'Best Times'!L$2)))))</f>
        <v/>
      </c>
      <c r="J152">
        <f>IF(ISBLANK(Marathon!K155),"",100+MAX(0,(50-(50*(Marathon!K155-'Best Times'!M$2)/('Best Times'!M$5-'Best Times'!M$2)))))</f>
        <v>100</v>
      </c>
      <c r="K152">
        <f>IF(ISBLANK(Marathon!L155),"",100+MAX(0,(50-(50*(Marathon!L155-'Best Times'!N$2)/('Best Times'!N$5-'Best Times'!N$2)))))</f>
        <v>100</v>
      </c>
      <c r="L152">
        <f>IF(ISBLANK(Marathon!M155),"",100+MAX(0,(50-(50*(Marathon!M155-'Best Times'!O$2)/('Best Times'!O$5-'Best Times'!O$2)))))</f>
        <v>100</v>
      </c>
      <c r="M152">
        <f>IF(ISBLANK(Marathon!N155),"",100+MAX(0,(50-(50*(Marathon!N155-'Best Times'!P$2)/('Best Times'!P$5-'Best Times'!P$2)))))</f>
        <v>100</v>
      </c>
      <c r="N152">
        <f>IF(ISBLANK(Marathon!O155),"",100+MAX(0,(50-(50*(Marathon!O155-'Best Times'!Q$2)/('Best Times'!Q$5-'Best Times'!Q$2)))))</f>
        <v>100</v>
      </c>
      <c r="O152">
        <f>100*COUNTIF(E152:N152,"&gt;0")</f>
        <v>900</v>
      </c>
      <c r="P152">
        <f>IF(O152=1000,MIN(E152:N152),0)</f>
        <v>0</v>
      </c>
      <c r="Q152">
        <f>SUM(E152:N152)-P152</f>
        <v>900</v>
      </c>
    </row>
    <row r="153" spans="1:17">
      <c r="A153">
        <v>152</v>
      </c>
      <c r="B153" t="s">
        <v>86</v>
      </c>
      <c r="C153" s="1">
        <v>10.966666666666599</v>
      </c>
      <c r="D153" s="2" t="s">
        <v>282</v>
      </c>
      <c r="E153">
        <f>IF(ISBLANK(Marathon!F156),"",100+MAX(0,(50-(50*(Marathon!F156-'Best Times'!H$2)/('Best Times'!H$5-'Best Times'!H$2)))))</f>
        <v>100</v>
      </c>
      <c r="F153">
        <f>IF(ISBLANK(Marathon!G156),"",100+MAX(0,(50-(50*(Marathon!G156-'Best Times'!I$2)/('Best Times'!I$5-'Best Times'!I$2)))))</f>
        <v>100</v>
      </c>
      <c r="G153">
        <f>IF(ISBLANK(Marathon!H156),"",100+MAX(0,(50-(50*(Marathon!H156-'Best Times'!J$2)/('Best Times'!J$5-'Best Times'!J$2)))))</f>
        <v>100</v>
      </c>
      <c r="H153">
        <f>IF(ISBLANK(Marathon!I156),"",100+MAX(0,(50-(50*(Marathon!I156-'Best Times'!K$2)/('Best Times'!K$5-'Best Times'!K$2)))))</f>
        <v>100</v>
      </c>
      <c r="I153">
        <f>IF(ISBLANK(Marathon!J156),"",100+MAX(0,(50-(50*(Marathon!J156-'Best Times'!L$2)/('Best Times'!L$5-'Best Times'!L$2)))))</f>
        <v>100</v>
      </c>
      <c r="J153">
        <f>IF(ISBLANK(Marathon!K156),"",100+MAX(0,(50-(50*(Marathon!K156-'Best Times'!M$2)/('Best Times'!M$5-'Best Times'!M$2)))))</f>
        <v>100</v>
      </c>
      <c r="K153">
        <f>IF(ISBLANK(Marathon!L156),"",100+MAX(0,(50-(50*(Marathon!L156-'Best Times'!N$2)/('Best Times'!N$5-'Best Times'!N$2)))))</f>
        <v>100</v>
      </c>
      <c r="L153">
        <f>IF(ISBLANK(Marathon!M156),"",100+MAX(0,(50-(50*(Marathon!M156-'Best Times'!O$2)/('Best Times'!O$5-'Best Times'!O$2)))))</f>
        <v>100</v>
      </c>
      <c r="M153">
        <f>IF(ISBLANK(Marathon!N156),"",100+MAX(0,(50-(50*(Marathon!N156-'Best Times'!P$2)/('Best Times'!P$5-'Best Times'!P$2)))))</f>
        <v>100</v>
      </c>
      <c r="N153">
        <f>IF(ISBLANK(Marathon!O156),"",100+MAX(0,(50-(50*(Marathon!O156-'Best Times'!Q$2)/('Best Times'!Q$5-'Best Times'!Q$2)))))</f>
        <v>100</v>
      </c>
      <c r="O153">
        <f>100*COUNTIF(E153:N153,"&gt;0")</f>
        <v>1000</v>
      </c>
      <c r="P153">
        <f>IF(O153=1000,MIN(E153:N153),0)</f>
        <v>100</v>
      </c>
      <c r="Q153">
        <f>SUM(E153:N153)-P153</f>
        <v>900</v>
      </c>
    </row>
    <row r="154" spans="1:17">
      <c r="A154">
        <v>153</v>
      </c>
      <c r="B154" t="s">
        <v>188</v>
      </c>
      <c r="C154" s="1">
        <v>7.8</v>
      </c>
      <c r="D154" s="2" t="s">
        <v>288</v>
      </c>
      <c r="E154">
        <f>IF(ISBLANK(Marathon!F157),"",100+MAX(0,(50-(50*(Marathon!F157-'Best Times'!H$2)/('Best Times'!H$5-'Best Times'!H$2)))))</f>
        <v>100</v>
      </c>
      <c r="F154">
        <f>IF(ISBLANK(Marathon!G157),"",100+MAX(0,(50-(50*(Marathon!G157-'Best Times'!I$2)/('Best Times'!I$5-'Best Times'!I$2)))))</f>
        <v>100</v>
      </c>
      <c r="G154">
        <f>IF(ISBLANK(Marathon!H157),"",100+MAX(0,(50-(50*(Marathon!H157-'Best Times'!J$2)/('Best Times'!J$5-'Best Times'!J$2)))))</f>
        <v>100</v>
      </c>
      <c r="H154">
        <f>IF(ISBLANK(Marathon!I157),"",100+MAX(0,(50-(50*(Marathon!I157-'Best Times'!K$2)/('Best Times'!K$5-'Best Times'!K$2)))))</f>
        <v>100</v>
      </c>
      <c r="I154">
        <f>IF(ISBLANK(Marathon!J157),"",100+MAX(0,(50-(50*(Marathon!J157-'Best Times'!L$2)/('Best Times'!L$5-'Best Times'!L$2)))))</f>
        <v>100</v>
      </c>
      <c r="J154">
        <f>IF(ISBLANK(Marathon!K157),"",100+MAX(0,(50-(50*(Marathon!K157-'Best Times'!M$2)/('Best Times'!M$5-'Best Times'!M$2)))))</f>
        <v>100</v>
      </c>
      <c r="K154">
        <f>IF(ISBLANK(Marathon!L157),"",100+MAX(0,(50-(50*(Marathon!L157-'Best Times'!N$2)/('Best Times'!N$5-'Best Times'!N$2)))))</f>
        <v>100</v>
      </c>
      <c r="L154">
        <f>IF(ISBLANK(Marathon!M157),"",100+MAX(0,(50-(50*(Marathon!M157-'Best Times'!O$2)/('Best Times'!O$5-'Best Times'!O$2)))))</f>
        <v>100</v>
      </c>
      <c r="M154">
        <f>IF(ISBLANK(Marathon!N157),"",100+MAX(0,(50-(50*(Marathon!N157-'Best Times'!P$2)/('Best Times'!P$5-'Best Times'!P$2)))))</f>
        <v>100</v>
      </c>
      <c r="N154">
        <f>IF(ISBLANK(Marathon!O157),"",100+MAX(0,(50-(50*(Marathon!O157-'Best Times'!Q$2)/('Best Times'!Q$5-'Best Times'!Q$2)))))</f>
        <v>100</v>
      </c>
      <c r="O154">
        <f>100*COUNTIF(E154:N154,"&gt;0")</f>
        <v>1000</v>
      </c>
      <c r="P154">
        <f>IF(O154=1000,MIN(E154:N154),0)</f>
        <v>100</v>
      </c>
      <c r="Q154">
        <f>SUM(E154:N154)-P154</f>
        <v>900</v>
      </c>
    </row>
    <row r="155" spans="1:17">
      <c r="A155">
        <v>154</v>
      </c>
      <c r="B155" t="s">
        <v>189</v>
      </c>
      <c r="C155" s="1">
        <v>7.2333333333333298</v>
      </c>
      <c r="D155" s="2" t="s">
        <v>286</v>
      </c>
      <c r="E155">
        <f>IF(ISBLANK(Marathon!F158),"",100+MAX(0,(50-(50*(Marathon!F158-'Best Times'!H$2)/('Best Times'!H$5-'Best Times'!H$2)))))</f>
        <v>100</v>
      </c>
      <c r="F155">
        <f>IF(ISBLANK(Marathon!G158),"",100+MAX(0,(50-(50*(Marathon!G158-'Best Times'!I$2)/('Best Times'!I$5-'Best Times'!I$2)))))</f>
        <v>100</v>
      </c>
      <c r="G155" t="str">
        <f>IF(ISBLANK(Marathon!H158),"",100+MAX(0,(50-(50*(Marathon!H158-'Best Times'!J$2)/('Best Times'!J$5-'Best Times'!J$2)))))</f>
        <v/>
      </c>
      <c r="H155">
        <f>IF(ISBLANK(Marathon!I158),"",100+MAX(0,(50-(50*(Marathon!I158-'Best Times'!K$2)/('Best Times'!K$5-'Best Times'!K$2)))))</f>
        <v>100</v>
      </c>
      <c r="I155">
        <f>IF(ISBLANK(Marathon!J158),"",100+MAX(0,(50-(50*(Marathon!J158-'Best Times'!L$2)/('Best Times'!L$5-'Best Times'!L$2)))))</f>
        <v>100</v>
      </c>
      <c r="J155">
        <f>IF(ISBLANK(Marathon!K158),"",100+MAX(0,(50-(50*(Marathon!K158-'Best Times'!M$2)/('Best Times'!M$5-'Best Times'!M$2)))))</f>
        <v>100</v>
      </c>
      <c r="K155">
        <f>IF(ISBLANK(Marathon!L158),"",100+MAX(0,(50-(50*(Marathon!L158-'Best Times'!N$2)/('Best Times'!N$5-'Best Times'!N$2)))))</f>
        <v>100</v>
      </c>
      <c r="L155">
        <f>IF(ISBLANK(Marathon!M158),"",100+MAX(0,(50-(50*(Marathon!M158-'Best Times'!O$2)/('Best Times'!O$5-'Best Times'!O$2)))))</f>
        <v>100</v>
      </c>
      <c r="M155">
        <f>IF(ISBLANK(Marathon!N158),"",100+MAX(0,(50-(50*(Marathon!N158-'Best Times'!P$2)/('Best Times'!P$5-'Best Times'!P$2)))))</f>
        <v>100</v>
      </c>
      <c r="N155">
        <f>IF(ISBLANK(Marathon!O158),"",100+MAX(0,(50-(50*(Marathon!O158-'Best Times'!Q$2)/('Best Times'!Q$5-'Best Times'!Q$2)))))</f>
        <v>100</v>
      </c>
      <c r="O155">
        <f>100*COUNTIF(E155:N155,"&gt;0")</f>
        <v>900</v>
      </c>
      <c r="P155">
        <f>IF(O155=1000,MIN(E155:N155),0)</f>
        <v>0</v>
      </c>
      <c r="Q155">
        <f>SUM(E155:N155)-P155</f>
        <v>900</v>
      </c>
    </row>
    <row r="156" spans="1:17">
      <c r="A156">
        <v>155</v>
      </c>
      <c r="B156" t="s">
        <v>190</v>
      </c>
      <c r="C156" s="1">
        <v>2.5499999999999998</v>
      </c>
      <c r="D156" s="2" t="s">
        <v>288</v>
      </c>
      <c r="E156">
        <f>IF(ISBLANK(Marathon!F159),"",100+MAX(0,(50-(50*(Marathon!F159-'Best Times'!H$2)/('Best Times'!H$5-'Best Times'!H$2)))))</f>
        <v>100</v>
      </c>
      <c r="F156">
        <f>IF(ISBLANK(Marathon!G159),"",100+MAX(0,(50-(50*(Marathon!G159-'Best Times'!I$2)/('Best Times'!I$5-'Best Times'!I$2)))))</f>
        <v>100</v>
      </c>
      <c r="G156">
        <f>IF(ISBLANK(Marathon!H159),"",100+MAX(0,(50-(50*(Marathon!H159-'Best Times'!J$2)/('Best Times'!J$5-'Best Times'!J$2)))))</f>
        <v>100</v>
      </c>
      <c r="H156">
        <f>IF(ISBLANK(Marathon!I159),"",100+MAX(0,(50-(50*(Marathon!I159-'Best Times'!K$2)/('Best Times'!K$5-'Best Times'!K$2)))))</f>
        <v>100</v>
      </c>
      <c r="I156">
        <f>IF(ISBLANK(Marathon!J159),"",100+MAX(0,(50-(50*(Marathon!J159-'Best Times'!L$2)/('Best Times'!L$5-'Best Times'!L$2)))))</f>
        <v>100</v>
      </c>
      <c r="J156">
        <f>IF(ISBLANK(Marathon!K159),"",100+MAX(0,(50-(50*(Marathon!K159-'Best Times'!M$2)/('Best Times'!M$5-'Best Times'!M$2)))))</f>
        <v>100</v>
      </c>
      <c r="K156">
        <f>IF(ISBLANK(Marathon!L159),"",100+MAX(0,(50-(50*(Marathon!L159-'Best Times'!N$2)/('Best Times'!N$5-'Best Times'!N$2)))))</f>
        <v>100</v>
      </c>
      <c r="L156">
        <f>IF(ISBLANK(Marathon!M159),"",100+MAX(0,(50-(50*(Marathon!M159-'Best Times'!O$2)/('Best Times'!O$5-'Best Times'!O$2)))))</f>
        <v>100</v>
      </c>
      <c r="M156">
        <f>IF(ISBLANK(Marathon!N159),"",100+MAX(0,(50-(50*(Marathon!N159-'Best Times'!P$2)/('Best Times'!P$5-'Best Times'!P$2)))))</f>
        <v>100</v>
      </c>
      <c r="N156">
        <f>IF(ISBLANK(Marathon!O159),"",100+MAX(0,(50-(50*(Marathon!O159-'Best Times'!Q$2)/('Best Times'!Q$5-'Best Times'!Q$2)))))</f>
        <v>100</v>
      </c>
      <c r="O156">
        <f>100*COUNTIF(E156:N156,"&gt;0")</f>
        <v>1000</v>
      </c>
      <c r="P156">
        <f>IF(O156=1000,MIN(E156:N156),0)</f>
        <v>100</v>
      </c>
      <c r="Q156">
        <f>SUM(E156:N156)-P156</f>
        <v>900</v>
      </c>
    </row>
    <row r="157" spans="1:17">
      <c r="A157">
        <v>156</v>
      </c>
      <c r="B157" t="s">
        <v>59</v>
      </c>
      <c r="C157" s="1">
        <v>0</v>
      </c>
      <c r="D157" s="2" t="s">
        <v>289</v>
      </c>
      <c r="E157">
        <f>IF(ISBLANK(Marathon!F160),"",100+MAX(0,(50-(50*(Marathon!F160-'Best Times'!H$2)/('Best Times'!H$5-'Best Times'!H$2)))))</f>
        <v>100</v>
      </c>
      <c r="F157">
        <f>IF(ISBLANK(Marathon!G160),"",100+MAX(0,(50-(50*(Marathon!G160-'Best Times'!I$2)/('Best Times'!I$5-'Best Times'!I$2)))))</f>
        <v>100</v>
      </c>
      <c r="G157">
        <f>IF(ISBLANK(Marathon!H160),"",100+MAX(0,(50-(50*(Marathon!H160-'Best Times'!J$2)/('Best Times'!J$5-'Best Times'!J$2)))))</f>
        <v>100</v>
      </c>
      <c r="H157">
        <f>IF(ISBLANK(Marathon!I160),"",100+MAX(0,(50-(50*(Marathon!I160-'Best Times'!K$2)/('Best Times'!K$5-'Best Times'!K$2)))))</f>
        <v>100</v>
      </c>
      <c r="I157">
        <f>IF(ISBLANK(Marathon!J160),"",100+MAX(0,(50-(50*(Marathon!J160-'Best Times'!L$2)/('Best Times'!L$5-'Best Times'!L$2)))))</f>
        <v>100</v>
      </c>
      <c r="J157">
        <f>IF(ISBLANK(Marathon!K160),"",100+MAX(0,(50-(50*(Marathon!K160-'Best Times'!M$2)/('Best Times'!M$5-'Best Times'!M$2)))))</f>
        <v>100</v>
      </c>
      <c r="K157">
        <f>IF(ISBLANK(Marathon!L160),"",100+MAX(0,(50-(50*(Marathon!L160-'Best Times'!N$2)/('Best Times'!N$5-'Best Times'!N$2)))))</f>
        <v>100</v>
      </c>
      <c r="L157">
        <f>IF(ISBLANK(Marathon!M160),"",100+MAX(0,(50-(50*(Marathon!M160-'Best Times'!O$2)/('Best Times'!O$5-'Best Times'!O$2)))))</f>
        <v>100</v>
      </c>
      <c r="M157">
        <f>IF(ISBLANK(Marathon!N160),"",100+MAX(0,(50-(50*(Marathon!N160-'Best Times'!P$2)/('Best Times'!P$5-'Best Times'!P$2)))))</f>
        <v>100</v>
      </c>
      <c r="N157">
        <f>IF(ISBLANK(Marathon!O160),"",100+MAX(0,(50-(50*(Marathon!O160-'Best Times'!Q$2)/('Best Times'!Q$5-'Best Times'!Q$2)))))</f>
        <v>100</v>
      </c>
      <c r="O157">
        <f>100*COUNTIF(E157:N157,"&gt;0")</f>
        <v>1000</v>
      </c>
      <c r="P157">
        <f>IF(O157=1000,MIN(E157:N157),0)</f>
        <v>100</v>
      </c>
      <c r="Q157">
        <f>SUM(E157:N157)-P157</f>
        <v>900</v>
      </c>
    </row>
    <row r="158" spans="1:17">
      <c r="A158">
        <v>157</v>
      </c>
      <c r="B158" t="s">
        <v>191</v>
      </c>
      <c r="C158" s="1">
        <v>0</v>
      </c>
      <c r="D158" s="2" t="s">
        <v>289</v>
      </c>
      <c r="E158">
        <f>IF(ISBLANK(Marathon!F161),"",100+MAX(0,(50-(50*(Marathon!F161-'Best Times'!H$2)/('Best Times'!H$5-'Best Times'!H$2)))))</f>
        <v>100</v>
      </c>
      <c r="F158">
        <f>IF(ISBLANK(Marathon!G161),"",100+MAX(0,(50-(50*(Marathon!G161-'Best Times'!I$2)/('Best Times'!I$5-'Best Times'!I$2)))))</f>
        <v>100</v>
      </c>
      <c r="G158">
        <f>IF(ISBLANK(Marathon!H161),"",100+MAX(0,(50-(50*(Marathon!H161-'Best Times'!J$2)/('Best Times'!J$5-'Best Times'!J$2)))))</f>
        <v>100</v>
      </c>
      <c r="H158">
        <f>IF(ISBLANK(Marathon!I161),"",100+MAX(0,(50-(50*(Marathon!I161-'Best Times'!K$2)/('Best Times'!K$5-'Best Times'!K$2)))))</f>
        <v>100</v>
      </c>
      <c r="I158">
        <f>IF(ISBLANK(Marathon!J161),"",100+MAX(0,(50-(50*(Marathon!J161-'Best Times'!L$2)/('Best Times'!L$5-'Best Times'!L$2)))))</f>
        <v>100</v>
      </c>
      <c r="J158">
        <f>IF(ISBLANK(Marathon!K161),"",100+MAX(0,(50-(50*(Marathon!K161-'Best Times'!M$2)/('Best Times'!M$5-'Best Times'!M$2)))))</f>
        <v>100</v>
      </c>
      <c r="K158">
        <f>IF(ISBLANK(Marathon!L161),"",100+MAX(0,(50-(50*(Marathon!L161-'Best Times'!N$2)/('Best Times'!N$5-'Best Times'!N$2)))))</f>
        <v>100</v>
      </c>
      <c r="L158">
        <f>IF(ISBLANK(Marathon!M161),"",100+MAX(0,(50-(50*(Marathon!M161-'Best Times'!O$2)/('Best Times'!O$5-'Best Times'!O$2)))))</f>
        <v>100</v>
      </c>
      <c r="M158">
        <f>IF(ISBLANK(Marathon!N161),"",100+MAX(0,(50-(50*(Marathon!N161-'Best Times'!P$2)/('Best Times'!P$5-'Best Times'!P$2)))))</f>
        <v>100</v>
      </c>
      <c r="N158">
        <f>IF(ISBLANK(Marathon!O161),"",100+MAX(0,(50-(50*(Marathon!O161-'Best Times'!Q$2)/('Best Times'!Q$5-'Best Times'!Q$2)))))</f>
        <v>100</v>
      </c>
      <c r="O158">
        <f>100*COUNTIF(E158:N158,"&gt;0")</f>
        <v>1000</v>
      </c>
      <c r="P158">
        <f>IF(O158=1000,MIN(E158:N158),0)</f>
        <v>100</v>
      </c>
      <c r="Q158">
        <f>SUM(E158:N158)-P158</f>
        <v>900</v>
      </c>
    </row>
    <row r="159" spans="1:17">
      <c r="A159">
        <v>158</v>
      </c>
      <c r="B159" t="s">
        <v>192</v>
      </c>
      <c r="C159" s="1">
        <v>0.91666666666666596</v>
      </c>
      <c r="D159" s="2" t="s">
        <v>286</v>
      </c>
      <c r="E159" t="str">
        <f>IF(ISBLANK(Marathon!F162),"",100+MAX(0,(50-(50*(Marathon!F162-'Best Times'!H$2)/('Best Times'!H$5-'Best Times'!H$2)))))</f>
        <v/>
      </c>
      <c r="F159">
        <f>IF(ISBLANK(Marathon!G162),"",100+MAX(0,(50-(50*(Marathon!G162-'Best Times'!I$2)/('Best Times'!I$5-'Best Times'!I$2)))))</f>
        <v>100</v>
      </c>
      <c r="G159">
        <f>IF(ISBLANK(Marathon!H162),"",100+MAX(0,(50-(50*(Marathon!H162-'Best Times'!J$2)/('Best Times'!J$5-'Best Times'!J$2)))))</f>
        <v>100</v>
      </c>
      <c r="H159">
        <f>IF(ISBLANK(Marathon!I162),"",100+MAX(0,(50-(50*(Marathon!I162-'Best Times'!K$2)/('Best Times'!K$5-'Best Times'!K$2)))))</f>
        <v>100</v>
      </c>
      <c r="I159">
        <f>IF(ISBLANK(Marathon!J162),"",100+MAX(0,(50-(50*(Marathon!J162-'Best Times'!L$2)/('Best Times'!L$5-'Best Times'!L$2)))))</f>
        <v>100</v>
      </c>
      <c r="J159">
        <f>IF(ISBLANK(Marathon!K162),"",100+MAX(0,(50-(50*(Marathon!K162-'Best Times'!M$2)/('Best Times'!M$5-'Best Times'!M$2)))))</f>
        <v>100</v>
      </c>
      <c r="K159">
        <f>IF(ISBLANK(Marathon!L162),"",100+MAX(0,(50-(50*(Marathon!L162-'Best Times'!N$2)/('Best Times'!N$5-'Best Times'!N$2)))))</f>
        <v>100</v>
      </c>
      <c r="L159">
        <f>IF(ISBLANK(Marathon!M162),"",100+MAX(0,(50-(50*(Marathon!M162-'Best Times'!O$2)/('Best Times'!O$5-'Best Times'!O$2)))))</f>
        <v>100</v>
      </c>
      <c r="M159">
        <f>IF(ISBLANK(Marathon!N162),"",100+MAX(0,(50-(50*(Marathon!N162-'Best Times'!P$2)/('Best Times'!P$5-'Best Times'!P$2)))))</f>
        <v>100</v>
      </c>
      <c r="N159">
        <f>IF(ISBLANK(Marathon!O162),"",100+MAX(0,(50-(50*(Marathon!O162-'Best Times'!Q$2)/('Best Times'!Q$5-'Best Times'!Q$2)))))</f>
        <v>100</v>
      </c>
      <c r="O159">
        <f>100*COUNTIF(E159:N159,"&gt;0")</f>
        <v>900</v>
      </c>
      <c r="P159">
        <f>IF(O159=1000,MIN(E159:N159),0)</f>
        <v>0</v>
      </c>
      <c r="Q159">
        <f>SUM(E159:N159)-P159</f>
        <v>900</v>
      </c>
    </row>
    <row r="160" spans="1:17">
      <c r="A160">
        <v>159</v>
      </c>
      <c r="B160" t="s">
        <v>54</v>
      </c>
      <c r="C160" s="1">
        <v>16.350000000000001</v>
      </c>
      <c r="D160" s="2" t="s">
        <v>286</v>
      </c>
      <c r="E160">
        <f>IF(ISBLANK(Marathon!F163),"",100+MAX(0,(50-(50*(Marathon!F163-'Best Times'!H$2)/('Best Times'!H$5-'Best Times'!H$2)))))</f>
        <v>100</v>
      </c>
      <c r="F160">
        <f>IF(ISBLANK(Marathon!G163),"",100+MAX(0,(50-(50*(Marathon!G163-'Best Times'!I$2)/('Best Times'!I$5-'Best Times'!I$2)))))</f>
        <v>100</v>
      </c>
      <c r="G160">
        <f>IF(ISBLANK(Marathon!H163),"",100+MAX(0,(50-(50*(Marathon!H163-'Best Times'!J$2)/('Best Times'!J$5-'Best Times'!J$2)))))</f>
        <v>100</v>
      </c>
      <c r="H160">
        <f>IF(ISBLANK(Marathon!I163),"",100+MAX(0,(50-(50*(Marathon!I163-'Best Times'!K$2)/('Best Times'!K$5-'Best Times'!K$2)))))</f>
        <v>100</v>
      </c>
      <c r="I160">
        <f>IF(ISBLANK(Marathon!J163),"",100+MAX(0,(50-(50*(Marathon!J163-'Best Times'!L$2)/('Best Times'!L$5-'Best Times'!L$2)))))</f>
        <v>100</v>
      </c>
      <c r="J160">
        <f>IF(ISBLANK(Marathon!K163),"",100+MAX(0,(50-(50*(Marathon!K163-'Best Times'!M$2)/('Best Times'!M$5-'Best Times'!M$2)))))</f>
        <v>100</v>
      </c>
      <c r="K160" t="str">
        <f>IF(ISBLANK(Marathon!L163),"",100+MAX(0,(50-(50*(Marathon!L163-'Best Times'!N$2)/('Best Times'!N$5-'Best Times'!N$2)))))</f>
        <v/>
      </c>
      <c r="L160">
        <f>IF(ISBLANK(Marathon!M163),"",100+MAX(0,(50-(50*(Marathon!M163-'Best Times'!O$2)/('Best Times'!O$5-'Best Times'!O$2)))))</f>
        <v>100</v>
      </c>
      <c r="M160">
        <f>IF(ISBLANK(Marathon!N163),"",100+MAX(0,(50-(50*(Marathon!N163-'Best Times'!P$2)/('Best Times'!P$5-'Best Times'!P$2)))))</f>
        <v>100</v>
      </c>
      <c r="N160">
        <f>IF(ISBLANK(Marathon!O163),"",100+MAX(0,(50-(50*(Marathon!O163-'Best Times'!Q$2)/('Best Times'!Q$5-'Best Times'!Q$2)))))</f>
        <v>100</v>
      </c>
      <c r="O160">
        <f>100*COUNTIF(E160:N160,"&gt;0")</f>
        <v>900</v>
      </c>
      <c r="P160">
        <f>IF(O160=1000,MIN(E160:N160),0)</f>
        <v>0</v>
      </c>
      <c r="Q160">
        <f>SUM(E160:N160)-P160</f>
        <v>900</v>
      </c>
    </row>
    <row r="161" spans="1:17">
      <c r="A161">
        <v>160</v>
      </c>
      <c r="B161" t="s">
        <v>193</v>
      </c>
      <c r="C161" s="1">
        <v>82.399999999999906</v>
      </c>
      <c r="D161" s="2" t="s">
        <v>281</v>
      </c>
      <c r="E161" t="str">
        <f>IF(ISBLANK(Marathon!F164),"",100+MAX(0,(50-(50*(Marathon!F164-'Best Times'!H$2)/('Best Times'!H$5-'Best Times'!H$2)))))</f>
        <v/>
      </c>
      <c r="F161">
        <f>IF(ISBLANK(Marathon!G164),"",100+MAX(0,(50-(50*(Marathon!G164-'Best Times'!I$2)/('Best Times'!I$5-'Best Times'!I$2)))))</f>
        <v>100</v>
      </c>
      <c r="G161" t="str">
        <f>IF(ISBLANK(Marathon!H164),"",100+MAX(0,(50-(50*(Marathon!H164-'Best Times'!J$2)/('Best Times'!J$5-'Best Times'!J$2)))))</f>
        <v/>
      </c>
      <c r="H161">
        <f>IF(ISBLANK(Marathon!I164),"",100+MAX(0,(50-(50*(Marathon!I164-'Best Times'!K$2)/('Best Times'!K$5-'Best Times'!K$2)))))</f>
        <v>100</v>
      </c>
      <c r="I161">
        <f>IF(ISBLANK(Marathon!J164),"",100+MAX(0,(50-(50*(Marathon!J164-'Best Times'!L$2)/('Best Times'!L$5-'Best Times'!L$2)))))</f>
        <v>100</v>
      </c>
      <c r="J161">
        <f>IF(ISBLANK(Marathon!K164),"",100+MAX(0,(50-(50*(Marathon!K164-'Best Times'!M$2)/('Best Times'!M$5-'Best Times'!M$2)))))</f>
        <v>110.10848126232742</v>
      </c>
      <c r="K161">
        <f>IF(ISBLANK(Marathon!L164),"",100+MAX(0,(50-(50*(Marathon!L164-'Best Times'!N$2)/('Best Times'!N$5-'Best Times'!N$2)))))</f>
        <v>100</v>
      </c>
      <c r="L161">
        <f>IF(ISBLANK(Marathon!M164),"",100+MAX(0,(50-(50*(Marathon!M164-'Best Times'!O$2)/('Best Times'!O$5-'Best Times'!O$2)))))</f>
        <v>100</v>
      </c>
      <c r="M161">
        <f>IF(ISBLANK(Marathon!N164),"",100+MAX(0,(50-(50*(Marathon!N164-'Best Times'!P$2)/('Best Times'!P$5-'Best Times'!P$2)))))</f>
        <v>100</v>
      </c>
      <c r="N161">
        <f>IF(ISBLANK(Marathon!O164),"",100+MAX(0,(50-(50*(Marathon!O164-'Best Times'!Q$2)/('Best Times'!Q$5-'Best Times'!Q$2)))))</f>
        <v>100</v>
      </c>
      <c r="O161">
        <f>100*COUNTIF(E161:N161,"&gt;0")</f>
        <v>800</v>
      </c>
      <c r="P161">
        <f>IF(O161=1000,MIN(E161:N161),0)</f>
        <v>0</v>
      </c>
      <c r="Q161">
        <f>SUM(E161:N161)-P161</f>
        <v>810.10848126232736</v>
      </c>
    </row>
    <row r="162" spans="1:17">
      <c r="A162">
        <v>161</v>
      </c>
      <c r="B162" t="s">
        <v>39</v>
      </c>
      <c r="C162" s="1">
        <v>73.683333333333294</v>
      </c>
      <c r="D162" s="2" t="s">
        <v>290</v>
      </c>
      <c r="E162">
        <f>IF(ISBLANK(Marathon!F165),"",100+MAX(0,(50-(50*(Marathon!F165-'Best Times'!H$2)/('Best Times'!H$5-'Best Times'!H$2)))))</f>
        <v>100</v>
      </c>
      <c r="F162">
        <f>IF(ISBLANK(Marathon!G165),"",100+MAX(0,(50-(50*(Marathon!G165-'Best Times'!I$2)/('Best Times'!I$5-'Best Times'!I$2)))))</f>
        <v>100</v>
      </c>
      <c r="G162">
        <f>IF(ISBLANK(Marathon!H165),"",100+MAX(0,(50-(50*(Marathon!H165-'Best Times'!J$2)/('Best Times'!J$5-'Best Times'!J$2)))))</f>
        <v>100</v>
      </c>
      <c r="H162">
        <f>IF(ISBLANK(Marathon!I165),"",100+MAX(0,(50-(50*(Marathon!I165-'Best Times'!K$2)/('Best Times'!K$5-'Best Times'!K$2)))))</f>
        <v>100</v>
      </c>
      <c r="I162" t="str">
        <f>IF(ISBLANK(Marathon!J165),"",100+MAX(0,(50-(50*(Marathon!J165-'Best Times'!L$2)/('Best Times'!L$5-'Best Times'!L$2)))))</f>
        <v/>
      </c>
      <c r="J162">
        <f>IF(ISBLANK(Marathon!K165),"",100+MAX(0,(50-(50*(Marathon!K165-'Best Times'!M$2)/('Best Times'!M$5-'Best Times'!M$2)))))</f>
        <v>100</v>
      </c>
      <c r="K162" t="str">
        <f>IF(ISBLANK(Marathon!L165),"",100+MAX(0,(50-(50*(Marathon!L165-'Best Times'!N$2)/('Best Times'!N$5-'Best Times'!N$2)))))</f>
        <v/>
      </c>
      <c r="L162">
        <f>IF(ISBLANK(Marathon!M165),"",100+MAX(0,(50-(50*(Marathon!M165-'Best Times'!O$2)/('Best Times'!O$5-'Best Times'!O$2)))))</f>
        <v>100</v>
      </c>
      <c r="M162">
        <f>IF(ISBLANK(Marathon!N165),"",100+MAX(0,(50-(50*(Marathon!N165-'Best Times'!P$2)/('Best Times'!P$5-'Best Times'!P$2)))))</f>
        <v>100</v>
      </c>
      <c r="N162">
        <f>IF(ISBLANK(Marathon!O165),"",100+MAX(0,(50-(50*(Marathon!O165-'Best Times'!Q$2)/('Best Times'!Q$5-'Best Times'!Q$2)))))</f>
        <v>100</v>
      </c>
      <c r="O162">
        <f>100*COUNTIF(E162:N162,"&gt;0")</f>
        <v>800</v>
      </c>
      <c r="P162">
        <f>IF(O162=1000,MIN(E162:N162),0)</f>
        <v>0</v>
      </c>
      <c r="Q162">
        <f>SUM(E162:N162)-P162</f>
        <v>800</v>
      </c>
    </row>
    <row r="163" spans="1:17">
      <c r="A163">
        <v>162</v>
      </c>
      <c r="B163" t="s">
        <v>47</v>
      </c>
      <c r="C163" s="1">
        <v>157.183333333333</v>
      </c>
      <c r="D163" s="2" t="s">
        <v>291</v>
      </c>
      <c r="E163">
        <f>IF(ISBLANK(Marathon!F166),"",100+MAX(0,(50-(50*(Marathon!F166-'Best Times'!H$2)/('Best Times'!H$5-'Best Times'!H$2)))))</f>
        <v>100</v>
      </c>
      <c r="F163">
        <f>IF(ISBLANK(Marathon!G166),"",100+MAX(0,(50-(50*(Marathon!G166-'Best Times'!I$2)/('Best Times'!I$5-'Best Times'!I$2)))))</f>
        <v>100</v>
      </c>
      <c r="G163" t="str">
        <f>IF(ISBLANK(Marathon!H166),"",100+MAX(0,(50-(50*(Marathon!H166-'Best Times'!J$2)/('Best Times'!J$5-'Best Times'!J$2)))))</f>
        <v/>
      </c>
      <c r="H163" t="str">
        <f>IF(ISBLANK(Marathon!I166),"",100+MAX(0,(50-(50*(Marathon!I166-'Best Times'!K$2)/('Best Times'!K$5-'Best Times'!K$2)))))</f>
        <v/>
      </c>
      <c r="I163">
        <f>IF(ISBLANK(Marathon!J166),"",100+MAX(0,(50-(50*(Marathon!J166-'Best Times'!L$2)/('Best Times'!L$5-'Best Times'!L$2)))))</f>
        <v>122.75862068965517</v>
      </c>
      <c r="J163">
        <f>IF(ISBLANK(Marathon!K166),"",100+MAX(0,(50-(50*(Marathon!K166-'Best Times'!M$2)/('Best Times'!M$5-'Best Times'!M$2)))))</f>
        <v>124.92603550295858</v>
      </c>
      <c r="K163">
        <f>IF(ISBLANK(Marathon!L166),"",100+MAX(0,(50-(50*(Marathon!L166-'Best Times'!N$2)/('Best Times'!N$5-'Best Times'!N$2)))))</f>
        <v>100</v>
      </c>
      <c r="L163" t="str">
        <f>IF(ISBLANK(Marathon!M166),"",100+MAX(0,(50-(50*(Marathon!M166-'Best Times'!O$2)/('Best Times'!O$5-'Best Times'!O$2)))))</f>
        <v/>
      </c>
      <c r="M163">
        <f>IF(ISBLANK(Marathon!N166),"",100+MAX(0,(50-(50*(Marathon!N166-'Best Times'!P$2)/('Best Times'!P$5-'Best Times'!P$2)))))</f>
        <v>101.72268907563026</v>
      </c>
      <c r="N163">
        <f>IF(ISBLANK(Marathon!O166),"",100+MAX(0,(50-(50*(Marathon!O166-'Best Times'!Q$2)/('Best Times'!Q$5-'Best Times'!Q$2)))))</f>
        <v>100</v>
      </c>
      <c r="O163">
        <f>100*COUNTIF(E163:N163,"&gt;0")</f>
        <v>700</v>
      </c>
      <c r="P163">
        <f>IF(O163=1000,MIN(E163:N163),0)</f>
        <v>0</v>
      </c>
      <c r="Q163">
        <f>SUM(E163:N163)-P163</f>
        <v>749.40734526824406</v>
      </c>
    </row>
    <row r="164" spans="1:17">
      <c r="A164">
        <v>163</v>
      </c>
      <c r="B164" t="s">
        <v>67</v>
      </c>
      <c r="C164" s="1">
        <v>130.333333333333</v>
      </c>
      <c r="D164" s="2" t="s">
        <v>292</v>
      </c>
      <c r="E164" t="str">
        <f>IF(ISBLANK(Marathon!F167),"",100+MAX(0,(50-(50*(Marathon!F167-'Best Times'!H$2)/('Best Times'!H$5-'Best Times'!H$2)))))</f>
        <v/>
      </c>
      <c r="F164">
        <f>IF(ISBLANK(Marathon!G167),"",100+MAX(0,(50-(50*(Marathon!G167-'Best Times'!I$2)/('Best Times'!I$5-'Best Times'!I$2)))))</f>
        <v>100</v>
      </c>
      <c r="G164">
        <f>IF(ISBLANK(Marathon!H167),"",100+MAX(0,(50-(50*(Marathon!H167-'Best Times'!J$2)/('Best Times'!J$5-'Best Times'!J$2)))))</f>
        <v>118.70769230769231</v>
      </c>
      <c r="H164">
        <f>IF(ISBLANK(Marathon!I167),"",100+MAX(0,(50-(50*(Marathon!I167-'Best Times'!K$2)/('Best Times'!K$5-'Best Times'!K$2)))))</f>
        <v>126.84729064039409</v>
      </c>
      <c r="I164">
        <f>IF(ISBLANK(Marathon!J167),"",100+MAX(0,(50-(50*(Marathon!J167-'Best Times'!L$2)/('Best Times'!L$5-'Best Times'!L$2)))))</f>
        <v>100</v>
      </c>
      <c r="J164" t="str">
        <f>IF(ISBLANK(Marathon!K167),"",100+MAX(0,(50-(50*(Marathon!K167-'Best Times'!M$2)/('Best Times'!M$5-'Best Times'!M$2)))))</f>
        <v/>
      </c>
      <c r="K164" t="str">
        <f>IF(ISBLANK(Marathon!L167),"",100+MAX(0,(50-(50*(Marathon!L167-'Best Times'!N$2)/('Best Times'!N$5-'Best Times'!N$2)))))</f>
        <v/>
      </c>
      <c r="L164">
        <f>IF(ISBLANK(Marathon!M167),"",100+MAX(0,(50-(50*(Marathon!M167-'Best Times'!O$2)/('Best Times'!O$5-'Best Times'!O$2)))))</f>
        <v>102.3470839260313</v>
      </c>
      <c r="M164">
        <f>IF(ISBLANK(Marathon!N167),"",100+MAX(0,(50-(50*(Marathon!N167-'Best Times'!P$2)/('Best Times'!P$5-'Best Times'!P$2)))))</f>
        <v>100</v>
      </c>
      <c r="N164">
        <f>IF(ISBLANK(Marathon!O167),"",100+MAX(0,(50-(50*(Marathon!O167-'Best Times'!Q$2)/('Best Times'!Q$5-'Best Times'!Q$2)))))</f>
        <v>112.9149377593361</v>
      </c>
      <c r="O164">
        <f>100*COUNTIF(E164:N164,"&gt;0")</f>
        <v>700</v>
      </c>
      <c r="P164">
        <f>IF(O164=1000,MIN(E164:N164),0)</f>
        <v>0</v>
      </c>
      <c r="Q164">
        <f>SUM(E164:N164)-P164</f>
        <v>760.81700463345385</v>
      </c>
    </row>
    <row r="165" spans="1:17">
      <c r="A165">
        <v>164</v>
      </c>
      <c r="B165" t="s">
        <v>194</v>
      </c>
      <c r="C165" s="1">
        <v>28.233333333333299</v>
      </c>
      <c r="D165" s="2" t="s">
        <v>293</v>
      </c>
      <c r="E165">
        <f>IF(ISBLANK(Marathon!F168),"",100+MAX(0,(50-(50*(Marathon!F168-'Best Times'!H$2)/('Best Times'!H$5-'Best Times'!H$2)))))</f>
        <v>108.95390070921985</v>
      </c>
      <c r="F165">
        <f>IF(ISBLANK(Marathon!G168),"",100+MAX(0,(50-(50*(Marathon!G168-'Best Times'!I$2)/('Best Times'!I$5-'Best Times'!I$2)))))</f>
        <v>100</v>
      </c>
      <c r="G165">
        <f>IF(ISBLANK(Marathon!H168),"",100+MAX(0,(50-(50*(Marathon!H168-'Best Times'!J$2)/('Best Times'!J$5-'Best Times'!J$2)))))</f>
        <v>100</v>
      </c>
      <c r="H165" t="str">
        <f>IF(ISBLANK(Marathon!I168),"",100+MAX(0,(50-(50*(Marathon!I168-'Best Times'!K$2)/('Best Times'!K$5-'Best Times'!K$2)))))</f>
        <v/>
      </c>
      <c r="I165" t="str">
        <f>IF(ISBLANK(Marathon!J168),"",100+MAX(0,(50-(50*(Marathon!J168-'Best Times'!L$2)/('Best Times'!L$5-'Best Times'!L$2)))))</f>
        <v/>
      </c>
      <c r="J165">
        <f>IF(ISBLANK(Marathon!K168),"",100+MAX(0,(50-(50*(Marathon!K168-'Best Times'!M$2)/('Best Times'!M$5-'Best Times'!M$2)))))</f>
        <v>100</v>
      </c>
      <c r="K165">
        <f>IF(ISBLANK(Marathon!L168),"",100+MAX(0,(50-(50*(Marathon!L168-'Best Times'!N$2)/('Best Times'!N$5-'Best Times'!N$2)))))</f>
        <v>100</v>
      </c>
      <c r="L165">
        <f>IF(ISBLANK(Marathon!M168),"",100+MAX(0,(50-(50*(Marathon!M168-'Best Times'!O$2)/('Best Times'!O$5-'Best Times'!O$2)))))</f>
        <v>100</v>
      </c>
      <c r="M165">
        <f>IF(ISBLANK(Marathon!N168),"",100+MAX(0,(50-(50*(Marathon!N168-'Best Times'!P$2)/('Best Times'!P$5-'Best Times'!P$2)))))</f>
        <v>100</v>
      </c>
      <c r="N165">
        <f>IF(ISBLANK(Marathon!O168),"",100+MAX(0,(50-(50*(Marathon!O168-'Best Times'!Q$2)/('Best Times'!Q$5-'Best Times'!Q$2)))))</f>
        <v>100</v>
      </c>
      <c r="O165">
        <f>100*COUNTIF(E165:N165,"&gt;0")</f>
        <v>800</v>
      </c>
      <c r="P165">
        <f>IF(O165=1000,MIN(E165:N165),0)</f>
        <v>0</v>
      </c>
      <c r="Q165">
        <f>SUM(E165:N165)-P165</f>
        <v>808.95390070921985</v>
      </c>
    </row>
    <row r="166" spans="1:17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IF(ISBLANK(Marathon!F169),"",100+MAX(0,(50-(50*(Marathon!F169-'Best Times'!H$2)/('Best Times'!H$5-'Best Times'!H$2)))))</f>
        <v>100</v>
      </c>
      <c r="F166">
        <f>IF(ISBLANK(Marathon!G169),"",100+MAX(0,(50-(50*(Marathon!G169-'Best Times'!I$2)/('Best Times'!I$5-'Best Times'!I$2)))))</f>
        <v>100</v>
      </c>
      <c r="G166">
        <f>IF(ISBLANK(Marathon!H169),"",100+MAX(0,(50-(50*(Marathon!H169-'Best Times'!J$2)/('Best Times'!J$5-'Best Times'!J$2)))))</f>
        <v>100</v>
      </c>
      <c r="H166">
        <f>IF(ISBLANK(Marathon!I169),"",100+MAX(0,(50-(50*(Marathon!I169-'Best Times'!K$2)/('Best Times'!K$5-'Best Times'!K$2)))))</f>
        <v>100</v>
      </c>
      <c r="I166" t="str">
        <f>IF(ISBLANK(Marathon!J169),"",100+MAX(0,(50-(50*(Marathon!J169-'Best Times'!L$2)/('Best Times'!L$5-'Best Times'!L$2)))))</f>
        <v/>
      </c>
      <c r="J166">
        <f>IF(ISBLANK(Marathon!K169),"",100+MAX(0,(50-(50*(Marathon!K169-'Best Times'!M$2)/('Best Times'!M$5-'Best Times'!M$2)))))</f>
        <v>100</v>
      </c>
      <c r="K166" t="str">
        <f>IF(ISBLANK(Marathon!L169),"",100+MAX(0,(50-(50*(Marathon!L169-'Best Times'!N$2)/('Best Times'!N$5-'Best Times'!N$2)))))</f>
        <v/>
      </c>
      <c r="L166">
        <f>IF(ISBLANK(Marathon!M169),"",100+MAX(0,(50-(50*(Marathon!M169-'Best Times'!O$2)/('Best Times'!O$5-'Best Times'!O$2)))))</f>
        <v>100</v>
      </c>
      <c r="M166">
        <f>IF(ISBLANK(Marathon!N169),"",100+MAX(0,(50-(50*(Marathon!N169-'Best Times'!P$2)/('Best Times'!P$5-'Best Times'!P$2)))))</f>
        <v>100</v>
      </c>
      <c r="N166">
        <f>IF(ISBLANK(Marathon!O169),"",100+MAX(0,(50-(50*(Marathon!O169-'Best Times'!Q$2)/('Best Times'!Q$5-'Best Times'!Q$2)))))</f>
        <v>100</v>
      </c>
      <c r="O166">
        <f>100*COUNTIF(E166:N166,"&gt;0")</f>
        <v>800</v>
      </c>
      <c r="P166">
        <f>IF(O166=1000,MIN(E166:N166),0)</f>
        <v>0</v>
      </c>
      <c r="Q166">
        <f>SUM(E166:N166)-P166</f>
        <v>800</v>
      </c>
    </row>
    <row r="167" spans="1:17">
      <c r="A167">
        <v>166</v>
      </c>
      <c r="B167" t="s">
        <v>196</v>
      </c>
      <c r="C167" s="1">
        <v>17.383333333333301</v>
      </c>
      <c r="D167" s="2" t="s">
        <v>295</v>
      </c>
      <c r="E167">
        <f>IF(ISBLANK(Marathon!F170),"",100+MAX(0,(50-(50*(Marathon!F170-'Best Times'!H$2)/('Best Times'!H$5-'Best Times'!H$2)))))</f>
        <v>100</v>
      </c>
      <c r="F167">
        <f>IF(ISBLANK(Marathon!G170),"",100+MAX(0,(50-(50*(Marathon!G170-'Best Times'!I$2)/('Best Times'!I$5-'Best Times'!I$2)))))</f>
        <v>100</v>
      </c>
      <c r="G167">
        <f>IF(ISBLANK(Marathon!H170),"",100+MAX(0,(50-(50*(Marathon!H170-'Best Times'!J$2)/('Best Times'!J$5-'Best Times'!J$2)))))</f>
        <v>100</v>
      </c>
      <c r="H167">
        <f>IF(ISBLANK(Marathon!I170),"",100+MAX(0,(50-(50*(Marathon!I170-'Best Times'!K$2)/('Best Times'!K$5-'Best Times'!K$2)))))</f>
        <v>100</v>
      </c>
      <c r="I167" t="str">
        <f>IF(ISBLANK(Marathon!J170),"",100+MAX(0,(50-(50*(Marathon!J170-'Best Times'!L$2)/('Best Times'!L$5-'Best Times'!L$2)))))</f>
        <v/>
      </c>
      <c r="J167">
        <f>IF(ISBLANK(Marathon!K170),"",100+MAX(0,(50-(50*(Marathon!K170-'Best Times'!M$2)/('Best Times'!M$5-'Best Times'!M$2)))))</f>
        <v>100</v>
      </c>
      <c r="K167" t="str">
        <f>IF(ISBLANK(Marathon!L170),"",100+MAX(0,(50-(50*(Marathon!L170-'Best Times'!N$2)/('Best Times'!N$5-'Best Times'!N$2)))))</f>
        <v/>
      </c>
      <c r="L167">
        <f>IF(ISBLANK(Marathon!M170),"",100+MAX(0,(50-(50*(Marathon!M170-'Best Times'!O$2)/('Best Times'!O$5-'Best Times'!O$2)))))</f>
        <v>100</v>
      </c>
      <c r="M167">
        <f>IF(ISBLANK(Marathon!N170),"",100+MAX(0,(50-(50*(Marathon!N170-'Best Times'!P$2)/('Best Times'!P$5-'Best Times'!P$2)))))</f>
        <v>100</v>
      </c>
      <c r="N167">
        <f>IF(ISBLANK(Marathon!O170),"",100+MAX(0,(50-(50*(Marathon!O170-'Best Times'!Q$2)/('Best Times'!Q$5-'Best Times'!Q$2)))))</f>
        <v>100</v>
      </c>
      <c r="O167">
        <f>100*COUNTIF(E167:N167,"&gt;0")</f>
        <v>800</v>
      </c>
      <c r="P167">
        <f>IF(O167=1000,MIN(E167:N167),0)</f>
        <v>0</v>
      </c>
      <c r="Q167">
        <f>SUM(E167:N167)-P167</f>
        <v>800</v>
      </c>
    </row>
    <row r="168" spans="1:17">
      <c r="A168">
        <v>167</v>
      </c>
      <c r="B168" t="s">
        <v>197</v>
      </c>
      <c r="C168" s="1">
        <v>15.3</v>
      </c>
      <c r="D168" s="2" t="s">
        <v>295</v>
      </c>
      <c r="E168">
        <f>IF(ISBLANK(Marathon!F171),"",100+MAX(0,(50-(50*(Marathon!F171-'Best Times'!H$2)/('Best Times'!H$5-'Best Times'!H$2)))))</f>
        <v>100</v>
      </c>
      <c r="F168">
        <f>IF(ISBLANK(Marathon!G171),"",100+MAX(0,(50-(50*(Marathon!G171-'Best Times'!I$2)/('Best Times'!I$5-'Best Times'!I$2)))))</f>
        <v>100</v>
      </c>
      <c r="G168">
        <f>IF(ISBLANK(Marathon!H171),"",100+MAX(0,(50-(50*(Marathon!H171-'Best Times'!J$2)/('Best Times'!J$5-'Best Times'!J$2)))))</f>
        <v>100</v>
      </c>
      <c r="H168" t="str">
        <f>IF(ISBLANK(Marathon!I171),"",100+MAX(0,(50-(50*(Marathon!I171-'Best Times'!K$2)/('Best Times'!K$5-'Best Times'!K$2)))))</f>
        <v/>
      </c>
      <c r="I168">
        <f>IF(ISBLANK(Marathon!J171),"",100+MAX(0,(50-(50*(Marathon!J171-'Best Times'!L$2)/('Best Times'!L$5-'Best Times'!L$2)))))</f>
        <v>100</v>
      </c>
      <c r="J168">
        <f>IF(ISBLANK(Marathon!K171),"",100+MAX(0,(50-(50*(Marathon!K171-'Best Times'!M$2)/('Best Times'!M$5-'Best Times'!M$2)))))</f>
        <v>100</v>
      </c>
      <c r="K168" t="str">
        <f>IF(ISBLANK(Marathon!L171),"",100+MAX(0,(50-(50*(Marathon!L171-'Best Times'!N$2)/('Best Times'!N$5-'Best Times'!N$2)))))</f>
        <v/>
      </c>
      <c r="L168">
        <f>IF(ISBLANK(Marathon!M171),"",100+MAX(0,(50-(50*(Marathon!M171-'Best Times'!O$2)/('Best Times'!O$5-'Best Times'!O$2)))))</f>
        <v>100</v>
      </c>
      <c r="M168">
        <f>IF(ISBLANK(Marathon!N171),"",100+MAX(0,(50-(50*(Marathon!N171-'Best Times'!P$2)/('Best Times'!P$5-'Best Times'!P$2)))))</f>
        <v>100</v>
      </c>
      <c r="N168">
        <f>IF(ISBLANK(Marathon!O171),"",100+MAX(0,(50-(50*(Marathon!O171-'Best Times'!Q$2)/('Best Times'!Q$5-'Best Times'!Q$2)))))</f>
        <v>100</v>
      </c>
      <c r="O168">
        <f>100*COUNTIF(E168:N168,"&gt;0")</f>
        <v>800</v>
      </c>
      <c r="P168">
        <f>IF(O168=1000,MIN(E168:N168),0)</f>
        <v>0</v>
      </c>
      <c r="Q168">
        <f>SUM(E168:N168)-P168</f>
        <v>800</v>
      </c>
    </row>
    <row r="169" spans="1:17">
      <c r="A169">
        <v>168</v>
      </c>
      <c r="B169" t="s">
        <v>198</v>
      </c>
      <c r="C169" s="1">
        <v>109.633333333333</v>
      </c>
      <c r="D169" s="2" t="s">
        <v>292</v>
      </c>
      <c r="E169" t="str">
        <f>IF(ISBLANK(Marathon!F172),"",100+MAX(0,(50-(50*(Marathon!F172-'Best Times'!H$2)/('Best Times'!H$5-'Best Times'!H$2)))))</f>
        <v/>
      </c>
      <c r="F169">
        <f>IF(ISBLANK(Marathon!G172),"",100+MAX(0,(50-(50*(Marathon!G172-'Best Times'!I$2)/('Best Times'!I$5-'Best Times'!I$2)))))</f>
        <v>100</v>
      </c>
      <c r="G169">
        <f>IF(ISBLANK(Marathon!H172),"",100+MAX(0,(50-(50*(Marathon!H172-'Best Times'!J$2)/('Best Times'!J$5-'Best Times'!J$2)))))</f>
        <v>100</v>
      </c>
      <c r="H169">
        <f>IF(ISBLANK(Marathon!I172),"",100+MAX(0,(50-(50*(Marathon!I172-'Best Times'!K$2)/('Best Times'!K$5-'Best Times'!K$2)))))</f>
        <v>100</v>
      </c>
      <c r="I169">
        <f>IF(ISBLANK(Marathon!J172),"",100+MAX(0,(50-(50*(Marathon!J172-'Best Times'!L$2)/('Best Times'!L$5-'Best Times'!L$2)))))</f>
        <v>100</v>
      </c>
      <c r="J169" t="str">
        <f>IF(ISBLANK(Marathon!K172),"",100+MAX(0,(50-(50*(Marathon!K172-'Best Times'!M$2)/('Best Times'!M$5-'Best Times'!M$2)))))</f>
        <v/>
      </c>
      <c r="K169">
        <f>IF(ISBLANK(Marathon!L172),"",100+MAX(0,(50-(50*(Marathon!L172-'Best Times'!N$2)/('Best Times'!N$5-'Best Times'!N$2)))))</f>
        <v>100</v>
      </c>
      <c r="L169" t="str">
        <f>IF(ISBLANK(Marathon!M172),"",100+MAX(0,(50-(50*(Marathon!M172-'Best Times'!O$2)/('Best Times'!O$5-'Best Times'!O$2)))))</f>
        <v/>
      </c>
      <c r="M169">
        <f>IF(ISBLANK(Marathon!N172),"",100+MAX(0,(50-(50*(Marathon!N172-'Best Times'!P$2)/('Best Times'!P$5-'Best Times'!P$2)))))</f>
        <v>101.72268907563026</v>
      </c>
      <c r="N169">
        <f>IF(ISBLANK(Marathon!O172),"",100+MAX(0,(50-(50*(Marathon!O172-'Best Times'!Q$2)/('Best Times'!Q$5-'Best Times'!Q$2)))))</f>
        <v>100</v>
      </c>
      <c r="O169">
        <f>100*COUNTIF(E169:N169,"&gt;0")</f>
        <v>700</v>
      </c>
      <c r="P169">
        <f>IF(O169=1000,MIN(E169:N169),0)</f>
        <v>0</v>
      </c>
      <c r="Q169">
        <f>SUM(E169:N169)-P169</f>
        <v>701.72268907563023</v>
      </c>
    </row>
    <row r="170" spans="1:17">
      <c r="A170">
        <v>169</v>
      </c>
      <c r="B170" t="s">
        <v>199</v>
      </c>
      <c r="C170" s="1">
        <v>109.06666666666599</v>
      </c>
      <c r="D170" s="2" t="s">
        <v>296</v>
      </c>
      <c r="E170" t="str">
        <f>IF(ISBLANK(Marathon!F173),"",100+MAX(0,(50-(50*(Marathon!F173-'Best Times'!H$2)/('Best Times'!H$5-'Best Times'!H$2)))))</f>
        <v/>
      </c>
      <c r="F170">
        <f>IF(ISBLANK(Marathon!G173),"",100+MAX(0,(50-(50*(Marathon!G173-'Best Times'!I$2)/('Best Times'!I$5-'Best Times'!I$2)))))</f>
        <v>100</v>
      </c>
      <c r="G170">
        <f>IF(ISBLANK(Marathon!H173),"",100+MAX(0,(50-(50*(Marathon!H173-'Best Times'!J$2)/('Best Times'!J$5-'Best Times'!J$2)))))</f>
        <v>100</v>
      </c>
      <c r="H170">
        <f>IF(ISBLANK(Marathon!I173),"",100+MAX(0,(50-(50*(Marathon!I173-'Best Times'!K$2)/('Best Times'!K$5-'Best Times'!K$2)))))</f>
        <v>100</v>
      </c>
      <c r="I170" t="str">
        <f>IF(ISBLANK(Marathon!J173),"",100+MAX(0,(50-(50*(Marathon!J173-'Best Times'!L$2)/('Best Times'!L$5-'Best Times'!L$2)))))</f>
        <v/>
      </c>
      <c r="J170">
        <f>IF(ISBLANK(Marathon!K173),"",100+MAX(0,(50-(50*(Marathon!K173-'Best Times'!M$2)/('Best Times'!M$5-'Best Times'!M$2)))))</f>
        <v>124.06311637080867</v>
      </c>
      <c r="K170" t="str">
        <f>IF(ISBLANK(Marathon!L173),"",100+MAX(0,(50-(50*(Marathon!L173-'Best Times'!N$2)/('Best Times'!N$5-'Best Times'!N$2)))))</f>
        <v/>
      </c>
      <c r="L170">
        <f>IF(ISBLANK(Marathon!M173),"",100+MAX(0,(50-(50*(Marathon!M173-'Best Times'!O$2)/('Best Times'!O$5-'Best Times'!O$2)))))</f>
        <v>100</v>
      </c>
      <c r="M170">
        <f>IF(ISBLANK(Marathon!N173),"",100+MAX(0,(50-(50*(Marathon!N173-'Best Times'!P$2)/('Best Times'!P$5-'Best Times'!P$2)))))</f>
        <v>100</v>
      </c>
      <c r="N170">
        <f>IF(ISBLANK(Marathon!O173),"",100+MAX(0,(50-(50*(Marathon!O173-'Best Times'!Q$2)/('Best Times'!Q$5-'Best Times'!Q$2)))))</f>
        <v>100</v>
      </c>
      <c r="O170">
        <f>100*COUNTIF(E170:N170,"&gt;0")</f>
        <v>700</v>
      </c>
      <c r="P170">
        <f>IF(O170=1000,MIN(E170:N170),0)</f>
        <v>0</v>
      </c>
      <c r="Q170">
        <f>SUM(E170:N170)-P170</f>
        <v>724.06311637080864</v>
      </c>
    </row>
    <row r="171" spans="1:17">
      <c r="A171">
        <v>170</v>
      </c>
      <c r="B171" t="s">
        <v>200</v>
      </c>
      <c r="C171" s="1">
        <v>4.0833333333333304</v>
      </c>
      <c r="D171" s="2" t="s">
        <v>295</v>
      </c>
      <c r="E171">
        <f>IF(ISBLANK(Marathon!F174),"",100+MAX(0,(50-(50*(Marathon!F174-'Best Times'!H$2)/('Best Times'!H$5-'Best Times'!H$2)))))</f>
        <v>100</v>
      </c>
      <c r="F171">
        <f>IF(ISBLANK(Marathon!G174),"",100+MAX(0,(50-(50*(Marathon!G174-'Best Times'!I$2)/('Best Times'!I$5-'Best Times'!I$2)))))</f>
        <v>100</v>
      </c>
      <c r="G171" t="str">
        <f>IF(ISBLANK(Marathon!H174),"",100+MAX(0,(50-(50*(Marathon!H174-'Best Times'!J$2)/('Best Times'!J$5-'Best Times'!J$2)))))</f>
        <v/>
      </c>
      <c r="H171">
        <f>IF(ISBLANK(Marathon!I174),"",100+MAX(0,(50-(50*(Marathon!I174-'Best Times'!K$2)/('Best Times'!K$5-'Best Times'!K$2)))))</f>
        <v>100</v>
      </c>
      <c r="I171" t="str">
        <f>IF(ISBLANK(Marathon!J174),"",100+MAX(0,(50-(50*(Marathon!J174-'Best Times'!L$2)/('Best Times'!L$5-'Best Times'!L$2)))))</f>
        <v/>
      </c>
      <c r="J171">
        <f>IF(ISBLANK(Marathon!K174),"",100+MAX(0,(50-(50*(Marathon!K174-'Best Times'!M$2)/('Best Times'!M$5-'Best Times'!M$2)))))</f>
        <v>100</v>
      </c>
      <c r="K171">
        <f>IF(ISBLANK(Marathon!L174),"",100+MAX(0,(50-(50*(Marathon!L174-'Best Times'!N$2)/('Best Times'!N$5-'Best Times'!N$2)))))</f>
        <v>100</v>
      </c>
      <c r="L171">
        <f>IF(ISBLANK(Marathon!M174),"",100+MAX(0,(50-(50*(Marathon!M174-'Best Times'!O$2)/('Best Times'!O$5-'Best Times'!O$2)))))</f>
        <v>100</v>
      </c>
      <c r="M171">
        <f>IF(ISBLANK(Marathon!N174),"",100+MAX(0,(50-(50*(Marathon!N174-'Best Times'!P$2)/('Best Times'!P$5-'Best Times'!P$2)))))</f>
        <v>100</v>
      </c>
      <c r="N171">
        <f>IF(ISBLANK(Marathon!O174),"",100+MAX(0,(50-(50*(Marathon!O174-'Best Times'!Q$2)/('Best Times'!Q$5-'Best Times'!Q$2)))))</f>
        <v>100</v>
      </c>
      <c r="O171">
        <f>100*COUNTIF(E171:N171,"&gt;0")</f>
        <v>800</v>
      </c>
      <c r="P171">
        <f>IF(O171=1000,MIN(E171:N171),0)</f>
        <v>0</v>
      </c>
      <c r="Q171">
        <f>SUM(E171:N171)-P171</f>
        <v>800</v>
      </c>
    </row>
    <row r="172" spans="1:17">
      <c r="A172">
        <v>171</v>
      </c>
      <c r="B172" t="s">
        <v>91</v>
      </c>
      <c r="C172" s="1">
        <v>1.5333333333333301</v>
      </c>
      <c r="D172" s="2" t="s">
        <v>295</v>
      </c>
      <c r="E172" t="str">
        <f>IF(ISBLANK(Marathon!F175),"",100+MAX(0,(50-(50*(Marathon!F175-'Best Times'!H$2)/('Best Times'!H$5-'Best Times'!H$2)))))</f>
        <v/>
      </c>
      <c r="F172">
        <f>IF(ISBLANK(Marathon!G175),"",100+MAX(0,(50-(50*(Marathon!G175-'Best Times'!I$2)/('Best Times'!I$5-'Best Times'!I$2)))))</f>
        <v>100</v>
      </c>
      <c r="G172" t="str">
        <f>IF(ISBLANK(Marathon!H175),"",100+MAX(0,(50-(50*(Marathon!H175-'Best Times'!J$2)/('Best Times'!J$5-'Best Times'!J$2)))))</f>
        <v/>
      </c>
      <c r="H172">
        <f>IF(ISBLANK(Marathon!I175),"",100+MAX(0,(50-(50*(Marathon!I175-'Best Times'!K$2)/('Best Times'!K$5-'Best Times'!K$2)))))</f>
        <v>100</v>
      </c>
      <c r="I172">
        <f>IF(ISBLANK(Marathon!J175),"",100+MAX(0,(50-(50*(Marathon!J175-'Best Times'!L$2)/('Best Times'!L$5-'Best Times'!L$2)))))</f>
        <v>100</v>
      </c>
      <c r="J172">
        <f>IF(ISBLANK(Marathon!K175),"",100+MAX(0,(50-(50*(Marathon!K175-'Best Times'!M$2)/('Best Times'!M$5-'Best Times'!M$2)))))</f>
        <v>100</v>
      </c>
      <c r="K172">
        <f>IF(ISBLANK(Marathon!L175),"",100+MAX(0,(50-(50*(Marathon!L175-'Best Times'!N$2)/('Best Times'!N$5-'Best Times'!N$2)))))</f>
        <v>100</v>
      </c>
      <c r="L172">
        <f>IF(ISBLANK(Marathon!M175),"",100+MAX(0,(50-(50*(Marathon!M175-'Best Times'!O$2)/('Best Times'!O$5-'Best Times'!O$2)))))</f>
        <v>100</v>
      </c>
      <c r="M172">
        <f>IF(ISBLANK(Marathon!N175),"",100+MAX(0,(50-(50*(Marathon!N175-'Best Times'!P$2)/('Best Times'!P$5-'Best Times'!P$2)))))</f>
        <v>100</v>
      </c>
      <c r="N172">
        <f>IF(ISBLANK(Marathon!O175),"",100+MAX(0,(50-(50*(Marathon!O175-'Best Times'!Q$2)/('Best Times'!Q$5-'Best Times'!Q$2)))))</f>
        <v>100</v>
      </c>
      <c r="O172">
        <f>100*COUNTIF(E172:N172,"&gt;0")</f>
        <v>800</v>
      </c>
      <c r="P172">
        <f>IF(O172=1000,MIN(E172:N172),0)</f>
        <v>0</v>
      </c>
      <c r="Q172">
        <f>SUM(E172:N172)-P172</f>
        <v>800</v>
      </c>
    </row>
    <row r="173" spans="1:17">
      <c r="A173">
        <v>172</v>
      </c>
      <c r="B173" t="s">
        <v>92</v>
      </c>
      <c r="C173" s="1">
        <v>0</v>
      </c>
      <c r="D173" s="2" t="s">
        <v>297</v>
      </c>
      <c r="E173">
        <f>IF(ISBLANK(Marathon!F176),"",100+MAX(0,(50-(50*(Marathon!F176-'Best Times'!H$2)/('Best Times'!H$5-'Best Times'!H$2)))))</f>
        <v>100</v>
      </c>
      <c r="F173">
        <f>IF(ISBLANK(Marathon!G176),"",100+MAX(0,(50-(50*(Marathon!G176-'Best Times'!I$2)/('Best Times'!I$5-'Best Times'!I$2)))))</f>
        <v>100</v>
      </c>
      <c r="G173" t="str">
        <f>IF(ISBLANK(Marathon!H176),"",100+MAX(0,(50-(50*(Marathon!H176-'Best Times'!J$2)/('Best Times'!J$5-'Best Times'!J$2)))))</f>
        <v/>
      </c>
      <c r="H173">
        <f>IF(ISBLANK(Marathon!I176),"",100+MAX(0,(50-(50*(Marathon!I176-'Best Times'!K$2)/('Best Times'!K$5-'Best Times'!K$2)))))</f>
        <v>100</v>
      </c>
      <c r="I173" t="str">
        <f>IF(ISBLANK(Marathon!J176),"",100+MAX(0,(50-(50*(Marathon!J176-'Best Times'!L$2)/('Best Times'!L$5-'Best Times'!L$2)))))</f>
        <v/>
      </c>
      <c r="J173">
        <f>IF(ISBLANK(Marathon!K176),"",100+MAX(0,(50-(50*(Marathon!K176-'Best Times'!M$2)/('Best Times'!M$5-'Best Times'!M$2)))))</f>
        <v>100</v>
      </c>
      <c r="K173">
        <f>IF(ISBLANK(Marathon!L176),"",100+MAX(0,(50-(50*(Marathon!L176-'Best Times'!N$2)/('Best Times'!N$5-'Best Times'!N$2)))))</f>
        <v>100</v>
      </c>
      <c r="L173">
        <f>IF(ISBLANK(Marathon!M176),"",100+MAX(0,(50-(50*(Marathon!M176-'Best Times'!O$2)/('Best Times'!O$5-'Best Times'!O$2)))))</f>
        <v>100</v>
      </c>
      <c r="M173">
        <f>IF(ISBLANK(Marathon!N176),"",100+MAX(0,(50-(50*(Marathon!N176-'Best Times'!P$2)/('Best Times'!P$5-'Best Times'!P$2)))))</f>
        <v>100</v>
      </c>
      <c r="N173">
        <f>IF(ISBLANK(Marathon!O176),"",100+MAX(0,(50-(50*(Marathon!O176-'Best Times'!Q$2)/('Best Times'!Q$5-'Best Times'!Q$2)))))</f>
        <v>100</v>
      </c>
      <c r="O173">
        <f>100*COUNTIF(E173:N173,"&gt;0")</f>
        <v>800</v>
      </c>
      <c r="P173">
        <f>IF(O173=1000,MIN(E173:N173),0)</f>
        <v>0</v>
      </c>
      <c r="Q173">
        <f>SUM(E173:N173)-P173</f>
        <v>800</v>
      </c>
    </row>
    <row r="174" spans="1:17">
      <c r="A174">
        <v>173</v>
      </c>
      <c r="B174" t="s">
        <v>201</v>
      </c>
      <c r="C174" s="1">
        <v>0</v>
      </c>
      <c r="D174" s="2" t="s">
        <v>297</v>
      </c>
      <c r="E174" t="str">
        <f>IF(ISBLANK(Marathon!F177),"",100+MAX(0,(50-(50*(Marathon!F177-'Best Times'!H$2)/('Best Times'!H$5-'Best Times'!H$2)))))</f>
        <v/>
      </c>
      <c r="F174">
        <f>IF(ISBLANK(Marathon!G177),"",100+MAX(0,(50-(50*(Marathon!G177-'Best Times'!I$2)/('Best Times'!I$5-'Best Times'!I$2)))))</f>
        <v>100</v>
      </c>
      <c r="G174">
        <f>IF(ISBLANK(Marathon!H177),"",100+MAX(0,(50-(50*(Marathon!H177-'Best Times'!J$2)/('Best Times'!J$5-'Best Times'!J$2)))))</f>
        <v>100</v>
      </c>
      <c r="H174">
        <f>IF(ISBLANK(Marathon!I177),"",100+MAX(0,(50-(50*(Marathon!I177-'Best Times'!K$2)/('Best Times'!K$5-'Best Times'!K$2)))))</f>
        <v>100</v>
      </c>
      <c r="I174">
        <f>IF(ISBLANK(Marathon!J177),"",100+MAX(0,(50-(50*(Marathon!J177-'Best Times'!L$2)/('Best Times'!L$5-'Best Times'!L$2)))))</f>
        <v>100</v>
      </c>
      <c r="J174">
        <f>IF(ISBLANK(Marathon!K177),"",100+MAX(0,(50-(50*(Marathon!K177-'Best Times'!M$2)/('Best Times'!M$5-'Best Times'!M$2)))))</f>
        <v>100</v>
      </c>
      <c r="K174" t="str">
        <f>IF(ISBLANK(Marathon!L177),"",100+MAX(0,(50-(50*(Marathon!L177-'Best Times'!N$2)/('Best Times'!N$5-'Best Times'!N$2)))))</f>
        <v/>
      </c>
      <c r="L174">
        <f>IF(ISBLANK(Marathon!M177),"",100+MAX(0,(50-(50*(Marathon!M177-'Best Times'!O$2)/('Best Times'!O$5-'Best Times'!O$2)))))</f>
        <v>100</v>
      </c>
      <c r="M174">
        <f>IF(ISBLANK(Marathon!N177),"",100+MAX(0,(50-(50*(Marathon!N177-'Best Times'!P$2)/('Best Times'!P$5-'Best Times'!P$2)))))</f>
        <v>100</v>
      </c>
      <c r="N174">
        <f>IF(ISBLANK(Marathon!O177),"",100+MAX(0,(50-(50*(Marathon!O177-'Best Times'!Q$2)/('Best Times'!Q$5-'Best Times'!Q$2)))))</f>
        <v>100</v>
      </c>
      <c r="O174">
        <f>100*COUNTIF(E174:N174,"&gt;0")</f>
        <v>800</v>
      </c>
      <c r="P174">
        <f>IF(O174=1000,MIN(E174:N174),0)</f>
        <v>0</v>
      </c>
      <c r="Q174">
        <f>SUM(E174:N174)-P174</f>
        <v>800</v>
      </c>
    </row>
    <row r="175" spans="1:17">
      <c r="A175">
        <v>174</v>
      </c>
      <c r="B175" t="s">
        <v>44</v>
      </c>
      <c r="C175" s="1">
        <v>182.29999999999899</v>
      </c>
      <c r="D175" s="2" t="s">
        <v>298</v>
      </c>
      <c r="E175" t="str">
        <f>IF(ISBLANK(Marathon!F178),"",100+MAX(0,(50-(50*(Marathon!F178-'Best Times'!H$2)/('Best Times'!H$5-'Best Times'!H$2)))))</f>
        <v/>
      </c>
      <c r="F175">
        <f>IF(ISBLANK(Marathon!G178),"",100+MAX(0,(50-(50*(Marathon!G178-'Best Times'!I$2)/('Best Times'!I$5-'Best Times'!I$2)))))</f>
        <v>125.32051282051282</v>
      </c>
      <c r="G175">
        <f>IF(ISBLANK(Marathon!H178),"",100+MAX(0,(50-(50*(Marathon!H178-'Best Times'!J$2)/('Best Times'!J$5-'Best Times'!J$2)))))</f>
        <v>100</v>
      </c>
      <c r="H175" t="str">
        <f>IF(ISBLANK(Marathon!I178),"",100+MAX(0,(50-(50*(Marathon!I178-'Best Times'!K$2)/('Best Times'!K$5-'Best Times'!K$2)))))</f>
        <v/>
      </c>
      <c r="I175" t="str">
        <f>IF(ISBLANK(Marathon!J178),"",100+MAX(0,(50-(50*(Marathon!J178-'Best Times'!L$2)/('Best Times'!L$5-'Best Times'!L$2)))))</f>
        <v/>
      </c>
      <c r="J175">
        <f>IF(ISBLANK(Marathon!K178),"",100+MAX(0,(50-(50*(Marathon!K178-'Best Times'!M$2)/('Best Times'!M$5-'Best Times'!M$2)))))</f>
        <v>129.48717948717947</v>
      </c>
      <c r="K175">
        <f>IF(ISBLANK(Marathon!L178),"",100+MAX(0,(50-(50*(Marathon!L178-'Best Times'!N$2)/('Best Times'!N$5-'Best Times'!N$2)))))</f>
        <v>118.32460732984293</v>
      </c>
      <c r="L175" t="str">
        <f>IF(ISBLANK(Marathon!M178),"",100+MAX(0,(50-(50*(Marathon!M178-'Best Times'!O$2)/('Best Times'!O$5-'Best Times'!O$2)))))</f>
        <v/>
      </c>
      <c r="M175">
        <f>IF(ISBLANK(Marathon!N178),"",100+MAX(0,(50-(50*(Marathon!N178-'Best Times'!P$2)/('Best Times'!P$5-'Best Times'!P$2)))))</f>
        <v>125.75630252100841</v>
      </c>
      <c r="N175">
        <f>IF(ISBLANK(Marathon!O178),"",100+MAX(0,(50-(50*(Marathon!O178-'Best Times'!Q$2)/('Best Times'!Q$5-'Best Times'!Q$2)))))</f>
        <v>125.77800829875518</v>
      </c>
      <c r="O175">
        <f>100*COUNTIF(E175:N175,"&gt;0")</f>
        <v>600</v>
      </c>
      <c r="P175">
        <f>IF(O175=1000,MIN(E175:N175),0)</f>
        <v>0</v>
      </c>
      <c r="Q175">
        <f>SUM(E175:N175)-P175</f>
        <v>724.6666104572987</v>
      </c>
    </row>
    <row r="176" spans="1:17">
      <c r="A176">
        <v>175</v>
      </c>
      <c r="B176" t="s">
        <v>202</v>
      </c>
      <c r="C176" s="1">
        <v>182.36666666666599</v>
      </c>
      <c r="D176" s="2" t="s">
        <v>298</v>
      </c>
      <c r="E176">
        <f>IF(ISBLANK(Marathon!F179),"",100+MAX(0,(50-(50*(Marathon!F179-'Best Times'!H$2)/('Best Times'!H$5-'Best Times'!H$2)))))</f>
        <v>100</v>
      </c>
      <c r="F176">
        <f>IF(ISBLANK(Marathon!G179),"",100+MAX(0,(50-(50*(Marathon!G179-'Best Times'!I$2)/('Best Times'!I$5-'Best Times'!I$2)))))</f>
        <v>102.51068376068376</v>
      </c>
      <c r="G176">
        <f>IF(ISBLANK(Marathon!H179),"",100+MAX(0,(50-(50*(Marathon!H179-'Best Times'!J$2)/('Best Times'!J$5-'Best Times'!J$2)))))</f>
        <v>144.15384615384616</v>
      </c>
      <c r="H176" t="str">
        <f>IF(ISBLANK(Marathon!I179),"",100+MAX(0,(50-(50*(Marathon!I179-'Best Times'!K$2)/('Best Times'!K$5-'Best Times'!K$2)))))</f>
        <v/>
      </c>
      <c r="I176" t="str">
        <f>IF(ISBLANK(Marathon!J179),"",100+MAX(0,(50-(50*(Marathon!J179-'Best Times'!L$2)/('Best Times'!L$5-'Best Times'!L$2)))))</f>
        <v/>
      </c>
      <c r="J176" t="str">
        <f>IF(ISBLANK(Marathon!K179),"",100+MAX(0,(50-(50*(Marathon!K179-'Best Times'!M$2)/('Best Times'!M$5-'Best Times'!M$2)))))</f>
        <v/>
      </c>
      <c r="K176" t="str">
        <f>IF(ISBLANK(Marathon!L179),"",100+MAX(0,(50-(50*(Marathon!L179-'Best Times'!N$2)/('Best Times'!N$5-'Best Times'!N$2)))))</f>
        <v/>
      </c>
      <c r="L176">
        <f>IF(ISBLANK(Marathon!M179),"",100+MAX(0,(50-(50*(Marathon!M179-'Best Times'!O$2)/('Best Times'!O$5-'Best Times'!O$2)))))</f>
        <v>141.89189189189187</v>
      </c>
      <c r="M176">
        <f>IF(ISBLANK(Marathon!N179),"",100+MAX(0,(50-(50*(Marathon!N179-'Best Times'!P$2)/('Best Times'!P$5-'Best Times'!P$2)))))</f>
        <v>100</v>
      </c>
      <c r="N176">
        <f>IF(ISBLANK(Marathon!O179),"",100+MAX(0,(50-(50*(Marathon!O179-'Best Times'!Q$2)/('Best Times'!Q$5-'Best Times'!Q$2)))))</f>
        <v>125.20746887966806</v>
      </c>
      <c r="O176">
        <f>100*COUNTIF(E176:N176,"&gt;0")</f>
        <v>600</v>
      </c>
      <c r="P176">
        <f>IF(O176=1000,MIN(E176:N176),0)</f>
        <v>0</v>
      </c>
      <c r="Q176">
        <f>SUM(E176:N176)-P176</f>
        <v>713.76389068608978</v>
      </c>
    </row>
    <row r="177" spans="1:17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IF(ISBLANK(Marathon!F180),"",100+MAX(0,(50-(50*(Marathon!F180-'Best Times'!H$2)/('Best Times'!H$5-'Best Times'!H$2)))))</f>
        <v/>
      </c>
      <c r="F177">
        <f>IF(ISBLANK(Marathon!G180),"",100+MAX(0,(50-(50*(Marathon!G180-'Best Times'!I$2)/('Best Times'!I$5-'Best Times'!I$2)))))</f>
        <v>100</v>
      </c>
      <c r="G177" t="str">
        <f>IF(ISBLANK(Marathon!H180),"",100+MAX(0,(50-(50*(Marathon!H180-'Best Times'!J$2)/('Best Times'!J$5-'Best Times'!J$2)))))</f>
        <v/>
      </c>
      <c r="H177">
        <f>IF(ISBLANK(Marathon!I180),"",100+MAX(0,(50-(50*(Marathon!I180-'Best Times'!K$2)/('Best Times'!K$5-'Best Times'!K$2)))))</f>
        <v>100</v>
      </c>
      <c r="I177">
        <f>IF(ISBLANK(Marathon!J180),"",100+MAX(0,(50-(50*(Marathon!J180-'Best Times'!L$2)/('Best Times'!L$5-'Best Times'!L$2)))))</f>
        <v>100</v>
      </c>
      <c r="J177">
        <f>IF(ISBLANK(Marathon!K180),"",100+MAX(0,(50-(50*(Marathon!K180-'Best Times'!M$2)/('Best Times'!M$5-'Best Times'!M$2)))))</f>
        <v>100</v>
      </c>
      <c r="K177">
        <f>IF(ISBLANK(Marathon!L180),"",100+MAX(0,(50-(50*(Marathon!L180-'Best Times'!N$2)/('Best Times'!N$5-'Best Times'!N$2)))))</f>
        <v>100</v>
      </c>
      <c r="L177" t="str">
        <f>IF(ISBLANK(Marathon!M180),"",100+MAX(0,(50-(50*(Marathon!M180-'Best Times'!O$2)/('Best Times'!O$5-'Best Times'!O$2)))))</f>
        <v/>
      </c>
      <c r="M177">
        <f>IF(ISBLANK(Marathon!N180),"",100+MAX(0,(50-(50*(Marathon!N180-'Best Times'!P$2)/('Best Times'!P$5-'Best Times'!P$2)))))</f>
        <v>100</v>
      </c>
      <c r="N177">
        <f>IF(ISBLANK(Marathon!O180),"",100+MAX(0,(50-(50*(Marathon!O180-'Best Times'!Q$2)/('Best Times'!Q$5-'Best Times'!Q$2)))))</f>
        <v>100</v>
      </c>
      <c r="O177">
        <f>100*COUNTIF(E177:N177,"&gt;0")</f>
        <v>700</v>
      </c>
      <c r="P177">
        <f>IF(O177=1000,MIN(E177:N177),0)</f>
        <v>0</v>
      </c>
      <c r="Q177">
        <f>SUM(E177:N177)-P177</f>
        <v>700</v>
      </c>
    </row>
    <row r="178" spans="1:17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IF(ISBLANK(Marathon!F181),"",100+MAX(0,(50-(50*(Marathon!F181-'Best Times'!H$2)/('Best Times'!H$5-'Best Times'!H$2)))))</f>
        <v/>
      </c>
      <c r="F178">
        <f>IF(ISBLANK(Marathon!G181),"",100+MAX(0,(50-(50*(Marathon!G181-'Best Times'!I$2)/('Best Times'!I$5-'Best Times'!I$2)))))</f>
        <v>100</v>
      </c>
      <c r="G178" t="str">
        <f>IF(ISBLANK(Marathon!H181),"",100+MAX(0,(50-(50*(Marathon!H181-'Best Times'!J$2)/('Best Times'!J$5-'Best Times'!J$2)))))</f>
        <v/>
      </c>
      <c r="H178">
        <f>IF(ISBLANK(Marathon!I181),"",100+MAX(0,(50-(50*(Marathon!I181-'Best Times'!K$2)/('Best Times'!K$5-'Best Times'!K$2)))))</f>
        <v>100</v>
      </c>
      <c r="I178" t="str">
        <f>IF(ISBLANK(Marathon!J181),"",100+MAX(0,(50-(50*(Marathon!J181-'Best Times'!L$2)/('Best Times'!L$5-'Best Times'!L$2)))))</f>
        <v/>
      </c>
      <c r="J178">
        <f>IF(ISBLANK(Marathon!K181),"",100+MAX(0,(50-(50*(Marathon!K181-'Best Times'!M$2)/('Best Times'!M$5-'Best Times'!M$2)))))</f>
        <v>100</v>
      </c>
      <c r="K178">
        <f>IF(ISBLANK(Marathon!L181),"",100+MAX(0,(50-(50*(Marathon!L181-'Best Times'!N$2)/('Best Times'!N$5-'Best Times'!N$2)))))</f>
        <v>100</v>
      </c>
      <c r="L178">
        <f>IF(ISBLANK(Marathon!M181),"",100+MAX(0,(50-(50*(Marathon!M181-'Best Times'!O$2)/('Best Times'!O$5-'Best Times'!O$2)))))</f>
        <v>100</v>
      </c>
      <c r="M178">
        <f>IF(ISBLANK(Marathon!N181),"",100+MAX(0,(50-(50*(Marathon!N181-'Best Times'!P$2)/('Best Times'!P$5-'Best Times'!P$2)))))</f>
        <v>100</v>
      </c>
      <c r="N178">
        <f>IF(ISBLANK(Marathon!O181),"",100+MAX(0,(50-(50*(Marathon!O181-'Best Times'!Q$2)/('Best Times'!Q$5-'Best Times'!Q$2)))))</f>
        <v>100</v>
      </c>
      <c r="O178">
        <f>100*COUNTIF(E178:N178,"&gt;0")</f>
        <v>700</v>
      </c>
      <c r="P178">
        <f>IF(O178=1000,MIN(E178:N178),0)</f>
        <v>0</v>
      </c>
      <c r="Q178">
        <f>SUM(E178:N178)-P178</f>
        <v>700</v>
      </c>
    </row>
    <row r="179" spans="1:17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IF(ISBLANK(Marathon!F182),"",100+MAX(0,(50-(50*(Marathon!F182-'Best Times'!H$2)/('Best Times'!H$5-'Best Times'!H$2)))))</f>
        <v/>
      </c>
      <c r="F179">
        <f>IF(ISBLANK(Marathon!G182),"",100+MAX(0,(50-(50*(Marathon!G182-'Best Times'!I$2)/('Best Times'!I$5-'Best Times'!I$2)))))</f>
        <v>100</v>
      </c>
      <c r="G179">
        <f>IF(ISBLANK(Marathon!H182),"",100+MAX(0,(50-(50*(Marathon!H182-'Best Times'!J$2)/('Best Times'!J$5-'Best Times'!J$2)))))</f>
        <v>100</v>
      </c>
      <c r="H179" t="str">
        <f>IF(ISBLANK(Marathon!I182),"",100+MAX(0,(50-(50*(Marathon!I182-'Best Times'!K$2)/('Best Times'!K$5-'Best Times'!K$2)))))</f>
        <v/>
      </c>
      <c r="I179" t="str">
        <f>IF(ISBLANK(Marathon!J182),"",100+MAX(0,(50-(50*(Marathon!J182-'Best Times'!L$2)/('Best Times'!L$5-'Best Times'!L$2)))))</f>
        <v/>
      </c>
      <c r="J179">
        <f>IF(ISBLANK(Marathon!K182),"",100+MAX(0,(50-(50*(Marathon!K182-'Best Times'!M$2)/('Best Times'!M$5-'Best Times'!M$2)))))</f>
        <v>100</v>
      </c>
      <c r="K179">
        <f>IF(ISBLANK(Marathon!L182),"",100+MAX(0,(50-(50*(Marathon!L182-'Best Times'!N$2)/('Best Times'!N$5-'Best Times'!N$2)))))</f>
        <v>100</v>
      </c>
      <c r="L179">
        <f>IF(ISBLANK(Marathon!M182),"",100+MAX(0,(50-(50*(Marathon!M182-'Best Times'!O$2)/('Best Times'!O$5-'Best Times'!O$2)))))</f>
        <v>100</v>
      </c>
      <c r="M179">
        <f>IF(ISBLANK(Marathon!N182),"",100+MAX(0,(50-(50*(Marathon!N182-'Best Times'!P$2)/('Best Times'!P$5-'Best Times'!P$2)))))</f>
        <v>100</v>
      </c>
      <c r="N179">
        <f>IF(ISBLANK(Marathon!O182),"",100+MAX(0,(50-(50*(Marathon!O182-'Best Times'!Q$2)/('Best Times'!Q$5-'Best Times'!Q$2)))))</f>
        <v>100</v>
      </c>
      <c r="O179">
        <f>100*COUNTIF(E179:N179,"&gt;0")</f>
        <v>700</v>
      </c>
      <c r="P179">
        <f>IF(O179=1000,MIN(E179:N179),0)</f>
        <v>0</v>
      </c>
      <c r="Q179">
        <f>SUM(E179:N179)-P179</f>
        <v>700</v>
      </c>
    </row>
    <row r="180" spans="1:17">
      <c r="A180">
        <v>179</v>
      </c>
      <c r="B180" t="s">
        <v>204</v>
      </c>
      <c r="C180" s="1">
        <v>99</v>
      </c>
      <c r="D180" s="2" t="s">
        <v>301</v>
      </c>
      <c r="E180">
        <f>IF(ISBLANK(Marathon!F183),"",100+MAX(0,(50-(50*(Marathon!F183-'Best Times'!H$2)/('Best Times'!H$5-'Best Times'!H$2)))))</f>
        <v>100</v>
      </c>
      <c r="F180">
        <f>IF(ISBLANK(Marathon!G183),"",100+MAX(0,(50-(50*(Marathon!G183-'Best Times'!I$2)/('Best Times'!I$5-'Best Times'!I$2)))))</f>
        <v>100</v>
      </c>
      <c r="G180">
        <f>IF(ISBLANK(Marathon!H183),"",100+MAX(0,(50-(50*(Marathon!H183-'Best Times'!J$2)/('Best Times'!J$5-'Best Times'!J$2)))))</f>
        <v>100</v>
      </c>
      <c r="H180" t="str">
        <f>IF(ISBLANK(Marathon!I183),"",100+MAX(0,(50-(50*(Marathon!I183-'Best Times'!K$2)/('Best Times'!K$5-'Best Times'!K$2)))))</f>
        <v/>
      </c>
      <c r="I180" t="str">
        <f>IF(ISBLANK(Marathon!J183),"",100+MAX(0,(50-(50*(Marathon!J183-'Best Times'!L$2)/('Best Times'!L$5-'Best Times'!L$2)))))</f>
        <v/>
      </c>
      <c r="J180" t="str">
        <f>IF(ISBLANK(Marathon!K183),"",100+MAX(0,(50-(50*(Marathon!K183-'Best Times'!M$2)/('Best Times'!M$5-'Best Times'!M$2)))))</f>
        <v/>
      </c>
      <c r="K180" t="str">
        <f>IF(ISBLANK(Marathon!L183),"",100+MAX(0,(50-(50*(Marathon!L183-'Best Times'!N$2)/('Best Times'!N$5-'Best Times'!N$2)))))</f>
        <v/>
      </c>
      <c r="L180">
        <f>IF(ISBLANK(Marathon!M183),"",100+MAX(0,(50-(50*(Marathon!M183-'Best Times'!O$2)/('Best Times'!O$5-'Best Times'!O$2)))))</f>
        <v>131.22332859174963</v>
      </c>
      <c r="M180">
        <f>IF(ISBLANK(Marathon!N183),"",100+MAX(0,(50-(50*(Marathon!N183-'Best Times'!P$2)/('Best Times'!P$5-'Best Times'!P$2)))))</f>
        <v>100</v>
      </c>
      <c r="N180">
        <f>IF(ISBLANK(Marathon!O183),"",100+MAX(0,(50-(50*(Marathon!O183-'Best Times'!Q$2)/('Best Times'!Q$5-'Best Times'!Q$2)))))</f>
        <v>100</v>
      </c>
      <c r="O180">
        <f>100*COUNTIF(E180:N180,"&gt;0")</f>
        <v>600</v>
      </c>
      <c r="P180">
        <f>IF(O180=1000,MIN(E180:N180),0)</f>
        <v>0</v>
      </c>
      <c r="Q180">
        <f>SUM(E180:N180)-P180</f>
        <v>631.22332859174958</v>
      </c>
    </row>
    <row r="181" spans="1:17">
      <c r="A181">
        <v>180</v>
      </c>
      <c r="B181" t="s">
        <v>205</v>
      </c>
      <c r="C181" s="1">
        <v>177.48333333333301</v>
      </c>
      <c r="D181" s="2" t="s">
        <v>302</v>
      </c>
      <c r="E181">
        <f>IF(ISBLANK(Marathon!F184),"",100+MAX(0,(50-(50*(Marathon!F184-'Best Times'!H$2)/('Best Times'!H$5-'Best Times'!H$2)))))</f>
        <v>113.98492907801418</v>
      </c>
      <c r="F181">
        <f>IF(ISBLANK(Marathon!G184),"",100+MAX(0,(50-(50*(Marathon!G184-'Best Times'!I$2)/('Best Times'!I$5-'Best Times'!I$2)))))</f>
        <v>100</v>
      </c>
      <c r="G181" t="str">
        <f>IF(ISBLANK(Marathon!H184),"",100+MAX(0,(50-(50*(Marathon!H184-'Best Times'!J$2)/('Best Times'!J$5-'Best Times'!J$2)))))</f>
        <v/>
      </c>
      <c r="H181" t="str">
        <f>IF(ISBLANK(Marathon!I184),"",100+MAX(0,(50-(50*(Marathon!I184-'Best Times'!K$2)/('Best Times'!K$5-'Best Times'!K$2)))))</f>
        <v/>
      </c>
      <c r="I181" t="str">
        <f>IF(ISBLANK(Marathon!J184),"",100+MAX(0,(50-(50*(Marathon!J184-'Best Times'!L$2)/('Best Times'!L$5-'Best Times'!L$2)))))</f>
        <v/>
      </c>
      <c r="J181" t="str">
        <f>IF(ISBLANK(Marathon!K184),"",100+MAX(0,(50-(50*(Marathon!K184-'Best Times'!M$2)/('Best Times'!M$5-'Best Times'!M$2)))))</f>
        <v/>
      </c>
      <c r="K181" t="str">
        <f>IF(ISBLANK(Marathon!L184),"",100+MAX(0,(50-(50*(Marathon!L184-'Best Times'!N$2)/('Best Times'!N$5-'Best Times'!N$2)))))</f>
        <v/>
      </c>
      <c r="L181">
        <f>IF(ISBLANK(Marathon!M184),"",100+MAX(0,(50-(50*(Marathon!M184-'Best Times'!O$2)/('Best Times'!O$5-'Best Times'!O$2)))))</f>
        <v>141.8207681365576</v>
      </c>
      <c r="M181">
        <f>IF(ISBLANK(Marathon!N184),"",100+MAX(0,(50-(50*(Marathon!N184-'Best Times'!P$2)/('Best Times'!P$5-'Best Times'!P$2)))))</f>
        <v>130.42016806722688</v>
      </c>
      <c r="N181">
        <f>IF(ISBLANK(Marathon!O184),"",100+MAX(0,(50-(50*(Marathon!O184-'Best Times'!Q$2)/('Best Times'!Q$5-'Best Times'!Q$2)))))</f>
        <v>125.46680497925311</v>
      </c>
      <c r="O181">
        <f>100*COUNTIF(E181:N181,"&gt;0")</f>
        <v>500</v>
      </c>
      <c r="P181">
        <f>IF(O181=1000,MIN(E181:N181),0)</f>
        <v>0</v>
      </c>
      <c r="Q181">
        <f>SUM(E181:N181)-P181</f>
        <v>611.69267026105172</v>
      </c>
    </row>
    <row r="182" spans="1:17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IF(ISBLANK(Marathon!F185),"",100+MAX(0,(50-(50*(Marathon!F185-'Best Times'!H$2)/('Best Times'!H$5-'Best Times'!H$2)))))</f>
        <v/>
      </c>
      <c r="F182">
        <f>IF(ISBLANK(Marathon!G185),"",100+MAX(0,(50-(50*(Marathon!G185-'Best Times'!I$2)/('Best Times'!I$5-'Best Times'!I$2)))))</f>
        <v>100</v>
      </c>
      <c r="G182" t="str">
        <f>IF(ISBLANK(Marathon!H185),"",100+MAX(0,(50-(50*(Marathon!H185-'Best Times'!J$2)/('Best Times'!J$5-'Best Times'!J$2)))))</f>
        <v/>
      </c>
      <c r="H182">
        <f>IF(ISBLANK(Marathon!I185),"",100+MAX(0,(50-(50*(Marathon!I185-'Best Times'!K$2)/('Best Times'!K$5-'Best Times'!K$2)))))</f>
        <v>100</v>
      </c>
      <c r="I182" t="str">
        <f>IF(ISBLANK(Marathon!J185),"",100+MAX(0,(50-(50*(Marathon!J185-'Best Times'!L$2)/('Best Times'!L$5-'Best Times'!L$2)))))</f>
        <v/>
      </c>
      <c r="J182">
        <f>IF(ISBLANK(Marathon!K185),"",100+MAX(0,(50-(50*(Marathon!K185-'Best Times'!M$2)/('Best Times'!M$5-'Best Times'!M$2)))))</f>
        <v>100</v>
      </c>
      <c r="K182">
        <f>IF(ISBLANK(Marathon!L185),"",100+MAX(0,(50-(50*(Marathon!L185-'Best Times'!N$2)/('Best Times'!N$5-'Best Times'!N$2)))))</f>
        <v>100</v>
      </c>
      <c r="L182" t="str">
        <f>IF(ISBLANK(Marathon!M185),"",100+MAX(0,(50-(50*(Marathon!M185-'Best Times'!O$2)/('Best Times'!O$5-'Best Times'!O$2)))))</f>
        <v/>
      </c>
      <c r="M182">
        <f>IF(ISBLANK(Marathon!N185),"",100+MAX(0,(50-(50*(Marathon!N185-'Best Times'!P$2)/('Best Times'!P$5-'Best Times'!P$2)))))</f>
        <v>100</v>
      </c>
      <c r="N182">
        <f>IF(ISBLANK(Marathon!O185),"",100+MAX(0,(50-(50*(Marathon!O185-'Best Times'!Q$2)/('Best Times'!Q$5-'Best Times'!Q$2)))))</f>
        <v>100</v>
      </c>
      <c r="O182">
        <f>100*COUNTIF(E182:N182,"&gt;0")</f>
        <v>600</v>
      </c>
      <c r="P182">
        <f>IF(O182=1000,MIN(E182:N182),0)</f>
        <v>0</v>
      </c>
      <c r="Q182">
        <f>SUM(E182:N182)-P182</f>
        <v>600</v>
      </c>
    </row>
    <row r="183" spans="1:17">
      <c r="A183">
        <v>182</v>
      </c>
      <c r="B183" t="s">
        <v>207</v>
      </c>
      <c r="C183" s="1">
        <v>66.033333333333303</v>
      </c>
      <c r="D183" s="2" t="s">
        <v>298</v>
      </c>
      <c r="E183">
        <f>IF(ISBLANK(Marathon!F186),"",100+MAX(0,(50-(50*(Marathon!F186-'Best Times'!H$2)/('Best Times'!H$5-'Best Times'!H$2)))))</f>
        <v>100</v>
      </c>
      <c r="F183">
        <f>IF(ISBLANK(Marathon!G186),"",100+MAX(0,(50-(50*(Marathon!G186-'Best Times'!I$2)/('Best Times'!I$5-'Best Times'!I$2)))))</f>
        <v>100</v>
      </c>
      <c r="G183" t="str">
        <f>IF(ISBLANK(Marathon!H186),"",100+MAX(0,(50-(50*(Marathon!H186-'Best Times'!J$2)/('Best Times'!J$5-'Best Times'!J$2)))))</f>
        <v/>
      </c>
      <c r="H183">
        <f>IF(ISBLANK(Marathon!I186),"",100+MAX(0,(50-(50*(Marathon!I186-'Best Times'!K$2)/('Best Times'!K$5-'Best Times'!K$2)))))</f>
        <v>100</v>
      </c>
      <c r="I183" t="str">
        <f>IF(ISBLANK(Marathon!J186),"",100+MAX(0,(50-(50*(Marathon!J186-'Best Times'!L$2)/('Best Times'!L$5-'Best Times'!L$2)))))</f>
        <v/>
      </c>
      <c r="J183">
        <f>IF(ISBLANK(Marathon!K186),"",100+MAX(0,(50-(50*(Marathon!K186-'Best Times'!M$2)/('Best Times'!M$5-'Best Times'!M$2)))))</f>
        <v>100</v>
      </c>
      <c r="K183" t="str">
        <f>IF(ISBLANK(Marathon!L186),"",100+MAX(0,(50-(50*(Marathon!L186-'Best Times'!N$2)/('Best Times'!N$5-'Best Times'!N$2)))))</f>
        <v/>
      </c>
      <c r="L183" t="str">
        <f>IF(ISBLANK(Marathon!M186),"",100+MAX(0,(50-(50*(Marathon!M186-'Best Times'!O$2)/('Best Times'!O$5-'Best Times'!O$2)))))</f>
        <v/>
      </c>
      <c r="M183">
        <f>IF(ISBLANK(Marathon!N186),"",100+MAX(0,(50-(50*(Marathon!N186-'Best Times'!P$2)/('Best Times'!P$5-'Best Times'!P$2)))))</f>
        <v>100</v>
      </c>
      <c r="N183">
        <f>IF(ISBLANK(Marathon!O186),"",100+MAX(0,(50-(50*(Marathon!O186-'Best Times'!Q$2)/('Best Times'!Q$5-'Best Times'!Q$2)))))</f>
        <v>100</v>
      </c>
      <c r="O183">
        <f>100*COUNTIF(E183:N183,"&gt;0")</f>
        <v>600</v>
      </c>
      <c r="P183">
        <f>IF(O183=1000,MIN(E183:N183),0)</f>
        <v>0</v>
      </c>
      <c r="Q183">
        <f>SUM(E183:N183)-P183</f>
        <v>600</v>
      </c>
    </row>
    <row r="184" spans="1:17">
      <c r="A184">
        <v>183</v>
      </c>
      <c r="B184" t="s">
        <v>208</v>
      </c>
      <c r="C184" s="1">
        <v>52.966666666666598</v>
      </c>
      <c r="D184" s="2" t="s">
        <v>303</v>
      </c>
      <c r="E184" t="str">
        <f>IF(ISBLANK(Marathon!F187),"",100+MAX(0,(50-(50*(Marathon!F187-'Best Times'!H$2)/('Best Times'!H$5-'Best Times'!H$2)))))</f>
        <v/>
      </c>
      <c r="F184">
        <f>IF(ISBLANK(Marathon!G187),"",100+MAX(0,(50-(50*(Marathon!G187-'Best Times'!I$2)/('Best Times'!I$5-'Best Times'!I$2)))))</f>
        <v>100</v>
      </c>
      <c r="G184" t="str">
        <f>IF(ISBLANK(Marathon!H187),"",100+MAX(0,(50-(50*(Marathon!H187-'Best Times'!J$2)/('Best Times'!J$5-'Best Times'!J$2)))))</f>
        <v/>
      </c>
      <c r="H184">
        <f>IF(ISBLANK(Marathon!I187),"",100+MAX(0,(50-(50*(Marathon!I187-'Best Times'!K$2)/('Best Times'!K$5-'Best Times'!K$2)))))</f>
        <v>100</v>
      </c>
      <c r="I184">
        <f>IF(ISBLANK(Marathon!J187),"",100+MAX(0,(50-(50*(Marathon!J187-'Best Times'!L$2)/('Best Times'!L$5-'Best Times'!L$2)))))</f>
        <v>100</v>
      </c>
      <c r="J184">
        <f>IF(ISBLANK(Marathon!K187),"",100+MAX(0,(50-(50*(Marathon!K187-'Best Times'!M$2)/('Best Times'!M$5-'Best Times'!M$2)))))</f>
        <v>100</v>
      </c>
      <c r="K184" t="str">
        <f>IF(ISBLANK(Marathon!L187),"",100+MAX(0,(50-(50*(Marathon!L187-'Best Times'!N$2)/('Best Times'!N$5-'Best Times'!N$2)))))</f>
        <v/>
      </c>
      <c r="L184" t="str">
        <f>IF(ISBLANK(Marathon!M187),"",100+MAX(0,(50-(50*(Marathon!M187-'Best Times'!O$2)/('Best Times'!O$5-'Best Times'!O$2)))))</f>
        <v/>
      </c>
      <c r="M184">
        <f>IF(ISBLANK(Marathon!N187),"",100+MAX(0,(50-(50*(Marathon!N187-'Best Times'!P$2)/('Best Times'!P$5-'Best Times'!P$2)))))</f>
        <v>100</v>
      </c>
      <c r="N184">
        <f>IF(ISBLANK(Marathon!O187),"",100+MAX(0,(50-(50*(Marathon!O187-'Best Times'!Q$2)/('Best Times'!Q$5-'Best Times'!Q$2)))))</f>
        <v>100</v>
      </c>
      <c r="O184">
        <f>100*COUNTIF(E184:N184,"&gt;0")</f>
        <v>600</v>
      </c>
      <c r="P184">
        <f>IF(O184=1000,MIN(E184:N184),0)</f>
        <v>0</v>
      </c>
      <c r="Q184">
        <f>SUM(E184:N184)-P184</f>
        <v>600</v>
      </c>
    </row>
    <row r="185" spans="1:17">
      <c r="A185">
        <v>184</v>
      </c>
      <c r="B185" t="s">
        <v>101</v>
      </c>
      <c r="C185" s="1">
        <v>44.483333333333299</v>
      </c>
      <c r="D185" s="2" t="s">
        <v>304</v>
      </c>
      <c r="E185" t="str">
        <f>IF(ISBLANK(Marathon!F188),"",100+MAX(0,(50-(50*(Marathon!F188-'Best Times'!H$2)/('Best Times'!H$5-'Best Times'!H$2)))))</f>
        <v/>
      </c>
      <c r="F185">
        <f>IF(ISBLANK(Marathon!G188),"",100+MAX(0,(50-(50*(Marathon!G188-'Best Times'!I$2)/('Best Times'!I$5-'Best Times'!I$2)))))</f>
        <v>100</v>
      </c>
      <c r="G185" t="str">
        <f>IF(ISBLANK(Marathon!H188),"",100+MAX(0,(50-(50*(Marathon!H188-'Best Times'!J$2)/('Best Times'!J$5-'Best Times'!J$2)))))</f>
        <v/>
      </c>
      <c r="H185">
        <f>IF(ISBLANK(Marathon!I188),"",100+MAX(0,(50-(50*(Marathon!I188-'Best Times'!K$2)/('Best Times'!K$5-'Best Times'!K$2)))))</f>
        <v>100</v>
      </c>
      <c r="I185">
        <f>IF(ISBLANK(Marathon!J188),"",100+MAX(0,(50-(50*(Marathon!J188-'Best Times'!L$2)/('Best Times'!L$5-'Best Times'!L$2)))))</f>
        <v>108.75</v>
      </c>
      <c r="J185">
        <f>IF(ISBLANK(Marathon!K188),"",100+MAX(0,(50-(50*(Marathon!K188-'Best Times'!M$2)/('Best Times'!M$5-'Best Times'!M$2)))))</f>
        <v>100</v>
      </c>
      <c r="K185" t="str">
        <f>IF(ISBLANK(Marathon!L188),"",100+MAX(0,(50-(50*(Marathon!L188-'Best Times'!N$2)/('Best Times'!N$5-'Best Times'!N$2)))))</f>
        <v/>
      </c>
      <c r="L185" t="str">
        <f>IF(ISBLANK(Marathon!M188),"",100+MAX(0,(50-(50*(Marathon!M188-'Best Times'!O$2)/('Best Times'!O$5-'Best Times'!O$2)))))</f>
        <v/>
      </c>
      <c r="M185">
        <f>IF(ISBLANK(Marathon!N188),"",100+MAX(0,(50-(50*(Marathon!N188-'Best Times'!P$2)/('Best Times'!P$5-'Best Times'!P$2)))))</f>
        <v>100</v>
      </c>
      <c r="N185">
        <f>IF(ISBLANK(Marathon!O188),"",100+MAX(0,(50-(50*(Marathon!O188-'Best Times'!Q$2)/('Best Times'!Q$5-'Best Times'!Q$2)))))</f>
        <v>100</v>
      </c>
      <c r="O185">
        <f>100*COUNTIF(E185:N185,"&gt;0")</f>
        <v>600</v>
      </c>
      <c r="P185">
        <f>IF(O185=1000,MIN(E185:N185),0)</f>
        <v>0</v>
      </c>
      <c r="Q185">
        <f>SUM(E185:N185)-P185</f>
        <v>608.75</v>
      </c>
    </row>
    <row r="186" spans="1:17">
      <c r="A186">
        <v>185</v>
      </c>
      <c r="B186" t="s">
        <v>209</v>
      </c>
      <c r="C186" s="1">
        <v>136.25</v>
      </c>
      <c r="D186" s="2" t="s">
        <v>305</v>
      </c>
      <c r="E186">
        <f>IF(ISBLANK(Marathon!F189),"",100+MAX(0,(50-(50*(Marathon!F189-'Best Times'!H$2)/('Best Times'!H$5-'Best Times'!H$2)))))</f>
        <v>100</v>
      </c>
      <c r="F186" t="str">
        <f>IF(ISBLANK(Marathon!G189),"",100+MAX(0,(50-(50*(Marathon!G189-'Best Times'!I$2)/('Best Times'!I$5-'Best Times'!I$2)))))</f>
        <v/>
      </c>
      <c r="G186" t="str">
        <f>IF(ISBLANK(Marathon!H189),"",100+MAX(0,(50-(50*(Marathon!H189-'Best Times'!J$2)/('Best Times'!J$5-'Best Times'!J$2)))))</f>
        <v/>
      </c>
      <c r="H186">
        <f>IF(ISBLANK(Marathon!I189),"",100+MAX(0,(50-(50*(Marathon!I189-'Best Times'!K$2)/('Best Times'!K$5-'Best Times'!K$2)))))</f>
        <v>100</v>
      </c>
      <c r="I186" t="str">
        <f>IF(ISBLANK(Marathon!J189),"",100+MAX(0,(50-(50*(Marathon!J189-'Best Times'!L$2)/('Best Times'!L$5-'Best Times'!L$2)))))</f>
        <v/>
      </c>
      <c r="J186" t="str">
        <f>IF(ISBLANK(Marathon!K189),"",100+MAX(0,(50-(50*(Marathon!K189-'Best Times'!M$2)/('Best Times'!M$5-'Best Times'!M$2)))))</f>
        <v/>
      </c>
      <c r="K186" t="str">
        <f>IF(ISBLANK(Marathon!L189),"",100+MAX(0,(50-(50*(Marathon!L189-'Best Times'!N$2)/('Best Times'!N$5-'Best Times'!N$2)))))</f>
        <v/>
      </c>
      <c r="L186">
        <f>IF(ISBLANK(Marathon!M189),"",100+MAX(0,(50-(50*(Marathon!M189-'Best Times'!O$2)/('Best Times'!O$5-'Best Times'!O$2)))))</f>
        <v>110.13513513513513</v>
      </c>
      <c r="M186">
        <f>IF(ISBLANK(Marathon!N189),"",100+MAX(0,(50-(50*(Marathon!N189-'Best Times'!P$2)/('Best Times'!P$5-'Best Times'!P$2)))))</f>
        <v>122.26890756302521</v>
      </c>
      <c r="N186">
        <f>IF(ISBLANK(Marathon!O189),"",100+MAX(0,(50-(50*(Marathon!O189-'Best Times'!Q$2)/('Best Times'!Q$5-'Best Times'!Q$2)))))</f>
        <v>122.0954356846473</v>
      </c>
      <c r="O186">
        <f>100*COUNTIF(E186:N186,"&gt;0")</f>
        <v>500</v>
      </c>
      <c r="P186">
        <f>IF(O186=1000,MIN(E186:N186),0)</f>
        <v>0</v>
      </c>
      <c r="Q186">
        <f>SUM(E186:N186)-P186</f>
        <v>554.49947838280764</v>
      </c>
    </row>
    <row r="187" spans="1:17">
      <c r="A187">
        <v>186</v>
      </c>
      <c r="B187" t="s">
        <v>105</v>
      </c>
      <c r="C187" s="1">
        <v>27.2</v>
      </c>
      <c r="D187" s="2" t="s">
        <v>306</v>
      </c>
      <c r="E187">
        <f>IF(ISBLANK(Marathon!F190),"",100+MAX(0,(50-(50*(Marathon!F190-'Best Times'!H$2)/('Best Times'!H$5-'Best Times'!H$2)))))</f>
        <v>100</v>
      </c>
      <c r="F187">
        <f>IF(ISBLANK(Marathon!G190),"",100+MAX(0,(50-(50*(Marathon!G190-'Best Times'!I$2)/('Best Times'!I$5-'Best Times'!I$2)))))</f>
        <v>100</v>
      </c>
      <c r="G187" t="str">
        <f>IF(ISBLANK(Marathon!H190),"",100+MAX(0,(50-(50*(Marathon!H190-'Best Times'!J$2)/('Best Times'!J$5-'Best Times'!J$2)))))</f>
        <v/>
      </c>
      <c r="H187" t="str">
        <f>IF(ISBLANK(Marathon!I190),"",100+MAX(0,(50-(50*(Marathon!I190-'Best Times'!K$2)/('Best Times'!K$5-'Best Times'!K$2)))))</f>
        <v/>
      </c>
      <c r="I187">
        <f>IF(ISBLANK(Marathon!J190),"",100+MAX(0,(50-(50*(Marathon!J190-'Best Times'!L$2)/('Best Times'!L$5-'Best Times'!L$2)))))</f>
        <v>100</v>
      </c>
      <c r="J187" t="str">
        <f>IF(ISBLANK(Marathon!K190),"",100+MAX(0,(50-(50*(Marathon!K190-'Best Times'!M$2)/('Best Times'!M$5-'Best Times'!M$2)))))</f>
        <v/>
      </c>
      <c r="K187" t="str">
        <f>IF(ISBLANK(Marathon!L190),"",100+MAX(0,(50-(50*(Marathon!L190-'Best Times'!N$2)/('Best Times'!N$5-'Best Times'!N$2)))))</f>
        <v/>
      </c>
      <c r="L187">
        <f>IF(ISBLANK(Marathon!M190),"",100+MAX(0,(50-(50*(Marathon!M190-'Best Times'!O$2)/('Best Times'!O$5-'Best Times'!O$2)))))</f>
        <v>100</v>
      </c>
      <c r="M187">
        <f>IF(ISBLANK(Marathon!N190),"",100+MAX(0,(50-(50*(Marathon!N190-'Best Times'!P$2)/('Best Times'!P$5-'Best Times'!P$2)))))</f>
        <v>100</v>
      </c>
      <c r="N187">
        <f>IF(ISBLANK(Marathon!O190),"",100+MAX(0,(50-(50*(Marathon!O190-'Best Times'!Q$2)/('Best Times'!Q$5-'Best Times'!Q$2)))))</f>
        <v>100</v>
      </c>
      <c r="O187">
        <f>100*COUNTIF(E187:N187,"&gt;0")</f>
        <v>600</v>
      </c>
      <c r="P187">
        <f>IF(O187=1000,MIN(E187:N187),0)</f>
        <v>0</v>
      </c>
      <c r="Q187">
        <f>SUM(E187:N187)-P187</f>
        <v>600</v>
      </c>
    </row>
    <row r="188" spans="1:17">
      <c r="A188">
        <v>187</v>
      </c>
      <c r="B188" t="s">
        <v>210</v>
      </c>
      <c r="C188" s="1">
        <v>26.3333333333333</v>
      </c>
      <c r="D188" s="2" t="s">
        <v>304</v>
      </c>
      <c r="E188">
        <f>IF(ISBLANK(Marathon!F191),"",100+MAX(0,(50-(50*(Marathon!F191-'Best Times'!H$2)/('Best Times'!H$5-'Best Times'!H$2)))))</f>
        <v>100</v>
      </c>
      <c r="F188">
        <f>IF(ISBLANK(Marathon!G191),"",100+MAX(0,(50-(50*(Marathon!G191-'Best Times'!I$2)/('Best Times'!I$5-'Best Times'!I$2)))))</f>
        <v>100</v>
      </c>
      <c r="G188" t="str">
        <f>IF(ISBLANK(Marathon!H191),"",100+MAX(0,(50-(50*(Marathon!H191-'Best Times'!J$2)/('Best Times'!J$5-'Best Times'!J$2)))))</f>
        <v/>
      </c>
      <c r="H188">
        <f>IF(ISBLANK(Marathon!I191),"",100+MAX(0,(50-(50*(Marathon!I191-'Best Times'!K$2)/('Best Times'!K$5-'Best Times'!K$2)))))</f>
        <v>100</v>
      </c>
      <c r="I188" t="str">
        <f>IF(ISBLANK(Marathon!J191),"",100+MAX(0,(50-(50*(Marathon!J191-'Best Times'!L$2)/('Best Times'!L$5-'Best Times'!L$2)))))</f>
        <v/>
      </c>
      <c r="J188" t="str">
        <f>IF(ISBLANK(Marathon!K191),"",100+MAX(0,(50-(50*(Marathon!K191-'Best Times'!M$2)/('Best Times'!M$5-'Best Times'!M$2)))))</f>
        <v/>
      </c>
      <c r="K188" t="str">
        <f>IF(ISBLANK(Marathon!L191),"",100+MAX(0,(50-(50*(Marathon!L191-'Best Times'!N$2)/('Best Times'!N$5-'Best Times'!N$2)))))</f>
        <v/>
      </c>
      <c r="L188">
        <f>IF(ISBLANK(Marathon!M191),"",100+MAX(0,(50-(50*(Marathon!M191-'Best Times'!O$2)/('Best Times'!O$5-'Best Times'!O$2)))))</f>
        <v>100</v>
      </c>
      <c r="M188">
        <f>IF(ISBLANK(Marathon!N191),"",100+MAX(0,(50-(50*(Marathon!N191-'Best Times'!P$2)/('Best Times'!P$5-'Best Times'!P$2)))))</f>
        <v>100</v>
      </c>
      <c r="N188">
        <f>IF(ISBLANK(Marathon!O191),"",100+MAX(0,(50-(50*(Marathon!O191-'Best Times'!Q$2)/('Best Times'!Q$5-'Best Times'!Q$2)))))</f>
        <v>100</v>
      </c>
      <c r="O188">
        <f>100*COUNTIF(E188:N188,"&gt;0")</f>
        <v>600</v>
      </c>
      <c r="P188">
        <f>IF(O188=1000,MIN(E188:N188),0)</f>
        <v>0</v>
      </c>
      <c r="Q188">
        <f>SUM(E188:N188)-P188</f>
        <v>600</v>
      </c>
    </row>
    <row r="189" spans="1:17">
      <c r="A189">
        <v>188</v>
      </c>
      <c r="B189" t="s">
        <v>37</v>
      </c>
      <c r="C189" s="1">
        <v>123.583333333333</v>
      </c>
      <c r="D189" s="2" t="s">
        <v>305</v>
      </c>
      <c r="E189" t="str">
        <f>IF(ISBLANK(Marathon!F192),"",100+MAX(0,(50-(50*(Marathon!F192-'Best Times'!H$2)/('Best Times'!H$5-'Best Times'!H$2)))))</f>
        <v/>
      </c>
      <c r="F189">
        <f>IF(ISBLANK(Marathon!G192),"",100+MAX(0,(50-(50*(Marathon!G192-'Best Times'!I$2)/('Best Times'!I$5-'Best Times'!I$2)))))</f>
        <v>100</v>
      </c>
      <c r="G189" t="str">
        <f>IF(ISBLANK(Marathon!H192),"",100+MAX(0,(50-(50*(Marathon!H192-'Best Times'!J$2)/('Best Times'!J$5-'Best Times'!J$2)))))</f>
        <v/>
      </c>
      <c r="H189">
        <f>IF(ISBLANK(Marathon!I192),"",100+MAX(0,(50-(50*(Marathon!I192-'Best Times'!K$2)/('Best Times'!K$5-'Best Times'!K$2)))))</f>
        <v>100</v>
      </c>
      <c r="I189" t="str">
        <f>IF(ISBLANK(Marathon!J192),"",100+MAX(0,(50-(50*(Marathon!J192-'Best Times'!L$2)/('Best Times'!L$5-'Best Times'!L$2)))))</f>
        <v/>
      </c>
      <c r="J189">
        <f>IF(ISBLANK(Marathon!K192),"",100+MAX(0,(50-(50*(Marathon!K192-'Best Times'!M$2)/('Best Times'!M$5-'Best Times'!M$2)))))</f>
        <v>143.46646942800788</v>
      </c>
      <c r="K189" t="str">
        <f>IF(ISBLANK(Marathon!L192),"",100+MAX(0,(50-(50*(Marathon!L192-'Best Times'!N$2)/('Best Times'!N$5-'Best Times'!N$2)))))</f>
        <v/>
      </c>
      <c r="L189" t="str">
        <f>IF(ISBLANK(Marathon!M192),"",100+MAX(0,(50-(50*(Marathon!M192-'Best Times'!O$2)/('Best Times'!O$5-'Best Times'!O$2)))))</f>
        <v/>
      </c>
      <c r="M189">
        <f>IF(ISBLANK(Marathon!N192),"",100+MAX(0,(50-(50*(Marathon!N192-'Best Times'!P$2)/('Best Times'!P$5-'Best Times'!P$2)))))</f>
        <v>100</v>
      </c>
      <c r="N189">
        <f>IF(ISBLANK(Marathon!O192),"",100+MAX(0,(50-(50*(Marathon!O192-'Best Times'!Q$2)/('Best Times'!Q$5-'Best Times'!Q$2)))))</f>
        <v>150</v>
      </c>
      <c r="O189">
        <f>100*COUNTIF(E189:N189,"&gt;0")</f>
        <v>500</v>
      </c>
      <c r="P189">
        <f>IF(O189=1000,MIN(E189:N189),0)</f>
        <v>0</v>
      </c>
      <c r="Q189">
        <f>SUM(E189:N189)-P189</f>
        <v>593.46646942800794</v>
      </c>
    </row>
    <row r="190" spans="1:17">
      <c r="A190">
        <v>189</v>
      </c>
      <c r="B190" t="s">
        <v>87</v>
      </c>
      <c r="C190" s="1">
        <v>0</v>
      </c>
      <c r="D190" s="2" t="s">
        <v>307</v>
      </c>
      <c r="E190">
        <f>IF(ISBLANK(Marathon!F193),"",100+MAX(0,(50-(50*(Marathon!F193-'Best Times'!H$2)/('Best Times'!H$5-'Best Times'!H$2)))))</f>
        <v>100</v>
      </c>
      <c r="F190">
        <f>IF(ISBLANK(Marathon!G193),"",100+MAX(0,(50-(50*(Marathon!G193-'Best Times'!I$2)/('Best Times'!I$5-'Best Times'!I$2)))))</f>
        <v>100</v>
      </c>
      <c r="G190">
        <f>IF(ISBLANK(Marathon!H193),"",100+MAX(0,(50-(50*(Marathon!H193-'Best Times'!J$2)/('Best Times'!J$5-'Best Times'!J$2)))))</f>
        <v>100</v>
      </c>
      <c r="H190" t="str">
        <f>IF(ISBLANK(Marathon!I193),"",100+MAX(0,(50-(50*(Marathon!I193-'Best Times'!K$2)/('Best Times'!K$5-'Best Times'!K$2)))))</f>
        <v/>
      </c>
      <c r="I190">
        <f>IF(ISBLANK(Marathon!J193),"",100+MAX(0,(50-(50*(Marathon!J193-'Best Times'!L$2)/('Best Times'!L$5-'Best Times'!L$2)))))</f>
        <v>100</v>
      </c>
      <c r="J190" t="str">
        <f>IF(ISBLANK(Marathon!K193),"",100+MAX(0,(50-(50*(Marathon!K193-'Best Times'!M$2)/('Best Times'!M$5-'Best Times'!M$2)))))</f>
        <v/>
      </c>
      <c r="K190" t="str">
        <f>IF(ISBLANK(Marathon!L193),"",100+MAX(0,(50-(50*(Marathon!L193-'Best Times'!N$2)/('Best Times'!N$5-'Best Times'!N$2)))))</f>
        <v/>
      </c>
      <c r="L190">
        <f>IF(ISBLANK(Marathon!M193),"",100+MAX(0,(50-(50*(Marathon!M193-'Best Times'!O$2)/('Best Times'!O$5-'Best Times'!O$2)))))</f>
        <v>100</v>
      </c>
      <c r="M190">
        <f>IF(ISBLANK(Marathon!N193),"",100+MAX(0,(50-(50*(Marathon!N193-'Best Times'!P$2)/('Best Times'!P$5-'Best Times'!P$2)))))</f>
        <v>100</v>
      </c>
      <c r="N190" t="str">
        <f>IF(ISBLANK(Marathon!O193),"",100+MAX(0,(50-(50*(Marathon!O193-'Best Times'!Q$2)/('Best Times'!Q$5-'Best Times'!Q$2)))))</f>
        <v/>
      </c>
      <c r="O190">
        <f>100*COUNTIF(E190:N190,"&gt;0")</f>
        <v>600</v>
      </c>
      <c r="P190">
        <f>IF(O190=1000,MIN(E190:N190),0)</f>
        <v>0</v>
      </c>
      <c r="Q190">
        <f>SUM(E190:N190)-P190</f>
        <v>600</v>
      </c>
    </row>
    <row r="191" spans="1:17">
      <c r="A191">
        <v>190</v>
      </c>
      <c r="B191" t="s">
        <v>211</v>
      </c>
      <c r="C191" s="1">
        <v>90.266666666666595</v>
      </c>
      <c r="D191" s="2" t="s">
        <v>305</v>
      </c>
      <c r="E191" t="str">
        <f>IF(ISBLANK(Marathon!F194),"",100+MAX(0,(50-(50*(Marathon!F194-'Best Times'!H$2)/('Best Times'!H$5-'Best Times'!H$2)))))</f>
        <v/>
      </c>
      <c r="F191">
        <f>IF(ISBLANK(Marathon!G194),"",100+MAX(0,(50-(50*(Marathon!G194-'Best Times'!I$2)/('Best Times'!I$5-'Best Times'!I$2)))))</f>
        <v>100</v>
      </c>
      <c r="G191">
        <f>IF(ISBLANK(Marathon!H194),"",100+MAX(0,(50-(50*(Marathon!H194-'Best Times'!J$2)/('Best Times'!J$5-'Best Times'!J$2)))))</f>
        <v>100</v>
      </c>
      <c r="H191" t="str">
        <f>IF(ISBLANK(Marathon!I194),"",100+MAX(0,(50-(50*(Marathon!I194-'Best Times'!K$2)/('Best Times'!K$5-'Best Times'!K$2)))))</f>
        <v/>
      </c>
      <c r="I191" t="str">
        <f>IF(ISBLANK(Marathon!J194),"",100+MAX(0,(50-(50*(Marathon!J194-'Best Times'!L$2)/('Best Times'!L$5-'Best Times'!L$2)))))</f>
        <v/>
      </c>
      <c r="J191">
        <f>IF(ISBLANK(Marathon!K194),"",100+MAX(0,(50-(50*(Marathon!K194-'Best Times'!M$2)/('Best Times'!M$5-'Best Times'!M$2)))))</f>
        <v>125.19723865877712</v>
      </c>
      <c r="K191" t="str">
        <f>IF(ISBLANK(Marathon!L194),"",100+MAX(0,(50-(50*(Marathon!L194-'Best Times'!N$2)/('Best Times'!N$5-'Best Times'!N$2)))))</f>
        <v/>
      </c>
      <c r="L191" t="str">
        <f>IF(ISBLANK(Marathon!M194),"",100+MAX(0,(50-(50*(Marathon!M194-'Best Times'!O$2)/('Best Times'!O$5-'Best Times'!O$2)))))</f>
        <v/>
      </c>
      <c r="M191">
        <f>IF(ISBLANK(Marathon!N194),"",100+MAX(0,(50-(50*(Marathon!N194-'Best Times'!P$2)/('Best Times'!P$5-'Best Times'!P$2)))))</f>
        <v>100</v>
      </c>
      <c r="N191">
        <f>IF(ISBLANK(Marathon!O194),"",100+MAX(0,(50-(50*(Marathon!O194-'Best Times'!Q$2)/('Best Times'!Q$5-'Best Times'!Q$2)))))</f>
        <v>100</v>
      </c>
      <c r="O191">
        <f>100*COUNTIF(E191:N191,"&gt;0")</f>
        <v>500</v>
      </c>
      <c r="P191">
        <f>IF(O191=1000,MIN(E191:N191),0)</f>
        <v>0</v>
      </c>
      <c r="Q191">
        <f>SUM(E191:N191)-P191</f>
        <v>525.19723865877711</v>
      </c>
    </row>
    <row r="192" spans="1:17">
      <c r="A192">
        <v>191</v>
      </c>
      <c r="B192" t="s">
        <v>212</v>
      </c>
      <c r="C192" s="1">
        <v>71.783333333333303</v>
      </c>
      <c r="D192" s="2" t="s">
        <v>308</v>
      </c>
      <c r="E192" t="str">
        <f>IF(ISBLANK(Marathon!F195),"",100+MAX(0,(50-(50*(Marathon!F195-'Best Times'!H$2)/('Best Times'!H$5-'Best Times'!H$2)))))</f>
        <v/>
      </c>
      <c r="F192">
        <f>IF(ISBLANK(Marathon!G195),"",100+MAX(0,(50-(50*(Marathon!G195-'Best Times'!I$2)/('Best Times'!I$5-'Best Times'!I$2)))))</f>
        <v>100</v>
      </c>
      <c r="G192" t="str">
        <f>IF(ISBLANK(Marathon!H195),"",100+MAX(0,(50-(50*(Marathon!H195-'Best Times'!J$2)/('Best Times'!J$5-'Best Times'!J$2)))))</f>
        <v/>
      </c>
      <c r="H192" t="str">
        <f>IF(ISBLANK(Marathon!I195),"",100+MAX(0,(50-(50*(Marathon!I195-'Best Times'!K$2)/('Best Times'!K$5-'Best Times'!K$2)))))</f>
        <v/>
      </c>
      <c r="I192" t="str">
        <f>IF(ISBLANK(Marathon!J195),"",100+MAX(0,(50-(50*(Marathon!J195-'Best Times'!L$2)/('Best Times'!L$5-'Best Times'!L$2)))))</f>
        <v/>
      </c>
      <c r="J192">
        <f>IF(ISBLANK(Marathon!K195),"",100+MAX(0,(50-(50*(Marathon!K195-'Best Times'!M$2)/('Best Times'!M$5-'Best Times'!M$2)))))</f>
        <v>100</v>
      </c>
      <c r="K192">
        <f>IF(ISBLANK(Marathon!L195),"",100+MAX(0,(50-(50*(Marathon!L195-'Best Times'!N$2)/('Best Times'!N$5-'Best Times'!N$2)))))</f>
        <v>100</v>
      </c>
      <c r="L192" t="str">
        <f>IF(ISBLANK(Marathon!M195),"",100+MAX(0,(50-(50*(Marathon!M195-'Best Times'!O$2)/('Best Times'!O$5-'Best Times'!O$2)))))</f>
        <v/>
      </c>
      <c r="M192">
        <f>IF(ISBLANK(Marathon!N195),"",100+MAX(0,(50-(50*(Marathon!N195-'Best Times'!P$2)/('Best Times'!P$5-'Best Times'!P$2)))))</f>
        <v>114.45378151260505</v>
      </c>
      <c r="N192">
        <f>IF(ISBLANK(Marathon!O195),"",100+MAX(0,(50-(50*(Marathon!O195-'Best Times'!Q$2)/('Best Times'!Q$5-'Best Times'!Q$2)))))</f>
        <v>100</v>
      </c>
      <c r="O192">
        <f>100*COUNTIF(E192:N192,"&gt;0")</f>
        <v>500</v>
      </c>
      <c r="P192">
        <f>IF(O192=1000,MIN(E192:N192),0)</f>
        <v>0</v>
      </c>
      <c r="Q192">
        <f>SUM(E192:N192)-P192</f>
        <v>514.45378151260502</v>
      </c>
    </row>
    <row r="193" spans="1:17">
      <c r="A193">
        <v>192</v>
      </c>
      <c r="B193" t="s">
        <v>103</v>
      </c>
      <c r="C193" s="1">
        <v>60.566666666666599</v>
      </c>
      <c r="D193" s="2" t="s">
        <v>305</v>
      </c>
      <c r="E193" t="str">
        <f>IF(ISBLANK(Marathon!F196),"",100+MAX(0,(50-(50*(Marathon!F196-'Best Times'!H$2)/('Best Times'!H$5-'Best Times'!H$2)))))</f>
        <v/>
      </c>
      <c r="F193" t="str">
        <f>IF(ISBLANK(Marathon!G196),"",100+MAX(0,(50-(50*(Marathon!G196-'Best Times'!I$2)/('Best Times'!I$5-'Best Times'!I$2)))))</f>
        <v/>
      </c>
      <c r="G193" t="str">
        <f>IF(ISBLANK(Marathon!H196),"",100+MAX(0,(50-(50*(Marathon!H196-'Best Times'!J$2)/('Best Times'!J$5-'Best Times'!J$2)))))</f>
        <v/>
      </c>
      <c r="H193" t="str">
        <f>IF(ISBLANK(Marathon!I196),"",100+MAX(0,(50-(50*(Marathon!I196-'Best Times'!K$2)/('Best Times'!K$5-'Best Times'!K$2)))))</f>
        <v/>
      </c>
      <c r="I193">
        <f>IF(ISBLANK(Marathon!J196),"",100+MAX(0,(50-(50*(Marathon!J196-'Best Times'!L$2)/('Best Times'!L$5-'Best Times'!L$2)))))</f>
        <v>118.87931034482759</v>
      </c>
      <c r="J193">
        <f>IF(ISBLANK(Marathon!K196),"",100+MAX(0,(50-(50*(Marathon!K196-'Best Times'!M$2)/('Best Times'!M$5-'Best Times'!M$2)))))</f>
        <v>100</v>
      </c>
      <c r="K193" t="str">
        <f>IF(ISBLANK(Marathon!L196),"",100+MAX(0,(50-(50*(Marathon!L196-'Best Times'!N$2)/('Best Times'!N$5-'Best Times'!N$2)))))</f>
        <v/>
      </c>
      <c r="L193">
        <f>IF(ISBLANK(Marathon!M196),"",100+MAX(0,(50-(50*(Marathon!M196-'Best Times'!O$2)/('Best Times'!O$5-'Best Times'!O$2)))))</f>
        <v>100</v>
      </c>
      <c r="M193">
        <f>IF(ISBLANK(Marathon!N196),"",100+MAX(0,(50-(50*(Marathon!N196-'Best Times'!P$2)/('Best Times'!P$5-'Best Times'!P$2)))))</f>
        <v>100</v>
      </c>
      <c r="N193">
        <f>IF(ISBLANK(Marathon!O196),"",100+MAX(0,(50-(50*(Marathon!O196-'Best Times'!Q$2)/('Best Times'!Q$5-'Best Times'!Q$2)))))</f>
        <v>100</v>
      </c>
      <c r="O193">
        <f>100*COUNTIF(E193:N193,"&gt;0")</f>
        <v>500</v>
      </c>
      <c r="P193">
        <f>IF(O193=1000,MIN(E193:N193),0)</f>
        <v>0</v>
      </c>
      <c r="Q193">
        <f>SUM(E193:N193)-P193</f>
        <v>518.87931034482756</v>
      </c>
    </row>
    <row r="194" spans="1:17">
      <c r="A194">
        <v>193</v>
      </c>
      <c r="B194" t="s">
        <v>213</v>
      </c>
      <c r="C194" s="1">
        <v>57.1666666666666</v>
      </c>
      <c r="D194" s="2" t="s">
        <v>309</v>
      </c>
      <c r="E194">
        <f>IF(ISBLANK(Marathon!F197),"",100+MAX(0,(50-(50*(Marathon!F197-'Best Times'!H$2)/('Best Times'!H$5-'Best Times'!H$2)))))</f>
        <v>100</v>
      </c>
      <c r="F194">
        <f>IF(ISBLANK(Marathon!G197),"",100+MAX(0,(50-(50*(Marathon!G197-'Best Times'!I$2)/('Best Times'!I$5-'Best Times'!I$2)))))</f>
        <v>100</v>
      </c>
      <c r="G194" t="str">
        <f>IF(ISBLANK(Marathon!H197),"",100+MAX(0,(50-(50*(Marathon!H197-'Best Times'!J$2)/('Best Times'!J$5-'Best Times'!J$2)))))</f>
        <v/>
      </c>
      <c r="H194" t="str">
        <f>IF(ISBLANK(Marathon!I197),"",100+MAX(0,(50-(50*(Marathon!I197-'Best Times'!K$2)/('Best Times'!K$5-'Best Times'!K$2)))))</f>
        <v/>
      </c>
      <c r="I194">
        <f>IF(ISBLANK(Marathon!J197),"",100+MAX(0,(50-(50*(Marathon!J197-'Best Times'!L$2)/('Best Times'!L$5-'Best Times'!L$2)))))</f>
        <v>108.36206896551724</v>
      </c>
      <c r="J194" t="str">
        <f>IF(ISBLANK(Marathon!K197),"",100+MAX(0,(50-(50*(Marathon!K197-'Best Times'!M$2)/('Best Times'!M$5-'Best Times'!M$2)))))</f>
        <v/>
      </c>
      <c r="K194" t="str">
        <f>IF(ISBLANK(Marathon!L197),"",100+MAX(0,(50-(50*(Marathon!L197-'Best Times'!N$2)/('Best Times'!N$5-'Best Times'!N$2)))))</f>
        <v/>
      </c>
      <c r="L194" t="str">
        <f>IF(ISBLANK(Marathon!M197),"",100+MAX(0,(50-(50*(Marathon!M197-'Best Times'!O$2)/('Best Times'!O$5-'Best Times'!O$2)))))</f>
        <v/>
      </c>
      <c r="M194">
        <f>IF(ISBLANK(Marathon!N197),"",100+MAX(0,(50-(50*(Marathon!N197-'Best Times'!P$2)/('Best Times'!P$5-'Best Times'!P$2)))))</f>
        <v>100</v>
      </c>
      <c r="N194">
        <f>IF(ISBLANK(Marathon!O197),"",100+MAX(0,(50-(50*(Marathon!O197-'Best Times'!Q$2)/('Best Times'!Q$5-'Best Times'!Q$2)))))</f>
        <v>100</v>
      </c>
      <c r="O194">
        <f>100*COUNTIF(E194:N194,"&gt;0")</f>
        <v>500</v>
      </c>
      <c r="P194">
        <f>IF(O194=1000,MIN(E194:N194),0)</f>
        <v>0</v>
      </c>
      <c r="Q194">
        <f>SUM(E194:N194)-P194</f>
        <v>508.36206896551721</v>
      </c>
    </row>
    <row r="195" spans="1:17">
      <c r="A195">
        <v>194</v>
      </c>
      <c r="B195" t="s">
        <v>214</v>
      </c>
      <c r="C195" s="1">
        <v>54.033333333333303</v>
      </c>
      <c r="D195" s="2" t="s">
        <v>309</v>
      </c>
      <c r="E195" t="str">
        <f>IF(ISBLANK(Marathon!F198),"",100+MAX(0,(50-(50*(Marathon!F198-'Best Times'!H$2)/('Best Times'!H$5-'Best Times'!H$2)))))</f>
        <v/>
      </c>
      <c r="F195" t="str">
        <f>IF(ISBLANK(Marathon!G198),"",100+MAX(0,(50-(50*(Marathon!G198-'Best Times'!I$2)/('Best Times'!I$5-'Best Times'!I$2)))))</f>
        <v/>
      </c>
      <c r="G195" t="str">
        <f>IF(ISBLANK(Marathon!H198),"",100+MAX(0,(50-(50*(Marathon!H198-'Best Times'!J$2)/('Best Times'!J$5-'Best Times'!J$2)))))</f>
        <v/>
      </c>
      <c r="H195" t="str">
        <f>IF(ISBLANK(Marathon!I198),"",100+MAX(0,(50-(50*(Marathon!I198-'Best Times'!K$2)/('Best Times'!K$5-'Best Times'!K$2)))))</f>
        <v/>
      </c>
      <c r="I195">
        <f>IF(ISBLANK(Marathon!J198),"",100+MAX(0,(50-(50*(Marathon!J198-'Best Times'!L$2)/('Best Times'!L$5-'Best Times'!L$2)))))</f>
        <v>116.07758620689656</v>
      </c>
      <c r="J195" t="str">
        <f>IF(ISBLANK(Marathon!K198),"",100+MAX(0,(50-(50*(Marathon!K198-'Best Times'!M$2)/('Best Times'!M$5-'Best Times'!M$2)))))</f>
        <v/>
      </c>
      <c r="K195">
        <f>IF(ISBLANK(Marathon!L198),"",100+MAX(0,(50-(50*(Marathon!L198-'Best Times'!N$2)/('Best Times'!N$5-'Best Times'!N$2)))))</f>
        <v>100</v>
      </c>
      <c r="L195">
        <f>IF(ISBLANK(Marathon!M198),"",100+MAX(0,(50-(50*(Marathon!M198-'Best Times'!O$2)/('Best Times'!O$5-'Best Times'!O$2)))))</f>
        <v>100</v>
      </c>
      <c r="M195">
        <f>IF(ISBLANK(Marathon!N198),"",100+MAX(0,(50-(50*(Marathon!N198-'Best Times'!P$2)/('Best Times'!P$5-'Best Times'!P$2)))))</f>
        <v>100</v>
      </c>
      <c r="N195">
        <f>IF(ISBLANK(Marathon!O198),"",100+MAX(0,(50-(50*(Marathon!O198-'Best Times'!Q$2)/('Best Times'!Q$5-'Best Times'!Q$2)))))</f>
        <v>100</v>
      </c>
      <c r="O195">
        <f>100*COUNTIF(E195:N195,"&gt;0")</f>
        <v>500</v>
      </c>
      <c r="P195">
        <f>IF(O195=1000,MIN(E195:N195),0)</f>
        <v>0</v>
      </c>
      <c r="Q195">
        <f>SUM(E195:N195)-P195</f>
        <v>516.07758620689651</v>
      </c>
    </row>
    <row r="196" spans="1:17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IF(ISBLANK(Marathon!F199),"",100+MAX(0,(50-(50*(Marathon!F199-'Best Times'!H$2)/('Best Times'!H$5-'Best Times'!H$2)))))</f>
        <v/>
      </c>
      <c r="F196">
        <f>IF(ISBLANK(Marathon!G199),"",100+MAX(0,(50-(50*(Marathon!G199-'Best Times'!I$2)/('Best Times'!I$5-'Best Times'!I$2)))))</f>
        <v>100</v>
      </c>
      <c r="G196" t="str">
        <f>IF(ISBLANK(Marathon!H199),"",100+MAX(0,(50-(50*(Marathon!H199-'Best Times'!J$2)/('Best Times'!J$5-'Best Times'!J$2)))))</f>
        <v/>
      </c>
      <c r="H196" t="str">
        <f>IF(ISBLANK(Marathon!I199),"",100+MAX(0,(50-(50*(Marathon!I199-'Best Times'!K$2)/('Best Times'!K$5-'Best Times'!K$2)))))</f>
        <v/>
      </c>
      <c r="I196">
        <f>IF(ISBLANK(Marathon!J199),"",100+MAX(0,(50-(50*(Marathon!J199-'Best Times'!L$2)/('Best Times'!L$5-'Best Times'!L$2)))))</f>
        <v>100</v>
      </c>
      <c r="J196">
        <f>IF(ISBLANK(Marathon!K199),"",100+MAX(0,(50-(50*(Marathon!K199-'Best Times'!M$2)/('Best Times'!M$5-'Best Times'!M$2)))))</f>
        <v>100</v>
      </c>
      <c r="K196" t="str">
        <f>IF(ISBLANK(Marathon!L199),"",100+MAX(0,(50-(50*(Marathon!L199-'Best Times'!N$2)/('Best Times'!N$5-'Best Times'!N$2)))))</f>
        <v/>
      </c>
      <c r="L196" t="str">
        <f>IF(ISBLANK(Marathon!M199),"",100+MAX(0,(50-(50*(Marathon!M199-'Best Times'!O$2)/('Best Times'!O$5-'Best Times'!O$2)))))</f>
        <v/>
      </c>
      <c r="M196">
        <f>IF(ISBLANK(Marathon!N199),"",100+MAX(0,(50-(50*(Marathon!N199-'Best Times'!P$2)/('Best Times'!P$5-'Best Times'!P$2)))))</f>
        <v>100</v>
      </c>
      <c r="N196">
        <f>IF(ISBLANK(Marathon!O199),"",100+MAX(0,(50-(50*(Marathon!O199-'Best Times'!Q$2)/('Best Times'!Q$5-'Best Times'!Q$2)))))</f>
        <v>100</v>
      </c>
      <c r="O196">
        <f>100*COUNTIF(E196:N196,"&gt;0")</f>
        <v>500</v>
      </c>
      <c r="P196">
        <f>IF(O196=1000,MIN(E196:N196),0)</f>
        <v>0</v>
      </c>
      <c r="Q196">
        <f>SUM(E196:N196)-P196</f>
        <v>500</v>
      </c>
    </row>
    <row r="197" spans="1:17">
      <c r="A197">
        <v>196</v>
      </c>
      <c r="B197" t="s">
        <v>56</v>
      </c>
      <c r="C197" s="1">
        <v>9.6</v>
      </c>
      <c r="D197" s="2" t="s">
        <v>310</v>
      </c>
      <c r="E197">
        <f>IF(ISBLANK(Marathon!F200),"",100+MAX(0,(50-(50*(Marathon!F200-'Best Times'!H$2)/('Best Times'!H$5-'Best Times'!H$2)))))</f>
        <v>100</v>
      </c>
      <c r="F197">
        <f>IF(ISBLANK(Marathon!G200),"",100+MAX(0,(50-(50*(Marathon!G200-'Best Times'!I$2)/('Best Times'!I$5-'Best Times'!I$2)))))</f>
        <v>100</v>
      </c>
      <c r="G197" t="str">
        <f>IF(ISBLANK(Marathon!H200),"",100+MAX(0,(50-(50*(Marathon!H200-'Best Times'!J$2)/('Best Times'!J$5-'Best Times'!J$2)))))</f>
        <v/>
      </c>
      <c r="H197" t="str">
        <f>IF(ISBLANK(Marathon!I200),"",100+MAX(0,(50-(50*(Marathon!I200-'Best Times'!K$2)/('Best Times'!K$5-'Best Times'!K$2)))))</f>
        <v/>
      </c>
      <c r="I197" t="str">
        <f>IF(ISBLANK(Marathon!J200),"",100+MAX(0,(50-(50*(Marathon!J200-'Best Times'!L$2)/('Best Times'!L$5-'Best Times'!L$2)))))</f>
        <v/>
      </c>
      <c r="J197">
        <f>IF(ISBLANK(Marathon!K200),"",100+MAX(0,(50-(50*(Marathon!K200-'Best Times'!M$2)/('Best Times'!M$5-'Best Times'!M$2)))))</f>
        <v>100</v>
      </c>
      <c r="K197" t="str">
        <f>IF(ISBLANK(Marathon!L200),"",100+MAX(0,(50-(50*(Marathon!L200-'Best Times'!N$2)/('Best Times'!N$5-'Best Times'!N$2)))))</f>
        <v/>
      </c>
      <c r="L197" t="str">
        <f>IF(ISBLANK(Marathon!M200),"",100+MAX(0,(50-(50*(Marathon!M200-'Best Times'!O$2)/('Best Times'!O$5-'Best Times'!O$2)))))</f>
        <v/>
      </c>
      <c r="M197">
        <f>IF(ISBLANK(Marathon!N200),"",100+MAX(0,(50-(50*(Marathon!N200-'Best Times'!P$2)/('Best Times'!P$5-'Best Times'!P$2)))))</f>
        <v>100</v>
      </c>
      <c r="N197">
        <f>IF(ISBLANK(Marathon!O200),"",100+MAX(0,(50-(50*(Marathon!O200-'Best Times'!Q$2)/('Best Times'!Q$5-'Best Times'!Q$2)))))</f>
        <v>100</v>
      </c>
      <c r="O197">
        <f>100*COUNTIF(E197:N197,"&gt;0")</f>
        <v>500</v>
      </c>
      <c r="P197">
        <f>IF(O197=1000,MIN(E197:N197),0)</f>
        <v>0</v>
      </c>
      <c r="Q197">
        <f>SUM(E197:N197)-P197</f>
        <v>500</v>
      </c>
    </row>
    <row r="198" spans="1:17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IF(ISBLANK(Marathon!F201),"",100+MAX(0,(50-(50*(Marathon!F201-'Best Times'!H$2)/('Best Times'!H$5-'Best Times'!H$2)))))</f>
        <v/>
      </c>
      <c r="F198">
        <f>IF(ISBLANK(Marathon!G201),"",100+MAX(0,(50-(50*(Marathon!G201-'Best Times'!I$2)/('Best Times'!I$5-'Best Times'!I$2)))))</f>
        <v>100</v>
      </c>
      <c r="G198" t="str">
        <f>IF(ISBLANK(Marathon!H201),"",100+MAX(0,(50-(50*(Marathon!H201-'Best Times'!J$2)/('Best Times'!J$5-'Best Times'!J$2)))))</f>
        <v/>
      </c>
      <c r="H198">
        <f>IF(ISBLANK(Marathon!I201),"",100+MAX(0,(50-(50*(Marathon!I201-'Best Times'!K$2)/('Best Times'!K$5-'Best Times'!K$2)))))</f>
        <v>100</v>
      </c>
      <c r="I198" t="str">
        <f>IF(ISBLANK(Marathon!J201),"",100+MAX(0,(50-(50*(Marathon!J201-'Best Times'!L$2)/('Best Times'!L$5-'Best Times'!L$2)))))</f>
        <v/>
      </c>
      <c r="J198">
        <f>IF(ISBLANK(Marathon!K201),"",100+MAX(0,(50-(50*(Marathon!K201-'Best Times'!M$2)/('Best Times'!M$5-'Best Times'!M$2)))))</f>
        <v>100</v>
      </c>
      <c r="K198" t="str">
        <f>IF(ISBLANK(Marathon!L201),"",100+MAX(0,(50-(50*(Marathon!L201-'Best Times'!N$2)/('Best Times'!N$5-'Best Times'!N$2)))))</f>
        <v/>
      </c>
      <c r="L198" t="str">
        <f>IF(ISBLANK(Marathon!M201),"",100+MAX(0,(50-(50*(Marathon!M201-'Best Times'!O$2)/('Best Times'!O$5-'Best Times'!O$2)))))</f>
        <v/>
      </c>
      <c r="M198">
        <f>IF(ISBLANK(Marathon!N201),"",100+MAX(0,(50-(50*(Marathon!N201-'Best Times'!P$2)/('Best Times'!P$5-'Best Times'!P$2)))))</f>
        <v>100</v>
      </c>
      <c r="N198">
        <f>IF(ISBLANK(Marathon!O201),"",100+MAX(0,(50-(50*(Marathon!O201-'Best Times'!Q$2)/('Best Times'!Q$5-'Best Times'!Q$2)))))</f>
        <v>100</v>
      </c>
      <c r="O198">
        <f>100*COUNTIF(E198:N198,"&gt;0")</f>
        <v>500</v>
      </c>
      <c r="P198">
        <f>IF(O198=1000,MIN(E198:N198),0)</f>
        <v>0</v>
      </c>
      <c r="Q198">
        <f>SUM(E198:N198)-P198</f>
        <v>500</v>
      </c>
    </row>
    <row r="199" spans="1:17">
      <c r="A199">
        <v>198</v>
      </c>
      <c r="B199" t="s">
        <v>216</v>
      </c>
      <c r="C199" s="1">
        <v>48.2</v>
      </c>
      <c r="D199" s="2" t="s">
        <v>312</v>
      </c>
      <c r="E199" t="str">
        <f>IF(ISBLANK(Marathon!F202),"",100+MAX(0,(50-(50*(Marathon!F202-'Best Times'!H$2)/('Best Times'!H$5-'Best Times'!H$2)))))</f>
        <v/>
      </c>
      <c r="F199">
        <f>IF(ISBLANK(Marathon!G202),"",100+MAX(0,(50-(50*(Marathon!G202-'Best Times'!I$2)/('Best Times'!I$5-'Best Times'!I$2)))))</f>
        <v>100</v>
      </c>
      <c r="G199" t="str">
        <f>IF(ISBLANK(Marathon!H202),"",100+MAX(0,(50-(50*(Marathon!H202-'Best Times'!J$2)/('Best Times'!J$5-'Best Times'!J$2)))))</f>
        <v/>
      </c>
      <c r="H199" t="str">
        <f>IF(ISBLANK(Marathon!I202),"",100+MAX(0,(50-(50*(Marathon!I202-'Best Times'!K$2)/('Best Times'!K$5-'Best Times'!K$2)))))</f>
        <v/>
      </c>
      <c r="I199" t="str">
        <f>IF(ISBLANK(Marathon!J202),"",100+MAX(0,(50-(50*(Marathon!J202-'Best Times'!L$2)/('Best Times'!L$5-'Best Times'!L$2)))))</f>
        <v/>
      </c>
      <c r="J199" t="str">
        <f>IF(ISBLANK(Marathon!K202),"",100+MAX(0,(50-(50*(Marathon!K202-'Best Times'!M$2)/('Best Times'!M$5-'Best Times'!M$2)))))</f>
        <v/>
      </c>
      <c r="K199">
        <f>IF(ISBLANK(Marathon!L202),"",100+MAX(0,(50-(50*(Marathon!L202-'Best Times'!N$2)/('Best Times'!N$5-'Best Times'!N$2)))))</f>
        <v>100</v>
      </c>
      <c r="L199" t="str">
        <f>IF(ISBLANK(Marathon!M202),"",100+MAX(0,(50-(50*(Marathon!M202-'Best Times'!O$2)/('Best Times'!O$5-'Best Times'!O$2)))))</f>
        <v/>
      </c>
      <c r="M199">
        <f>IF(ISBLANK(Marathon!N202),"",100+MAX(0,(50-(50*(Marathon!N202-'Best Times'!P$2)/('Best Times'!P$5-'Best Times'!P$2)))))</f>
        <v>100</v>
      </c>
      <c r="N199">
        <f>IF(ISBLANK(Marathon!O202),"",100+MAX(0,(50-(50*(Marathon!O202-'Best Times'!Q$2)/('Best Times'!Q$5-'Best Times'!Q$2)))))</f>
        <v>100</v>
      </c>
      <c r="O199">
        <f>100*COUNTIF(E199:N199,"&gt;0")</f>
        <v>400</v>
      </c>
      <c r="P199">
        <f>IF(O199=1000,MIN(E199:N199),0)</f>
        <v>0</v>
      </c>
      <c r="Q199">
        <f>SUM(E199:N199)-P199</f>
        <v>400</v>
      </c>
    </row>
    <row r="200" spans="1:17">
      <c r="A200">
        <v>199</v>
      </c>
      <c r="B200" t="s">
        <v>217</v>
      </c>
      <c r="C200" s="1">
        <v>35.633333333333297</v>
      </c>
      <c r="D200" s="2" t="s">
        <v>312</v>
      </c>
      <c r="E200">
        <f>IF(ISBLANK(Marathon!F203),"",100+MAX(0,(50-(50*(Marathon!F203-'Best Times'!H$2)/('Best Times'!H$5-'Best Times'!H$2)))))</f>
        <v>100</v>
      </c>
      <c r="F200" t="str">
        <f>IF(ISBLANK(Marathon!G203),"",100+MAX(0,(50-(50*(Marathon!G203-'Best Times'!I$2)/('Best Times'!I$5-'Best Times'!I$2)))))</f>
        <v/>
      </c>
      <c r="G200">
        <f>IF(ISBLANK(Marathon!H203),"",100+MAX(0,(50-(50*(Marathon!H203-'Best Times'!J$2)/('Best Times'!J$5-'Best Times'!J$2)))))</f>
        <v>100</v>
      </c>
      <c r="H200" t="str">
        <f>IF(ISBLANK(Marathon!I203),"",100+MAX(0,(50-(50*(Marathon!I203-'Best Times'!K$2)/('Best Times'!K$5-'Best Times'!K$2)))))</f>
        <v/>
      </c>
      <c r="I200" t="str">
        <f>IF(ISBLANK(Marathon!J203),"",100+MAX(0,(50-(50*(Marathon!J203-'Best Times'!L$2)/('Best Times'!L$5-'Best Times'!L$2)))))</f>
        <v/>
      </c>
      <c r="J200" t="str">
        <f>IF(ISBLANK(Marathon!K203),"",100+MAX(0,(50-(50*(Marathon!K203-'Best Times'!M$2)/('Best Times'!M$5-'Best Times'!M$2)))))</f>
        <v/>
      </c>
      <c r="K200" t="str">
        <f>IF(ISBLANK(Marathon!L203),"",100+MAX(0,(50-(50*(Marathon!L203-'Best Times'!N$2)/('Best Times'!N$5-'Best Times'!N$2)))))</f>
        <v/>
      </c>
      <c r="L200" t="str">
        <f>IF(ISBLANK(Marathon!M203),"",100+MAX(0,(50-(50*(Marathon!M203-'Best Times'!O$2)/('Best Times'!O$5-'Best Times'!O$2)))))</f>
        <v/>
      </c>
      <c r="M200">
        <f>IF(ISBLANK(Marathon!N203),"",100+MAX(0,(50-(50*(Marathon!N203-'Best Times'!P$2)/('Best Times'!P$5-'Best Times'!P$2)))))</f>
        <v>100</v>
      </c>
      <c r="N200">
        <f>IF(ISBLANK(Marathon!O203),"",100+MAX(0,(50-(50*(Marathon!O203-'Best Times'!Q$2)/('Best Times'!Q$5-'Best Times'!Q$2)))))</f>
        <v>100</v>
      </c>
      <c r="O200">
        <f>100*COUNTIF(E200:N200,"&gt;0")</f>
        <v>400</v>
      </c>
      <c r="P200">
        <f>IF(O200=1000,MIN(E200:N200),0)</f>
        <v>0</v>
      </c>
      <c r="Q200">
        <f>SUM(E200:N200)-P200</f>
        <v>400</v>
      </c>
    </row>
    <row r="201" spans="1:17">
      <c r="A201">
        <v>200</v>
      </c>
      <c r="B201" t="s">
        <v>218</v>
      </c>
      <c r="C201" s="1">
        <v>34.383333333333297</v>
      </c>
      <c r="D201" s="2" t="s">
        <v>312</v>
      </c>
      <c r="E201" t="str">
        <f>IF(ISBLANK(Marathon!F204),"",100+MAX(0,(50-(50*(Marathon!F204-'Best Times'!H$2)/('Best Times'!H$5-'Best Times'!H$2)))))</f>
        <v/>
      </c>
      <c r="F201">
        <f>IF(ISBLANK(Marathon!G204),"",100+MAX(0,(50-(50*(Marathon!G204-'Best Times'!I$2)/('Best Times'!I$5-'Best Times'!I$2)))))</f>
        <v>100</v>
      </c>
      <c r="G201" t="str">
        <f>IF(ISBLANK(Marathon!H204),"",100+MAX(0,(50-(50*(Marathon!H204-'Best Times'!J$2)/('Best Times'!J$5-'Best Times'!J$2)))))</f>
        <v/>
      </c>
      <c r="H201" t="str">
        <f>IF(ISBLANK(Marathon!I204),"",100+MAX(0,(50-(50*(Marathon!I204-'Best Times'!K$2)/('Best Times'!K$5-'Best Times'!K$2)))))</f>
        <v/>
      </c>
      <c r="I201">
        <f>IF(ISBLANK(Marathon!J204),"",100+MAX(0,(50-(50*(Marathon!J204-'Best Times'!L$2)/('Best Times'!L$5-'Best Times'!L$2)))))</f>
        <v>100</v>
      </c>
      <c r="J201" t="str">
        <f>IF(ISBLANK(Marathon!K204),"",100+MAX(0,(50-(50*(Marathon!K204-'Best Times'!M$2)/('Best Times'!M$5-'Best Times'!M$2)))))</f>
        <v/>
      </c>
      <c r="K201" t="str">
        <f>IF(ISBLANK(Marathon!L204),"",100+MAX(0,(50-(50*(Marathon!L204-'Best Times'!N$2)/('Best Times'!N$5-'Best Times'!N$2)))))</f>
        <v/>
      </c>
      <c r="L201" t="str">
        <f>IF(ISBLANK(Marathon!M204),"",100+MAX(0,(50-(50*(Marathon!M204-'Best Times'!O$2)/('Best Times'!O$5-'Best Times'!O$2)))))</f>
        <v/>
      </c>
      <c r="M201">
        <f>IF(ISBLANK(Marathon!N204),"",100+MAX(0,(50-(50*(Marathon!N204-'Best Times'!P$2)/('Best Times'!P$5-'Best Times'!P$2)))))</f>
        <v>100</v>
      </c>
      <c r="N201">
        <f>IF(ISBLANK(Marathon!O204),"",100+MAX(0,(50-(50*(Marathon!O204-'Best Times'!Q$2)/('Best Times'!Q$5-'Best Times'!Q$2)))))</f>
        <v>100</v>
      </c>
      <c r="O201">
        <f>100*COUNTIF(E201:N201,"&gt;0")</f>
        <v>400</v>
      </c>
      <c r="P201">
        <f>IF(O201=1000,MIN(E201:N201),0)</f>
        <v>0</v>
      </c>
      <c r="Q201">
        <f>SUM(E201:N201)-P201</f>
        <v>400</v>
      </c>
    </row>
    <row r="202" spans="1:17">
      <c r="A202">
        <v>201</v>
      </c>
      <c r="B202" t="s">
        <v>219</v>
      </c>
      <c r="C202" s="1">
        <v>32.700000000000003</v>
      </c>
      <c r="D202" s="2" t="s">
        <v>313</v>
      </c>
      <c r="E202" t="str">
        <f>IF(ISBLANK(Marathon!F205),"",100+MAX(0,(50-(50*(Marathon!F205-'Best Times'!H$2)/('Best Times'!H$5-'Best Times'!H$2)))))</f>
        <v/>
      </c>
      <c r="F202" t="str">
        <f>IF(ISBLANK(Marathon!G205),"",100+MAX(0,(50-(50*(Marathon!G205-'Best Times'!I$2)/('Best Times'!I$5-'Best Times'!I$2)))))</f>
        <v/>
      </c>
      <c r="G202" t="str">
        <f>IF(ISBLANK(Marathon!H205),"",100+MAX(0,(50-(50*(Marathon!H205-'Best Times'!J$2)/('Best Times'!J$5-'Best Times'!J$2)))))</f>
        <v/>
      </c>
      <c r="H202" t="str">
        <f>IF(ISBLANK(Marathon!I205),"",100+MAX(0,(50-(50*(Marathon!I205-'Best Times'!K$2)/('Best Times'!K$5-'Best Times'!K$2)))))</f>
        <v/>
      </c>
      <c r="I202" t="str">
        <f>IF(ISBLANK(Marathon!J205),"",100+MAX(0,(50-(50*(Marathon!J205-'Best Times'!L$2)/('Best Times'!L$5-'Best Times'!L$2)))))</f>
        <v/>
      </c>
      <c r="J202" t="str">
        <f>IF(ISBLANK(Marathon!K205),"",100+MAX(0,(50-(50*(Marathon!K205-'Best Times'!M$2)/('Best Times'!M$5-'Best Times'!M$2)))))</f>
        <v/>
      </c>
      <c r="K202">
        <f>IF(ISBLANK(Marathon!L205),"",100+MAX(0,(50-(50*(Marathon!L205-'Best Times'!N$2)/('Best Times'!N$5-'Best Times'!N$2)))))</f>
        <v>100</v>
      </c>
      <c r="L202">
        <f>IF(ISBLANK(Marathon!M205),"",100+MAX(0,(50-(50*(Marathon!M205-'Best Times'!O$2)/('Best Times'!O$5-'Best Times'!O$2)))))</f>
        <v>100</v>
      </c>
      <c r="M202">
        <f>IF(ISBLANK(Marathon!N205),"",100+MAX(0,(50-(50*(Marathon!N205-'Best Times'!P$2)/('Best Times'!P$5-'Best Times'!P$2)))))</f>
        <v>100</v>
      </c>
      <c r="N202">
        <f>IF(ISBLANK(Marathon!O205),"",100+MAX(0,(50-(50*(Marathon!O205-'Best Times'!Q$2)/('Best Times'!Q$5-'Best Times'!Q$2)))))</f>
        <v>100</v>
      </c>
      <c r="O202">
        <f>100*COUNTIF(E202:N202,"&gt;0")</f>
        <v>400</v>
      </c>
      <c r="P202">
        <f>IF(O202=1000,MIN(E202:N202),0)</f>
        <v>0</v>
      </c>
      <c r="Q202">
        <f>SUM(E202:N202)-P202</f>
        <v>400</v>
      </c>
    </row>
    <row r="203" spans="1:17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IF(ISBLANK(Marathon!F206),"",100+MAX(0,(50-(50*(Marathon!F206-'Best Times'!H$2)/('Best Times'!H$5-'Best Times'!H$2)))))</f>
        <v/>
      </c>
      <c r="F203">
        <f>IF(ISBLANK(Marathon!G206),"",100+MAX(0,(50-(50*(Marathon!G206-'Best Times'!I$2)/('Best Times'!I$5-'Best Times'!I$2)))))</f>
        <v>100</v>
      </c>
      <c r="G203" t="str">
        <f>IF(ISBLANK(Marathon!H206),"",100+MAX(0,(50-(50*(Marathon!H206-'Best Times'!J$2)/('Best Times'!J$5-'Best Times'!J$2)))))</f>
        <v/>
      </c>
      <c r="H203">
        <f>IF(ISBLANK(Marathon!I206),"",100+MAX(0,(50-(50*(Marathon!I206-'Best Times'!K$2)/('Best Times'!K$5-'Best Times'!K$2)))))</f>
        <v>100</v>
      </c>
      <c r="I203" t="str">
        <f>IF(ISBLANK(Marathon!J206),"",100+MAX(0,(50-(50*(Marathon!J206-'Best Times'!L$2)/('Best Times'!L$5-'Best Times'!L$2)))))</f>
        <v/>
      </c>
      <c r="J203">
        <f>IF(ISBLANK(Marathon!K206),"",100+MAX(0,(50-(50*(Marathon!K206-'Best Times'!M$2)/('Best Times'!M$5-'Best Times'!M$2)))))</f>
        <v>100</v>
      </c>
      <c r="K203" t="str">
        <f>IF(ISBLANK(Marathon!L206),"",100+MAX(0,(50-(50*(Marathon!L206-'Best Times'!N$2)/('Best Times'!N$5-'Best Times'!N$2)))))</f>
        <v/>
      </c>
      <c r="L203" t="str">
        <f>IF(ISBLANK(Marathon!M206),"",100+MAX(0,(50-(50*(Marathon!M206-'Best Times'!O$2)/('Best Times'!O$5-'Best Times'!O$2)))))</f>
        <v/>
      </c>
      <c r="M203" t="str">
        <f>IF(ISBLANK(Marathon!N206),"",100+MAX(0,(50-(50*(Marathon!N206-'Best Times'!P$2)/('Best Times'!P$5-'Best Times'!P$2)))))</f>
        <v/>
      </c>
      <c r="N203">
        <f>IF(ISBLANK(Marathon!O206),"",100+MAX(0,(50-(50*(Marathon!O206-'Best Times'!Q$2)/('Best Times'!Q$5-'Best Times'!Q$2)))))</f>
        <v>100</v>
      </c>
      <c r="O203">
        <f>100*COUNTIF(E203:N203,"&gt;0")</f>
        <v>400</v>
      </c>
      <c r="P203">
        <f>IF(O203=1000,MIN(E203:N203),0)</f>
        <v>0</v>
      </c>
      <c r="Q203">
        <f>SUM(E203:N203)-P203</f>
        <v>400</v>
      </c>
    </row>
    <row r="204" spans="1:17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IF(ISBLANK(Marathon!F207),"",100+MAX(0,(50-(50*(Marathon!F207-'Best Times'!H$2)/('Best Times'!H$5-'Best Times'!H$2)))))</f>
        <v/>
      </c>
      <c r="F204">
        <f>IF(ISBLANK(Marathon!G207),"",100+MAX(0,(50-(50*(Marathon!G207-'Best Times'!I$2)/('Best Times'!I$5-'Best Times'!I$2)))))</f>
        <v>100</v>
      </c>
      <c r="G204" t="str">
        <f>IF(ISBLANK(Marathon!H207),"",100+MAX(0,(50-(50*(Marathon!H207-'Best Times'!J$2)/('Best Times'!J$5-'Best Times'!J$2)))))</f>
        <v/>
      </c>
      <c r="H204" t="str">
        <f>IF(ISBLANK(Marathon!I207),"",100+MAX(0,(50-(50*(Marathon!I207-'Best Times'!K$2)/('Best Times'!K$5-'Best Times'!K$2)))))</f>
        <v/>
      </c>
      <c r="I204" t="str">
        <f>IF(ISBLANK(Marathon!J207),"",100+MAX(0,(50-(50*(Marathon!J207-'Best Times'!L$2)/('Best Times'!L$5-'Best Times'!L$2)))))</f>
        <v/>
      </c>
      <c r="J204" t="str">
        <f>IF(ISBLANK(Marathon!K207),"",100+MAX(0,(50-(50*(Marathon!K207-'Best Times'!M$2)/('Best Times'!M$5-'Best Times'!M$2)))))</f>
        <v/>
      </c>
      <c r="K204">
        <f>IF(ISBLANK(Marathon!L207),"",100+MAX(0,(50-(50*(Marathon!L207-'Best Times'!N$2)/('Best Times'!N$5-'Best Times'!N$2)))))</f>
        <v>100</v>
      </c>
      <c r="L204">
        <f>IF(ISBLANK(Marathon!M207),"",100+MAX(0,(50-(50*(Marathon!M207-'Best Times'!O$2)/('Best Times'!O$5-'Best Times'!O$2)))))</f>
        <v>100</v>
      </c>
      <c r="M204">
        <f>IF(ISBLANK(Marathon!N207),"",100+MAX(0,(50-(50*(Marathon!N207-'Best Times'!P$2)/('Best Times'!P$5-'Best Times'!P$2)))))</f>
        <v>100</v>
      </c>
      <c r="N204" t="str">
        <f>IF(ISBLANK(Marathon!O207),"",100+MAX(0,(50-(50*(Marathon!O207-'Best Times'!Q$2)/('Best Times'!Q$5-'Best Times'!Q$2)))))</f>
        <v/>
      </c>
      <c r="O204">
        <f>100*COUNTIF(E204:N204,"&gt;0")</f>
        <v>400</v>
      </c>
      <c r="P204">
        <f>IF(O204=1000,MIN(E204:N204),0)</f>
        <v>0</v>
      </c>
      <c r="Q204">
        <f>SUM(E204:N204)-P204</f>
        <v>400</v>
      </c>
    </row>
    <row r="205" spans="1:17">
      <c r="A205">
        <v>204</v>
      </c>
      <c r="B205" t="s">
        <v>222</v>
      </c>
      <c r="C205" s="1">
        <v>94.6666666666666</v>
      </c>
      <c r="D205" s="2" t="s">
        <v>315</v>
      </c>
      <c r="E205" t="str">
        <f>IF(ISBLANK(Marathon!F208),"",100+MAX(0,(50-(50*(Marathon!F208-'Best Times'!H$2)/('Best Times'!H$5-'Best Times'!H$2)))))</f>
        <v/>
      </c>
      <c r="F205">
        <f>IF(ISBLANK(Marathon!G208),"",100+MAX(0,(50-(50*(Marathon!G208-'Best Times'!I$2)/('Best Times'!I$5-'Best Times'!I$2)))))</f>
        <v>100</v>
      </c>
      <c r="G205" t="str">
        <f>IF(ISBLANK(Marathon!H208),"",100+MAX(0,(50-(50*(Marathon!H208-'Best Times'!J$2)/('Best Times'!J$5-'Best Times'!J$2)))))</f>
        <v/>
      </c>
      <c r="H205" t="str">
        <f>IF(ISBLANK(Marathon!I208),"",100+MAX(0,(50-(50*(Marathon!I208-'Best Times'!K$2)/('Best Times'!K$5-'Best Times'!K$2)))))</f>
        <v/>
      </c>
      <c r="I205" t="str">
        <f>IF(ISBLANK(Marathon!J208),"",100+MAX(0,(50-(50*(Marathon!J208-'Best Times'!L$2)/('Best Times'!L$5-'Best Times'!L$2)))))</f>
        <v/>
      </c>
      <c r="J205" t="str">
        <f>IF(ISBLANK(Marathon!K208),"",100+MAX(0,(50-(50*(Marathon!K208-'Best Times'!M$2)/('Best Times'!M$5-'Best Times'!M$2)))))</f>
        <v/>
      </c>
      <c r="K205" t="str">
        <f>IF(ISBLANK(Marathon!L208),"",100+MAX(0,(50-(50*(Marathon!L208-'Best Times'!N$2)/('Best Times'!N$5-'Best Times'!N$2)))))</f>
        <v/>
      </c>
      <c r="L205" t="str">
        <f>IF(ISBLANK(Marathon!M208),"",100+MAX(0,(50-(50*(Marathon!M208-'Best Times'!O$2)/('Best Times'!O$5-'Best Times'!O$2)))))</f>
        <v/>
      </c>
      <c r="M205">
        <f>IF(ISBLANK(Marathon!N208),"",100+MAX(0,(50-(50*(Marathon!N208-'Best Times'!P$2)/('Best Times'!P$5-'Best Times'!P$2)))))</f>
        <v>112.14285714285714</v>
      </c>
      <c r="N205">
        <f>IF(ISBLANK(Marathon!O208),"",100+MAX(0,(50-(50*(Marathon!O208-'Best Times'!Q$2)/('Best Times'!Q$5-'Best Times'!Q$2)))))</f>
        <v>107.31327800829875</v>
      </c>
      <c r="O205">
        <f>100*COUNTIF(E205:N205,"&gt;0")</f>
        <v>300</v>
      </c>
      <c r="P205">
        <f>IF(O205=1000,MIN(E205:N205),0)</f>
        <v>0</v>
      </c>
      <c r="Q205">
        <f>SUM(E205:N205)-P205</f>
        <v>319.45613515115588</v>
      </c>
    </row>
    <row r="206" spans="1:17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IF(ISBLANK(Marathon!F209),"",100+MAX(0,(50-(50*(Marathon!F209-'Best Times'!H$2)/('Best Times'!H$5-'Best Times'!H$2)))))</f>
        <v/>
      </c>
      <c r="F206">
        <f>IF(ISBLANK(Marathon!G209),"",100+MAX(0,(50-(50*(Marathon!G209-'Best Times'!I$2)/('Best Times'!I$5-'Best Times'!I$2)))))</f>
        <v>100</v>
      </c>
      <c r="G206" t="str">
        <f>IF(ISBLANK(Marathon!H209),"",100+MAX(0,(50-(50*(Marathon!H209-'Best Times'!J$2)/('Best Times'!J$5-'Best Times'!J$2)))))</f>
        <v/>
      </c>
      <c r="H206" t="str">
        <f>IF(ISBLANK(Marathon!I209),"",100+MAX(0,(50-(50*(Marathon!I209-'Best Times'!K$2)/('Best Times'!K$5-'Best Times'!K$2)))))</f>
        <v/>
      </c>
      <c r="I206">
        <f>IF(ISBLANK(Marathon!J209),"",100+MAX(0,(50-(50*(Marathon!J209-'Best Times'!L$2)/('Best Times'!L$5-'Best Times'!L$2)))))</f>
        <v>100</v>
      </c>
      <c r="J206" t="str">
        <f>IF(ISBLANK(Marathon!K209),"",100+MAX(0,(50-(50*(Marathon!K209-'Best Times'!M$2)/('Best Times'!M$5-'Best Times'!M$2)))))</f>
        <v/>
      </c>
      <c r="K206" t="str">
        <f>IF(ISBLANK(Marathon!L209),"",100+MAX(0,(50-(50*(Marathon!L209-'Best Times'!N$2)/('Best Times'!N$5-'Best Times'!N$2)))))</f>
        <v/>
      </c>
      <c r="L206" t="str">
        <f>IF(ISBLANK(Marathon!M209),"",100+MAX(0,(50-(50*(Marathon!M209-'Best Times'!O$2)/('Best Times'!O$5-'Best Times'!O$2)))))</f>
        <v/>
      </c>
      <c r="M206" t="str">
        <f>IF(ISBLANK(Marathon!N209),"",100+MAX(0,(50-(50*(Marathon!N209-'Best Times'!P$2)/('Best Times'!P$5-'Best Times'!P$2)))))</f>
        <v/>
      </c>
      <c r="N206">
        <f>IF(ISBLANK(Marathon!O209),"",100+MAX(0,(50-(50*(Marathon!O209-'Best Times'!Q$2)/('Best Times'!Q$5-'Best Times'!Q$2)))))</f>
        <v>101.81535269709543</v>
      </c>
      <c r="O206">
        <f>100*COUNTIF(E206:N206,"&gt;0")</f>
        <v>300</v>
      </c>
      <c r="P206">
        <f>IF(O206=1000,MIN(E206:N206),0)</f>
        <v>0</v>
      </c>
      <c r="Q206">
        <f>SUM(E206:N206)-P206</f>
        <v>301.81535269709542</v>
      </c>
    </row>
    <row r="207" spans="1:17">
      <c r="A207">
        <v>206</v>
      </c>
      <c r="B207" t="s">
        <v>223</v>
      </c>
      <c r="C207" s="1">
        <v>93.1666666666666</v>
      </c>
      <c r="D207" s="2" t="s">
        <v>315</v>
      </c>
      <c r="E207" t="str">
        <f>IF(ISBLANK(Marathon!F210),"",100+MAX(0,(50-(50*(Marathon!F210-'Best Times'!H$2)/('Best Times'!H$5-'Best Times'!H$2)))))</f>
        <v/>
      </c>
      <c r="F207">
        <f>IF(ISBLANK(Marathon!G210),"",100+MAX(0,(50-(50*(Marathon!G210-'Best Times'!I$2)/('Best Times'!I$5-'Best Times'!I$2)))))</f>
        <v>100</v>
      </c>
      <c r="G207" t="str">
        <f>IF(ISBLANK(Marathon!H210),"",100+MAX(0,(50-(50*(Marathon!H210-'Best Times'!J$2)/('Best Times'!J$5-'Best Times'!J$2)))))</f>
        <v/>
      </c>
      <c r="H207" t="str">
        <f>IF(ISBLANK(Marathon!I210),"",100+MAX(0,(50-(50*(Marathon!I210-'Best Times'!K$2)/('Best Times'!K$5-'Best Times'!K$2)))))</f>
        <v/>
      </c>
      <c r="I207" t="str">
        <f>IF(ISBLANK(Marathon!J210),"",100+MAX(0,(50-(50*(Marathon!J210-'Best Times'!L$2)/('Best Times'!L$5-'Best Times'!L$2)))))</f>
        <v/>
      </c>
      <c r="J207" t="str">
        <f>IF(ISBLANK(Marathon!K210),"",100+MAX(0,(50-(50*(Marathon!K210-'Best Times'!M$2)/('Best Times'!M$5-'Best Times'!M$2)))))</f>
        <v/>
      </c>
      <c r="K207" t="str">
        <f>IF(ISBLANK(Marathon!L210),"",100+MAX(0,(50-(50*(Marathon!L210-'Best Times'!N$2)/('Best Times'!N$5-'Best Times'!N$2)))))</f>
        <v/>
      </c>
      <c r="L207" t="str">
        <f>IF(ISBLANK(Marathon!M210),"",100+MAX(0,(50-(50*(Marathon!M210-'Best Times'!O$2)/('Best Times'!O$5-'Best Times'!O$2)))))</f>
        <v/>
      </c>
      <c r="M207">
        <f>IF(ISBLANK(Marathon!N210),"",100+MAX(0,(50-(50*(Marathon!N210-'Best Times'!P$2)/('Best Times'!P$5-'Best Times'!P$2)))))</f>
        <v>102.89915966386555</v>
      </c>
      <c r="N207">
        <f>IF(ISBLANK(Marathon!O210),"",100+MAX(0,(50-(50*(Marathon!O210-'Best Times'!Q$2)/('Best Times'!Q$5-'Best Times'!Q$2)))))</f>
        <v>100</v>
      </c>
      <c r="O207">
        <f>100*COUNTIF(E207:N207,"&gt;0")</f>
        <v>300</v>
      </c>
      <c r="P207">
        <f>IF(O207=1000,MIN(E207:N207),0)</f>
        <v>0</v>
      </c>
      <c r="Q207">
        <f>SUM(E207:N207)-P207</f>
        <v>302.89915966386553</v>
      </c>
    </row>
    <row r="208" spans="1:17">
      <c r="A208">
        <v>207</v>
      </c>
      <c r="B208" t="s">
        <v>224</v>
      </c>
      <c r="C208" s="1">
        <v>83.466666666666598</v>
      </c>
      <c r="D208" s="2" t="s">
        <v>315</v>
      </c>
      <c r="E208" t="str">
        <f>IF(ISBLANK(Marathon!F211),"",100+MAX(0,(50-(50*(Marathon!F211-'Best Times'!H$2)/('Best Times'!H$5-'Best Times'!H$2)))))</f>
        <v/>
      </c>
      <c r="F208">
        <f>IF(ISBLANK(Marathon!G211),"",100+MAX(0,(50-(50*(Marathon!G211-'Best Times'!I$2)/('Best Times'!I$5-'Best Times'!I$2)))))</f>
        <v>110.84401709401709</v>
      </c>
      <c r="G208" t="str">
        <f>IF(ISBLANK(Marathon!H211),"",100+MAX(0,(50-(50*(Marathon!H211-'Best Times'!J$2)/('Best Times'!J$5-'Best Times'!J$2)))))</f>
        <v/>
      </c>
      <c r="H208" t="str">
        <f>IF(ISBLANK(Marathon!I211),"",100+MAX(0,(50-(50*(Marathon!I211-'Best Times'!K$2)/('Best Times'!K$5-'Best Times'!K$2)))))</f>
        <v/>
      </c>
      <c r="I208" t="str">
        <f>IF(ISBLANK(Marathon!J211),"",100+MAX(0,(50-(50*(Marathon!J211-'Best Times'!L$2)/('Best Times'!L$5-'Best Times'!L$2)))))</f>
        <v/>
      </c>
      <c r="J208" t="str">
        <f>IF(ISBLANK(Marathon!K211),"",100+MAX(0,(50-(50*(Marathon!K211-'Best Times'!M$2)/('Best Times'!M$5-'Best Times'!M$2)))))</f>
        <v/>
      </c>
      <c r="K208" t="str">
        <f>IF(ISBLANK(Marathon!L211),"",100+MAX(0,(50-(50*(Marathon!L211-'Best Times'!N$2)/('Best Times'!N$5-'Best Times'!N$2)))))</f>
        <v/>
      </c>
      <c r="L208" t="str">
        <f>IF(ISBLANK(Marathon!M211),"",100+MAX(0,(50-(50*(Marathon!M211-'Best Times'!O$2)/('Best Times'!O$5-'Best Times'!O$2)))))</f>
        <v/>
      </c>
      <c r="M208">
        <f>IF(ISBLANK(Marathon!N211),"",100+MAX(0,(50-(50*(Marathon!N211-'Best Times'!P$2)/('Best Times'!P$5-'Best Times'!P$2)))))</f>
        <v>100</v>
      </c>
      <c r="N208">
        <f>IF(ISBLANK(Marathon!O211),"",100+MAX(0,(50-(50*(Marathon!O211-'Best Times'!Q$2)/('Best Times'!Q$5-'Best Times'!Q$2)))))</f>
        <v>108.50622406639005</v>
      </c>
      <c r="O208">
        <f>100*COUNTIF(E208:N208,"&gt;0")</f>
        <v>300</v>
      </c>
      <c r="P208">
        <f>IF(O208=1000,MIN(E208:N208),0)</f>
        <v>0</v>
      </c>
      <c r="Q208">
        <f>SUM(E208:N208)-P208</f>
        <v>319.35024116040711</v>
      </c>
    </row>
    <row r="209" spans="1:17">
      <c r="A209">
        <v>208</v>
      </c>
      <c r="B209" t="s">
        <v>80</v>
      </c>
      <c r="C209" s="1">
        <v>76.433333333333294</v>
      </c>
      <c r="D209" s="2" t="s">
        <v>315</v>
      </c>
      <c r="E209" t="str">
        <f>IF(ISBLANK(Marathon!F212),"",100+MAX(0,(50-(50*(Marathon!F212-'Best Times'!H$2)/('Best Times'!H$5-'Best Times'!H$2)))))</f>
        <v/>
      </c>
      <c r="F209">
        <f>IF(ISBLANK(Marathon!G212),"",100+MAX(0,(50-(50*(Marathon!G212-'Best Times'!I$2)/('Best Times'!I$5-'Best Times'!I$2)))))</f>
        <v>100</v>
      </c>
      <c r="G209" t="str">
        <f>IF(ISBLANK(Marathon!H212),"",100+MAX(0,(50-(50*(Marathon!H212-'Best Times'!J$2)/('Best Times'!J$5-'Best Times'!J$2)))))</f>
        <v/>
      </c>
      <c r="H209">
        <f>IF(ISBLANK(Marathon!I212),"",100+MAX(0,(50-(50*(Marathon!I212-'Best Times'!K$2)/('Best Times'!K$5-'Best Times'!K$2)))))</f>
        <v>100</v>
      </c>
      <c r="I209" t="str">
        <f>IF(ISBLANK(Marathon!J212),"",100+MAX(0,(50-(50*(Marathon!J212-'Best Times'!L$2)/('Best Times'!L$5-'Best Times'!L$2)))))</f>
        <v/>
      </c>
      <c r="J209">
        <f>IF(ISBLANK(Marathon!K212),"",100+MAX(0,(50-(50*(Marathon!K212-'Best Times'!M$2)/('Best Times'!M$5-'Best Times'!M$2)))))</f>
        <v>124.80276134122288</v>
      </c>
      <c r="K209" t="str">
        <f>IF(ISBLANK(Marathon!L212),"",100+MAX(0,(50-(50*(Marathon!L212-'Best Times'!N$2)/('Best Times'!N$5-'Best Times'!N$2)))))</f>
        <v/>
      </c>
      <c r="L209" t="str">
        <f>IF(ISBLANK(Marathon!M212),"",100+MAX(0,(50-(50*(Marathon!M212-'Best Times'!O$2)/('Best Times'!O$5-'Best Times'!O$2)))))</f>
        <v/>
      </c>
      <c r="M209" t="str">
        <f>IF(ISBLANK(Marathon!N212),"",100+MAX(0,(50-(50*(Marathon!N212-'Best Times'!P$2)/('Best Times'!P$5-'Best Times'!P$2)))))</f>
        <v/>
      </c>
      <c r="N209" t="str">
        <f>IF(ISBLANK(Marathon!O212),"",100+MAX(0,(50-(50*(Marathon!O212-'Best Times'!Q$2)/('Best Times'!Q$5-'Best Times'!Q$2)))))</f>
        <v/>
      </c>
      <c r="O209">
        <f>100*COUNTIF(E209:N209,"&gt;0")</f>
        <v>300</v>
      </c>
      <c r="P209">
        <f>IF(O209=1000,MIN(E209:N209),0)</f>
        <v>0</v>
      </c>
      <c r="Q209">
        <f>SUM(E209:N209)-P209</f>
        <v>324.80276134122289</v>
      </c>
    </row>
    <row r="210" spans="1:17">
      <c r="A210">
        <v>209</v>
      </c>
      <c r="B210" t="s">
        <v>225</v>
      </c>
      <c r="C210" s="1">
        <v>55.216666666666598</v>
      </c>
      <c r="D210" s="2" t="s">
        <v>315</v>
      </c>
      <c r="E210">
        <f>IF(ISBLANK(Marathon!F213),"",100+MAX(0,(50-(50*(Marathon!F213-'Best Times'!H$2)/('Best Times'!H$5-'Best Times'!H$2)))))</f>
        <v>120.1241134751773</v>
      </c>
      <c r="F210">
        <f>IF(ISBLANK(Marathon!G213),"",100+MAX(0,(50-(50*(Marathon!G213-'Best Times'!I$2)/('Best Times'!I$5-'Best Times'!I$2)))))</f>
        <v>100</v>
      </c>
      <c r="G210" t="str">
        <f>IF(ISBLANK(Marathon!H213),"",100+MAX(0,(50-(50*(Marathon!H213-'Best Times'!J$2)/('Best Times'!J$5-'Best Times'!J$2)))))</f>
        <v/>
      </c>
      <c r="H210" t="str">
        <f>IF(ISBLANK(Marathon!I213),"",100+MAX(0,(50-(50*(Marathon!I213-'Best Times'!K$2)/('Best Times'!K$5-'Best Times'!K$2)))))</f>
        <v/>
      </c>
      <c r="I210" t="str">
        <f>IF(ISBLANK(Marathon!J213),"",100+MAX(0,(50-(50*(Marathon!J213-'Best Times'!L$2)/('Best Times'!L$5-'Best Times'!L$2)))))</f>
        <v/>
      </c>
      <c r="J210" t="str">
        <f>IF(ISBLANK(Marathon!K213),"",100+MAX(0,(50-(50*(Marathon!K213-'Best Times'!M$2)/('Best Times'!M$5-'Best Times'!M$2)))))</f>
        <v/>
      </c>
      <c r="K210" t="str">
        <f>IF(ISBLANK(Marathon!L213),"",100+MAX(0,(50-(50*(Marathon!L213-'Best Times'!N$2)/('Best Times'!N$5-'Best Times'!N$2)))))</f>
        <v/>
      </c>
      <c r="L210" t="str">
        <f>IF(ISBLANK(Marathon!M213),"",100+MAX(0,(50-(50*(Marathon!M213-'Best Times'!O$2)/('Best Times'!O$5-'Best Times'!O$2)))))</f>
        <v/>
      </c>
      <c r="M210" t="str">
        <f>IF(ISBLANK(Marathon!N213),"",100+MAX(0,(50-(50*(Marathon!N213-'Best Times'!P$2)/('Best Times'!P$5-'Best Times'!P$2)))))</f>
        <v/>
      </c>
      <c r="N210">
        <f>IF(ISBLANK(Marathon!O213),"",100+MAX(0,(50-(50*(Marathon!O213-'Best Times'!Q$2)/('Best Times'!Q$5-'Best Times'!Q$2)))))</f>
        <v>100</v>
      </c>
      <c r="O210">
        <f>100*COUNTIF(E210:N210,"&gt;0")</f>
        <v>300</v>
      </c>
      <c r="P210">
        <f>IF(O210=1000,MIN(E210:N210),0)</f>
        <v>0</v>
      </c>
      <c r="Q210">
        <f>SUM(E210:N210)-P210</f>
        <v>320.1241134751773</v>
      </c>
    </row>
    <row r="211" spans="1:17">
      <c r="A211">
        <v>210</v>
      </c>
      <c r="B211" t="s">
        <v>83</v>
      </c>
      <c r="C211" s="1">
        <v>51.85</v>
      </c>
      <c r="D211" s="2" t="s">
        <v>316</v>
      </c>
      <c r="E211" t="str">
        <f>IF(ISBLANK(Marathon!F214),"",100+MAX(0,(50-(50*(Marathon!F214-'Best Times'!H$2)/('Best Times'!H$5-'Best Times'!H$2)))))</f>
        <v/>
      </c>
      <c r="F211" t="str">
        <f>IF(ISBLANK(Marathon!G214),"",100+MAX(0,(50-(50*(Marathon!G214-'Best Times'!I$2)/('Best Times'!I$5-'Best Times'!I$2)))))</f>
        <v/>
      </c>
      <c r="G211" t="str">
        <f>IF(ISBLANK(Marathon!H214),"",100+MAX(0,(50-(50*(Marathon!H214-'Best Times'!J$2)/('Best Times'!J$5-'Best Times'!J$2)))))</f>
        <v/>
      </c>
      <c r="H211" t="str">
        <f>IF(ISBLANK(Marathon!I214),"",100+MAX(0,(50-(50*(Marathon!I214-'Best Times'!K$2)/('Best Times'!K$5-'Best Times'!K$2)))))</f>
        <v/>
      </c>
      <c r="I211" t="str">
        <f>IF(ISBLANK(Marathon!J214),"",100+MAX(0,(50-(50*(Marathon!J214-'Best Times'!L$2)/('Best Times'!L$5-'Best Times'!L$2)))))</f>
        <v/>
      </c>
      <c r="J211" t="str">
        <f>IF(ISBLANK(Marathon!K214),"",100+MAX(0,(50-(50*(Marathon!K214-'Best Times'!M$2)/('Best Times'!M$5-'Best Times'!M$2)))))</f>
        <v/>
      </c>
      <c r="K211">
        <f>IF(ISBLANK(Marathon!L214),"",100+MAX(0,(50-(50*(Marathon!L214-'Best Times'!N$2)/('Best Times'!N$5-'Best Times'!N$2)))))</f>
        <v>102.14659685863874</v>
      </c>
      <c r="L211" t="str">
        <f>IF(ISBLANK(Marathon!M214),"",100+MAX(0,(50-(50*(Marathon!M214-'Best Times'!O$2)/('Best Times'!O$5-'Best Times'!O$2)))))</f>
        <v/>
      </c>
      <c r="M211">
        <f>IF(ISBLANK(Marathon!N214),"",100+MAX(0,(50-(50*(Marathon!N214-'Best Times'!P$2)/('Best Times'!P$5-'Best Times'!P$2)))))</f>
        <v>100</v>
      </c>
      <c r="N211">
        <f>IF(ISBLANK(Marathon!O214),"",100+MAX(0,(50-(50*(Marathon!O214-'Best Times'!Q$2)/('Best Times'!Q$5-'Best Times'!Q$2)))))</f>
        <v>107.26141078838174</v>
      </c>
      <c r="O211">
        <f>100*COUNTIF(E211:N211,"&gt;0")</f>
        <v>300</v>
      </c>
      <c r="P211">
        <f>IF(O211=1000,MIN(E211:N211),0)</f>
        <v>0</v>
      </c>
      <c r="Q211">
        <f>SUM(E211:N211)-P211</f>
        <v>309.4080076470205</v>
      </c>
    </row>
    <row r="212" spans="1:17">
      <c r="A212">
        <v>211</v>
      </c>
      <c r="B212" t="s">
        <v>226</v>
      </c>
      <c r="C212" s="1">
        <v>25.233333333333299</v>
      </c>
      <c r="D212" s="2" t="s">
        <v>316</v>
      </c>
      <c r="E212" t="str">
        <f>IF(ISBLANK(Marathon!F215),"",100+MAX(0,(50-(50*(Marathon!F215-'Best Times'!H$2)/('Best Times'!H$5-'Best Times'!H$2)))))</f>
        <v/>
      </c>
      <c r="F212">
        <f>IF(ISBLANK(Marathon!G215),"",100+MAX(0,(50-(50*(Marathon!G215-'Best Times'!I$2)/('Best Times'!I$5-'Best Times'!I$2)))))</f>
        <v>100</v>
      </c>
      <c r="G212" t="str">
        <f>IF(ISBLANK(Marathon!H215),"",100+MAX(0,(50-(50*(Marathon!H215-'Best Times'!J$2)/('Best Times'!J$5-'Best Times'!J$2)))))</f>
        <v/>
      </c>
      <c r="H212" t="str">
        <f>IF(ISBLANK(Marathon!I215),"",100+MAX(0,(50-(50*(Marathon!I215-'Best Times'!K$2)/('Best Times'!K$5-'Best Times'!K$2)))))</f>
        <v/>
      </c>
      <c r="I212" t="str">
        <f>IF(ISBLANK(Marathon!J215),"",100+MAX(0,(50-(50*(Marathon!J215-'Best Times'!L$2)/('Best Times'!L$5-'Best Times'!L$2)))))</f>
        <v/>
      </c>
      <c r="J212" t="str">
        <f>IF(ISBLANK(Marathon!K215),"",100+MAX(0,(50-(50*(Marathon!K215-'Best Times'!M$2)/('Best Times'!M$5-'Best Times'!M$2)))))</f>
        <v/>
      </c>
      <c r="K212" t="str">
        <f>IF(ISBLANK(Marathon!L215),"",100+MAX(0,(50-(50*(Marathon!L215-'Best Times'!N$2)/('Best Times'!N$5-'Best Times'!N$2)))))</f>
        <v/>
      </c>
      <c r="L212" t="str">
        <f>IF(ISBLANK(Marathon!M215),"",100+MAX(0,(50-(50*(Marathon!M215-'Best Times'!O$2)/('Best Times'!O$5-'Best Times'!O$2)))))</f>
        <v/>
      </c>
      <c r="M212">
        <f>IF(ISBLANK(Marathon!N215),"",100+MAX(0,(50-(50*(Marathon!N215-'Best Times'!P$2)/('Best Times'!P$5-'Best Times'!P$2)))))</f>
        <v>100</v>
      </c>
      <c r="N212">
        <f>IF(ISBLANK(Marathon!O215),"",100+MAX(0,(50-(50*(Marathon!O215-'Best Times'!Q$2)/('Best Times'!Q$5-'Best Times'!Q$2)))))</f>
        <v>100</v>
      </c>
      <c r="O212">
        <f>100*COUNTIF(E212:N212,"&gt;0")</f>
        <v>300</v>
      </c>
      <c r="P212">
        <f>IF(O212=1000,MIN(E212:N212),0)</f>
        <v>0</v>
      </c>
      <c r="Q212">
        <f>SUM(E212:N212)-P212</f>
        <v>300</v>
      </c>
    </row>
    <row r="213" spans="1:17">
      <c r="A213">
        <v>212</v>
      </c>
      <c r="B213" t="s">
        <v>227</v>
      </c>
      <c r="C213" s="1">
        <v>2.7833333333333301</v>
      </c>
      <c r="D213" s="2" t="s">
        <v>317</v>
      </c>
      <c r="E213" t="str">
        <f>IF(ISBLANK(Marathon!F216),"",100+MAX(0,(50-(50*(Marathon!F216-'Best Times'!H$2)/('Best Times'!H$5-'Best Times'!H$2)))))</f>
        <v/>
      </c>
      <c r="F213">
        <f>IF(ISBLANK(Marathon!G216),"",100+MAX(0,(50-(50*(Marathon!G216-'Best Times'!I$2)/('Best Times'!I$5-'Best Times'!I$2)))))</f>
        <v>100</v>
      </c>
      <c r="G213" t="str">
        <f>IF(ISBLANK(Marathon!H216),"",100+MAX(0,(50-(50*(Marathon!H216-'Best Times'!J$2)/('Best Times'!J$5-'Best Times'!J$2)))))</f>
        <v/>
      </c>
      <c r="H213" t="str">
        <f>IF(ISBLANK(Marathon!I216),"",100+MAX(0,(50-(50*(Marathon!I216-'Best Times'!K$2)/('Best Times'!K$5-'Best Times'!K$2)))))</f>
        <v/>
      </c>
      <c r="I213" t="str">
        <f>IF(ISBLANK(Marathon!J216),"",100+MAX(0,(50-(50*(Marathon!J216-'Best Times'!L$2)/('Best Times'!L$5-'Best Times'!L$2)))))</f>
        <v/>
      </c>
      <c r="J213">
        <f>IF(ISBLANK(Marathon!K216),"",100+MAX(0,(50-(50*(Marathon!K216-'Best Times'!M$2)/('Best Times'!M$5-'Best Times'!M$2)))))</f>
        <v>100</v>
      </c>
      <c r="K213" t="str">
        <f>IF(ISBLANK(Marathon!L216),"",100+MAX(0,(50-(50*(Marathon!L216-'Best Times'!N$2)/('Best Times'!N$5-'Best Times'!N$2)))))</f>
        <v/>
      </c>
      <c r="L213" t="str">
        <f>IF(ISBLANK(Marathon!M216),"",100+MAX(0,(50-(50*(Marathon!M216-'Best Times'!O$2)/('Best Times'!O$5-'Best Times'!O$2)))))</f>
        <v/>
      </c>
      <c r="M213" t="str">
        <f>IF(ISBLANK(Marathon!N216),"",100+MAX(0,(50-(50*(Marathon!N216-'Best Times'!P$2)/('Best Times'!P$5-'Best Times'!P$2)))))</f>
        <v/>
      </c>
      <c r="N213">
        <f>IF(ISBLANK(Marathon!O216),"",100+MAX(0,(50-(50*(Marathon!O216-'Best Times'!Q$2)/('Best Times'!Q$5-'Best Times'!Q$2)))))</f>
        <v>100</v>
      </c>
      <c r="O213">
        <f>100*COUNTIF(E213:N213,"&gt;0")</f>
        <v>300</v>
      </c>
      <c r="P213">
        <f>IF(O213=1000,MIN(E213:N213),0)</f>
        <v>0</v>
      </c>
      <c r="Q213">
        <f>SUM(E213:N213)-P213</f>
        <v>300</v>
      </c>
    </row>
    <row r="214" spans="1:17">
      <c r="A214">
        <v>213</v>
      </c>
      <c r="B214" t="s">
        <v>228</v>
      </c>
      <c r="C214" s="1">
        <v>0</v>
      </c>
      <c r="D214" s="2" t="s">
        <v>318</v>
      </c>
      <c r="E214">
        <f>IF(ISBLANK(Marathon!F217),"",100+MAX(0,(50-(50*(Marathon!F217-'Best Times'!H$2)/('Best Times'!H$5-'Best Times'!H$2)))))</f>
        <v>100</v>
      </c>
      <c r="F214" t="str">
        <f>IF(ISBLANK(Marathon!G217),"",100+MAX(0,(50-(50*(Marathon!G217-'Best Times'!I$2)/('Best Times'!I$5-'Best Times'!I$2)))))</f>
        <v/>
      </c>
      <c r="G214">
        <f>IF(ISBLANK(Marathon!H217),"",100+MAX(0,(50-(50*(Marathon!H217-'Best Times'!J$2)/('Best Times'!J$5-'Best Times'!J$2)))))</f>
        <v>100</v>
      </c>
      <c r="H214" t="str">
        <f>IF(ISBLANK(Marathon!I217),"",100+MAX(0,(50-(50*(Marathon!I217-'Best Times'!K$2)/('Best Times'!K$5-'Best Times'!K$2)))))</f>
        <v/>
      </c>
      <c r="I214" t="str">
        <f>IF(ISBLANK(Marathon!J217),"",100+MAX(0,(50-(50*(Marathon!J217-'Best Times'!L$2)/('Best Times'!L$5-'Best Times'!L$2)))))</f>
        <v/>
      </c>
      <c r="J214" t="str">
        <f>IF(ISBLANK(Marathon!K217),"",100+MAX(0,(50-(50*(Marathon!K217-'Best Times'!M$2)/('Best Times'!M$5-'Best Times'!M$2)))))</f>
        <v/>
      </c>
      <c r="K214" t="str">
        <f>IF(ISBLANK(Marathon!L217),"",100+MAX(0,(50-(50*(Marathon!L217-'Best Times'!N$2)/('Best Times'!N$5-'Best Times'!N$2)))))</f>
        <v/>
      </c>
      <c r="L214">
        <f>IF(ISBLANK(Marathon!M217),"",100+MAX(0,(50-(50*(Marathon!M217-'Best Times'!O$2)/('Best Times'!O$5-'Best Times'!O$2)))))</f>
        <v>100</v>
      </c>
      <c r="M214" t="str">
        <f>IF(ISBLANK(Marathon!N217),"",100+MAX(0,(50-(50*(Marathon!N217-'Best Times'!P$2)/('Best Times'!P$5-'Best Times'!P$2)))))</f>
        <v/>
      </c>
      <c r="N214" t="str">
        <f>IF(ISBLANK(Marathon!O217),"",100+MAX(0,(50-(50*(Marathon!O217-'Best Times'!Q$2)/('Best Times'!Q$5-'Best Times'!Q$2)))))</f>
        <v/>
      </c>
      <c r="O214">
        <f>100*COUNTIF(E214:N214,"&gt;0")</f>
        <v>300</v>
      </c>
      <c r="P214">
        <f>IF(O214=1000,MIN(E214:N214),0)</f>
        <v>0</v>
      </c>
      <c r="Q214">
        <f>SUM(E214:N214)-P214</f>
        <v>300</v>
      </c>
    </row>
    <row r="215" spans="1:17">
      <c r="A215">
        <v>214</v>
      </c>
      <c r="B215" t="s">
        <v>96</v>
      </c>
      <c r="C215" s="1">
        <v>0</v>
      </c>
      <c r="D215" s="2" t="s">
        <v>318</v>
      </c>
      <c r="E215">
        <f>IF(ISBLANK(Marathon!F218),"",100+MAX(0,(50-(50*(Marathon!F218-'Best Times'!H$2)/('Best Times'!H$5-'Best Times'!H$2)))))</f>
        <v>100</v>
      </c>
      <c r="F215">
        <f>IF(ISBLANK(Marathon!G218),"",100+MAX(0,(50-(50*(Marathon!G218-'Best Times'!I$2)/('Best Times'!I$5-'Best Times'!I$2)))))</f>
        <v>100</v>
      </c>
      <c r="G215" t="str">
        <f>IF(ISBLANK(Marathon!H218),"",100+MAX(0,(50-(50*(Marathon!H218-'Best Times'!J$2)/('Best Times'!J$5-'Best Times'!J$2)))))</f>
        <v/>
      </c>
      <c r="H215" t="str">
        <f>IF(ISBLANK(Marathon!I218),"",100+MAX(0,(50-(50*(Marathon!I218-'Best Times'!K$2)/('Best Times'!K$5-'Best Times'!K$2)))))</f>
        <v/>
      </c>
      <c r="I215">
        <f>IF(ISBLANK(Marathon!J218),"",100+MAX(0,(50-(50*(Marathon!J218-'Best Times'!L$2)/('Best Times'!L$5-'Best Times'!L$2)))))</f>
        <v>100</v>
      </c>
      <c r="J215" t="str">
        <f>IF(ISBLANK(Marathon!K218),"",100+MAX(0,(50-(50*(Marathon!K218-'Best Times'!M$2)/('Best Times'!M$5-'Best Times'!M$2)))))</f>
        <v/>
      </c>
      <c r="K215" t="str">
        <f>IF(ISBLANK(Marathon!L218),"",100+MAX(0,(50-(50*(Marathon!L218-'Best Times'!N$2)/('Best Times'!N$5-'Best Times'!N$2)))))</f>
        <v/>
      </c>
      <c r="L215" t="str">
        <f>IF(ISBLANK(Marathon!M218),"",100+MAX(0,(50-(50*(Marathon!M218-'Best Times'!O$2)/('Best Times'!O$5-'Best Times'!O$2)))))</f>
        <v/>
      </c>
      <c r="M215" t="str">
        <f>IF(ISBLANK(Marathon!N218),"",100+MAX(0,(50-(50*(Marathon!N218-'Best Times'!P$2)/('Best Times'!P$5-'Best Times'!P$2)))))</f>
        <v/>
      </c>
      <c r="N215" t="str">
        <f>IF(ISBLANK(Marathon!O218),"",100+MAX(0,(50-(50*(Marathon!O218-'Best Times'!Q$2)/('Best Times'!Q$5-'Best Times'!Q$2)))))</f>
        <v/>
      </c>
      <c r="O215">
        <f>100*COUNTIF(E215:N215,"&gt;0")</f>
        <v>300</v>
      </c>
      <c r="P215">
        <f>IF(O215=1000,MIN(E215:N215),0)</f>
        <v>0</v>
      </c>
      <c r="Q215">
        <f>SUM(E215:N215)-P215</f>
        <v>300</v>
      </c>
    </row>
    <row r="216" spans="1:17">
      <c r="A216">
        <v>215</v>
      </c>
      <c r="B216" t="s">
        <v>229</v>
      </c>
      <c r="C216" s="1">
        <v>0</v>
      </c>
      <c r="D216" s="2" t="s">
        <v>318</v>
      </c>
      <c r="E216" t="str">
        <f>IF(ISBLANK(Marathon!F219),"",100+MAX(0,(50-(50*(Marathon!F219-'Best Times'!H$2)/('Best Times'!H$5-'Best Times'!H$2)))))</f>
        <v/>
      </c>
      <c r="F216" t="str">
        <f>IF(ISBLANK(Marathon!G219),"",100+MAX(0,(50-(50*(Marathon!G219-'Best Times'!I$2)/('Best Times'!I$5-'Best Times'!I$2)))))</f>
        <v/>
      </c>
      <c r="G216">
        <f>IF(ISBLANK(Marathon!H219),"",100+MAX(0,(50-(50*(Marathon!H219-'Best Times'!J$2)/('Best Times'!J$5-'Best Times'!J$2)))))</f>
        <v>100</v>
      </c>
      <c r="H216" t="str">
        <f>IF(ISBLANK(Marathon!I219),"",100+MAX(0,(50-(50*(Marathon!I219-'Best Times'!K$2)/('Best Times'!K$5-'Best Times'!K$2)))))</f>
        <v/>
      </c>
      <c r="I216" t="str">
        <f>IF(ISBLANK(Marathon!J219),"",100+MAX(0,(50-(50*(Marathon!J219-'Best Times'!L$2)/('Best Times'!L$5-'Best Times'!L$2)))))</f>
        <v/>
      </c>
      <c r="J216" t="str">
        <f>IF(ISBLANK(Marathon!K219),"",100+MAX(0,(50-(50*(Marathon!K219-'Best Times'!M$2)/('Best Times'!M$5-'Best Times'!M$2)))))</f>
        <v/>
      </c>
      <c r="K216" t="str">
        <f>IF(ISBLANK(Marathon!L219),"",100+MAX(0,(50-(50*(Marathon!L219-'Best Times'!N$2)/('Best Times'!N$5-'Best Times'!N$2)))))</f>
        <v/>
      </c>
      <c r="L216">
        <f>IF(ISBLANK(Marathon!M219),"",100+MAX(0,(50-(50*(Marathon!M219-'Best Times'!O$2)/('Best Times'!O$5-'Best Times'!O$2)))))</f>
        <v>100</v>
      </c>
      <c r="M216" t="str">
        <f>IF(ISBLANK(Marathon!N219),"",100+MAX(0,(50-(50*(Marathon!N219-'Best Times'!P$2)/('Best Times'!P$5-'Best Times'!P$2)))))</f>
        <v/>
      </c>
      <c r="N216">
        <f>IF(ISBLANK(Marathon!O219),"",100+MAX(0,(50-(50*(Marathon!O219-'Best Times'!Q$2)/('Best Times'!Q$5-'Best Times'!Q$2)))))</f>
        <v>100</v>
      </c>
      <c r="O216">
        <f>100*COUNTIF(E216:N216,"&gt;0")</f>
        <v>300</v>
      </c>
      <c r="P216">
        <f>IF(O216=1000,MIN(E216:N216),0)</f>
        <v>0</v>
      </c>
      <c r="Q216">
        <f>SUM(E216:N216)-P216</f>
        <v>300</v>
      </c>
    </row>
    <row r="217" spans="1:17">
      <c r="A217">
        <v>216</v>
      </c>
      <c r="B217" t="s">
        <v>230</v>
      </c>
      <c r="C217" s="1">
        <v>0</v>
      </c>
      <c r="D217" s="2" t="s">
        <v>318</v>
      </c>
      <c r="E217">
        <f>IF(ISBLANK(Marathon!F220),"",100+MAX(0,(50-(50*(Marathon!F220-'Best Times'!H$2)/('Best Times'!H$5-'Best Times'!H$2)))))</f>
        <v>100</v>
      </c>
      <c r="F217" t="str">
        <f>IF(ISBLANK(Marathon!G220),"",100+MAX(0,(50-(50*(Marathon!G220-'Best Times'!I$2)/('Best Times'!I$5-'Best Times'!I$2)))))</f>
        <v/>
      </c>
      <c r="G217" t="str">
        <f>IF(ISBLANK(Marathon!H220),"",100+MAX(0,(50-(50*(Marathon!H220-'Best Times'!J$2)/('Best Times'!J$5-'Best Times'!J$2)))))</f>
        <v/>
      </c>
      <c r="H217" t="str">
        <f>IF(ISBLANK(Marathon!I220),"",100+MAX(0,(50-(50*(Marathon!I220-'Best Times'!K$2)/('Best Times'!K$5-'Best Times'!K$2)))))</f>
        <v/>
      </c>
      <c r="I217" t="str">
        <f>IF(ISBLANK(Marathon!J220),"",100+MAX(0,(50-(50*(Marathon!J220-'Best Times'!L$2)/('Best Times'!L$5-'Best Times'!L$2)))))</f>
        <v/>
      </c>
      <c r="J217" t="str">
        <f>IF(ISBLANK(Marathon!K220),"",100+MAX(0,(50-(50*(Marathon!K220-'Best Times'!M$2)/('Best Times'!M$5-'Best Times'!M$2)))))</f>
        <v/>
      </c>
      <c r="K217" t="str">
        <f>IF(ISBLANK(Marathon!L220),"",100+MAX(0,(50-(50*(Marathon!L220-'Best Times'!N$2)/('Best Times'!N$5-'Best Times'!N$2)))))</f>
        <v/>
      </c>
      <c r="L217" t="str">
        <f>IF(ISBLANK(Marathon!M220),"",100+MAX(0,(50-(50*(Marathon!M220-'Best Times'!O$2)/('Best Times'!O$5-'Best Times'!O$2)))))</f>
        <v/>
      </c>
      <c r="M217">
        <f>IF(ISBLANK(Marathon!N220),"",100+MAX(0,(50-(50*(Marathon!N220-'Best Times'!P$2)/('Best Times'!P$5-'Best Times'!P$2)))))</f>
        <v>100</v>
      </c>
      <c r="N217">
        <f>IF(ISBLANK(Marathon!O220),"",100+MAX(0,(50-(50*(Marathon!O220-'Best Times'!Q$2)/('Best Times'!Q$5-'Best Times'!Q$2)))))</f>
        <v>100</v>
      </c>
      <c r="O217">
        <f>100*COUNTIF(E217:N217,"&gt;0")</f>
        <v>300</v>
      </c>
      <c r="P217">
        <f>IF(O217=1000,MIN(E217:N217),0)</f>
        <v>0</v>
      </c>
      <c r="Q217">
        <f>SUM(E217:N217)-P217</f>
        <v>300</v>
      </c>
    </row>
    <row r="218" spans="1:17">
      <c r="A218">
        <v>217</v>
      </c>
      <c r="B218" t="s">
        <v>97</v>
      </c>
      <c r="C218" s="1">
        <v>0</v>
      </c>
      <c r="D218" s="2" t="s">
        <v>318</v>
      </c>
      <c r="E218">
        <f>IF(ISBLANK(Marathon!F221),"",100+MAX(0,(50-(50*(Marathon!F221-'Best Times'!H$2)/('Best Times'!H$5-'Best Times'!H$2)))))</f>
        <v>100</v>
      </c>
      <c r="F218">
        <f>IF(ISBLANK(Marathon!G221),"",100+MAX(0,(50-(50*(Marathon!G221-'Best Times'!I$2)/('Best Times'!I$5-'Best Times'!I$2)))))</f>
        <v>100</v>
      </c>
      <c r="G218" t="str">
        <f>IF(ISBLANK(Marathon!H221),"",100+MAX(0,(50-(50*(Marathon!H221-'Best Times'!J$2)/('Best Times'!J$5-'Best Times'!J$2)))))</f>
        <v/>
      </c>
      <c r="H218" t="str">
        <f>IF(ISBLANK(Marathon!I221),"",100+MAX(0,(50-(50*(Marathon!I221-'Best Times'!K$2)/('Best Times'!K$5-'Best Times'!K$2)))))</f>
        <v/>
      </c>
      <c r="I218" t="str">
        <f>IF(ISBLANK(Marathon!J221),"",100+MAX(0,(50-(50*(Marathon!J221-'Best Times'!L$2)/('Best Times'!L$5-'Best Times'!L$2)))))</f>
        <v/>
      </c>
      <c r="J218" t="str">
        <f>IF(ISBLANK(Marathon!K221),"",100+MAX(0,(50-(50*(Marathon!K221-'Best Times'!M$2)/('Best Times'!M$5-'Best Times'!M$2)))))</f>
        <v/>
      </c>
      <c r="K218" t="str">
        <f>IF(ISBLANK(Marathon!L221),"",100+MAX(0,(50-(50*(Marathon!L221-'Best Times'!N$2)/('Best Times'!N$5-'Best Times'!N$2)))))</f>
        <v/>
      </c>
      <c r="L218">
        <f>IF(ISBLANK(Marathon!M221),"",100+MAX(0,(50-(50*(Marathon!M221-'Best Times'!O$2)/('Best Times'!O$5-'Best Times'!O$2)))))</f>
        <v>100</v>
      </c>
      <c r="M218" t="str">
        <f>IF(ISBLANK(Marathon!N221),"",100+MAX(0,(50-(50*(Marathon!N221-'Best Times'!P$2)/('Best Times'!P$5-'Best Times'!P$2)))))</f>
        <v/>
      </c>
      <c r="N218" t="str">
        <f>IF(ISBLANK(Marathon!O221),"",100+MAX(0,(50-(50*(Marathon!O221-'Best Times'!Q$2)/('Best Times'!Q$5-'Best Times'!Q$2)))))</f>
        <v/>
      </c>
      <c r="O218">
        <f>100*COUNTIF(E218:N218,"&gt;0")</f>
        <v>300</v>
      </c>
      <c r="P218">
        <f>IF(O218=1000,MIN(E218:N218),0)</f>
        <v>0</v>
      </c>
      <c r="Q218">
        <f>SUM(E218:N218)-P218</f>
        <v>300</v>
      </c>
    </row>
    <row r="219" spans="1:17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IF(ISBLANK(Marathon!F222),"",100+MAX(0,(50-(50*(Marathon!F222-'Best Times'!H$2)/('Best Times'!H$5-'Best Times'!H$2)))))</f>
        <v/>
      </c>
      <c r="F219">
        <f>IF(ISBLANK(Marathon!G222),"",100+MAX(0,(50-(50*(Marathon!G222-'Best Times'!I$2)/('Best Times'!I$5-'Best Times'!I$2)))))</f>
        <v>100</v>
      </c>
      <c r="G219" t="str">
        <f>IF(ISBLANK(Marathon!H222),"",100+MAX(0,(50-(50*(Marathon!H222-'Best Times'!J$2)/('Best Times'!J$5-'Best Times'!J$2)))))</f>
        <v/>
      </c>
      <c r="H219">
        <f>IF(ISBLANK(Marathon!I222),"",100+MAX(0,(50-(50*(Marathon!I222-'Best Times'!K$2)/('Best Times'!K$5-'Best Times'!K$2)))))</f>
        <v>100</v>
      </c>
      <c r="I219" t="str">
        <f>IF(ISBLANK(Marathon!J222),"",100+MAX(0,(50-(50*(Marathon!J222-'Best Times'!L$2)/('Best Times'!L$5-'Best Times'!L$2)))))</f>
        <v/>
      </c>
      <c r="J219" t="str">
        <f>IF(ISBLANK(Marathon!K222),"",100+MAX(0,(50-(50*(Marathon!K222-'Best Times'!M$2)/('Best Times'!M$5-'Best Times'!M$2)))))</f>
        <v/>
      </c>
      <c r="K219" t="str">
        <f>IF(ISBLANK(Marathon!L222),"",100+MAX(0,(50-(50*(Marathon!L222-'Best Times'!N$2)/('Best Times'!N$5-'Best Times'!N$2)))))</f>
        <v/>
      </c>
      <c r="L219" t="str">
        <f>IF(ISBLANK(Marathon!M222),"",100+MAX(0,(50-(50*(Marathon!M222-'Best Times'!O$2)/('Best Times'!O$5-'Best Times'!O$2)))))</f>
        <v/>
      </c>
      <c r="M219">
        <f>IF(ISBLANK(Marathon!N222),"",100+MAX(0,(50-(50*(Marathon!N222-'Best Times'!P$2)/('Best Times'!P$5-'Best Times'!P$2)))))</f>
        <v>100</v>
      </c>
      <c r="N219" t="str">
        <f>IF(ISBLANK(Marathon!O222),"",100+MAX(0,(50-(50*(Marathon!O222-'Best Times'!Q$2)/('Best Times'!Q$5-'Best Times'!Q$2)))))</f>
        <v/>
      </c>
      <c r="O219">
        <f>100*COUNTIF(E219:N219,"&gt;0")</f>
        <v>300</v>
      </c>
      <c r="P219">
        <f>IF(O219=1000,MIN(E219:N219),0)</f>
        <v>0</v>
      </c>
      <c r="Q219">
        <f>SUM(E219:N219)-P219</f>
        <v>300</v>
      </c>
    </row>
    <row r="220" spans="1:17">
      <c r="A220">
        <v>219</v>
      </c>
      <c r="B220" t="s">
        <v>232</v>
      </c>
      <c r="C220" s="1">
        <v>76</v>
      </c>
      <c r="D220" s="2" t="s">
        <v>319</v>
      </c>
      <c r="E220" t="str">
        <f>IF(ISBLANK(Marathon!F223),"",100+MAX(0,(50-(50*(Marathon!F223-'Best Times'!H$2)/('Best Times'!H$5-'Best Times'!H$2)))))</f>
        <v/>
      </c>
      <c r="F220">
        <f>IF(ISBLANK(Marathon!G223),"",100+MAX(0,(50-(50*(Marathon!G223-'Best Times'!I$2)/('Best Times'!I$5-'Best Times'!I$2)))))</f>
        <v>113.83547008547009</v>
      </c>
      <c r="G220" t="str">
        <f>IF(ISBLANK(Marathon!H223),"",100+MAX(0,(50-(50*(Marathon!H223-'Best Times'!J$2)/('Best Times'!J$5-'Best Times'!J$2)))))</f>
        <v/>
      </c>
      <c r="H220" t="str">
        <f>IF(ISBLANK(Marathon!I223),"",100+MAX(0,(50-(50*(Marathon!I223-'Best Times'!K$2)/('Best Times'!K$5-'Best Times'!K$2)))))</f>
        <v/>
      </c>
      <c r="I220" t="str">
        <f>IF(ISBLANK(Marathon!J223),"",100+MAX(0,(50-(50*(Marathon!J223-'Best Times'!L$2)/('Best Times'!L$5-'Best Times'!L$2)))))</f>
        <v/>
      </c>
      <c r="J220" t="str">
        <f>IF(ISBLANK(Marathon!K223),"",100+MAX(0,(50-(50*(Marathon!K223-'Best Times'!M$2)/('Best Times'!M$5-'Best Times'!M$2)))))</f>
        <v/>
      </c>
      <c r="K220" t="str">
        <f>IF(ISBLANK(Marathon!L223),"",100+MAX(0,(50-(50*(Marathon!L223-'Best Times'!N$2)/('Best Times'!N$5-'Best Times'!N$2)))))</f>
        <v/>
      </c>
      <c r="L220" t="str">
        <f>IF(ISBLANK(Marathon!M223),"",100+MAX(0,(50-(50*(Marathon!M223-'Best Times'!O$2)/('Best Times'!O$5-'Best Times'!O$2)))))</f>
        <v/>
      </c>
      <c r="M220" t="str">
        <f>IF(ISBLANK(Marathon!N223),"",100+MAX(0,(50-(50*(Marathon!N223-'Best Times'!P$2)/('Best Times'!P$5-'Best Times'!P$2)))))</f>
        <v/>
      </c>
      <c r="N220">
        <f>IF(ISBLANK(Marathon!O223),"",100+MAX(0,(50-(50*(Marathon!O223-'Best Times'!Q$2)/('Best Times'!Q$5-'Best Times'!Q$2)))))</f>
        <v>100</v>
      </c>
      <c r="O220">
        <f>100*COUNTIF(E220:N220,"&gt;0")</f>
        <v>200</v>
      </c>
      <c r="P220">
        <f>IF(O220=1000,MIN(E220:N220),0)</f>
        <v>0</v>
      </c>
      <c r="Q220">
        <f>SUM(E220:N220)-P220</f>
        <v>213.83547008547009</v>
      </c>
    </row>
    <row r="221" spans="1:17">
      <c r="A221">
        <v>220</v>
      </c>
      <c r="B221" t="s">
        <v>233</v>
      </c>
      <c r="C221" s="1">
        <v>0</v>
      </c>
      <c r="D221" s="2" t="s">
        <v>318</v>
      </c>
      <c r="E221" t="str">
        <f>IF(ISBLANK(Marathon!F224),"",100+MAX(0,(50-(50*(Marathon!F224-'Best Times'!H$2)/('Best Times'!H$5-'Best Times'!H$2)))))</f>
        <v/>
      </c>
      <c r="F221" t="str">
        <f>IF(ISBLANK(Marathon!G224),"",100+MAX(0,(50-(50*(Marathon!G224-'Best Times'!I$2)/('Best Times'!I$5-'Best Times'!I$2)))))</f>
        <v/>
      </c>
      <c r="G221" t="str">
        <f>IF(ISBLANK(Marathon!H224),"",100+MAX(0,(50-(50*(Marathon!H224-'Best Times'!J$2)/('Best Times'!J$5-'Best Times'!J$2)))))</f>
        <v/>
      </c>
      <c r="H221" t="str">
        <f>IF(ISBLANK(Marathon!I224),"",100+MAX(0,(50-(50*(Marathon!I224-'Best Times'!K$2)/('Best Times'!K$5-'Best Times'!K$2)))))</f>
        <v/>
      </c>
      <c r="I221" t="str">
        <f>IF(ISBLANK(Marathon!J224),"",100+MAX(0,(50-(50*(Marathon!J224-'Best Times'!L$2)/('Best Times'!L$5-'Best Times'!L$2)))))</f>
        <v/>
      </c>
      <c r="J221" t="str">
        <f>IF(ISBLANK(Marathon!K224),"",100+MAX(0,(50-(50*(Marathon!K224-'Best Times'!M$2)/('Best Times'!M$5-'Best Times'!M$2)))))</f>
        <v/>
      </c>
      <c r="K221">
        <f>IF(ISBLANK(Marathon!L224),"",100+MAX(0,(50-(50*(Marathon!L224-'Best Times'!N$2)/('Best Times'!N$5-'Best Times'!N$2)))))</f>
        <v>100</v>
      </c>
      <c r="L221" t="str">
        <f>IF(ISBLANK(Marathon!M224),"",100+MAX(0,(50-(50*(Marathon!M224-'Best Times'!O$2)/('Best Times'!O$5-'Best Times'!O$2)))))</f>
        <v/>
      </c>
      <c r="M221">
        <f>IF(ISBLANK(Marathon!N224),"",100+MAX(0,(50-(50*(Marathon!N224-'Best Times'!P$2)/('Best Times'!P$5-'Best Times'!P$2)))))</f>
        <v>100</v>
      </c>
      <c r="N221">
        <f>IF(ISBLANK(Marathon!O224),"",100+MAX(0,(50-(50*(Marathon!O224-'Best Times'!Q$2)/('Best Times'!Q$5-'Best Times'!Q$2)))))</f>
        <v>100</v>
      </c>
      <c r="O221">
        <f>100*COUNTIF(E221:N221,"&gt;0")</f>
        <v>300</v>
      </c>
      <c r="P221">
        <f>IF(O221=1000,MIN(E221:N221),0)</f>
        <v>0</v>
      </c>
      <c r="Q221">
        <f>SUM(E221:N221)-P221</f>
        <v>300</v>
      </c>
    </row>
    <row r="222" spans="1:17">
      <c r="A222">
        <v>221</v>
      </c>
      <c r="B222" t="s">
        <v>63</v>
      </c>
      <c r="C222" s="1">
        <v>63.783333333333303</v>
      </c>
      <c r="D222" s="2" t="s">
        <v>319</v>
      </c>
      <c r="E222" t="str">
        <f>IF(ISBLANK(Marathon!F225),"",100+MAX(0,(50-(50*(Marathon!F225-'Best Times'!H$2)/('Best Times'!H$5-'Best Times'!H$2)))))</f>
        <v/>
      </c>
      <c r="F222">
        <f>IF(ISBLANK(Marathon!G225),"",100+MAX(0,(50-(50*(Marathon!G225-'Best Times'!I$2)/('Best Times'!I$5-'Best Times'!I$2)))))</f>
        <v>100</v>
      </c>
      <c r="G222" t="str">
        <f>IF(ISBLANK(Marathon!H225),"",100+MAX(0,(50-(50*(Marathon!H225-'Best Times'!J$2)/('Best Times'!J$5-'Best Times'!J$2)))))</f>
        <v/>
      </c>
      <c r="H222" t="str">
        <f>IF(ISBLANK(Marathon!I225),"",100+MAX(0,(50-(50*(Marathon!I225-'Best Times'!K$2)/('Best Times'!K$5-'Best Times'!K$2)))))</f>
        <v/>
      </c>
      <c r="I222" t="str">
        <f>IF(ISBLANK(Marathon!J225),"",100+MAX(0,(50-(50*(Marathon!J225-'Best Times'!L$2)/('Best Times'!L$5-'Best Times'!L$2)))))</f>
        <v/>
      </c>
      <c r="J222" t="str">
        <f>IF(ISBLANK(Marathon!K225),"",100+MAX(0,(50-(50*(Marathon!K225-'Best Times'!M$2)/('Best Times'!M$5-'Best Times'!M$2)))))</f>
        <v/>
      </c>
      <c r="K222" t="str">
        <f>IF(ISBLANK(Marathon!L225),"",100+MAX(0,(50-(50*(Marathon!L225-'Best Times'!N$2)/('Best Times'!N$5-'Best Times'!N$2)))))</f>
        <v/>
      </c>
      <c r="L222" t="str">
        <f>IF(ISBLANK(Marathon!M225),"",100+MAX(0,(50-(50*(Marathon!M225-'Best Times'!O$2)/('Best Times'!O$5-'Best Times'!O$2)))))</f>
        <v/>
      </c>
      <c r="M222" t="str">
        <f>IF(ISBLANK(Marathon!N225),"",100+MAX(0,(50-(50*(Marathon!N225-'Best Times'!P$2)/('Best Times'!P$5-'Best Times'!P$2)))))</f>
        <v/>
      </c>
      <c r="N222">
        <f>IF(ISBLANK(Marathon!O225),"",100+MAX(0,(50-(50*(Marathon!O225-'Best Times'!Q$2)/('Best Times'!Q$5-'Best Times'!Q$2)))))</f>
        <v>100</v>
      </c>
      <c r="O222">
        <f>100*COUNTIF(E222:N222,"&gt;0")</f>
        <v>200</v>
      </c>
      <c r="P222">
        <f>IF(O222=1000,MIN(E222:N222),0)</f>
        <v>0</v>
      </c>
      <c r="Q222">
        <f>SUM(E222:N222)-P222</f>
        <v>200</v>
      </c>
    </row>
    <row r="223" spans="1:17">
      <c r="A223">
        <v>222</v>
      </c>
      <c r="B223" t="s">
        <v>234</v>
      </c>
      <c r="C223" s="1">
        <v>58.566666666666599</v>
      </c>
      <c r="D223" s="2" t="s">
        <v>319</v>
      </c>
      <c r="E223" t="str">
        <f>IF(ISBLANK(Marathon!F226),"",100+MAX(0,(50-(50*(Marathon!F226-'Best Times'!H$2)/('Best Times'!H$5-'Best Times'!H$2)))))</f>
        <v/>
      </c>
      <c r="F223">
        <f>IF(ISBLANK(Marathon!G226),"",100+MAX(0,(50-(50*(Marathon!G226-'Best Times'!I$2)/('Best Times'!I$5-'Best Times'!I$2)))))</f>
        <v>100</v>
      </c>
      <c r="G223" t="str">
        <f>IF(ISBLANK(Marathon!H226),"",100+MAX(0,(50-(50*(Marathon!H226-'Best Times'!J$2)/('Best Times'!J$5-'Best Times'!J$2)))))</f>
        <v/>
      </c>
      <c r="H223" t="str">
        <f>IF(ISBLANK(Marathon!I226),"",100+MAX(0,(50-(50*(Marathon!I226-'Best Times'!K$2)/('Best Times'!K$5-'Best Times'!K$2)))))</f>
        <v/>
      </c>
      <c r="I223" t="str">
        <f>IF(ISBLANK(Marathon!J226),"",100+MAX(0,(50-(50*(Marathon!J226-'Best Times'!L$2)/('Best Times'!L$5-'Best Times'!L$2)))))</f>
        <v/>
      </c>
      <c r="J223" t="str">
        <f>IF(ISBLANK(Marathon!K226),"",100+MAX(0,(50-(50*(Marathon!K226-'Best Times'!M$2)/('Best Times'!M$5-'Best Times'!M$2)))))</f>
        <v/>
      </c>
      <c r="K223" t="str">
        <f>IF(ISBLANK(Marathon!L226),"",100+MAX(0,(50-(50*(Marathon!L226-'Best Times'!N$2)/('Best Times'!N$5-'Best Times'!N$2)))))</f>
        <v/>
      </c>
      <c r="L223" t="str">
        <f>IF(ISBLANK(Marathon!M226),"",100+MAX(0,(50-(50*(Marathon!M226-'Best Times'!O$2)/('Best Times'!O$5-'Best Times'!O$2)))))</f>
        <v/>
      </c>
      <c r="M223" t="str">
        <f>IF(ISBLANK(Marathon!N226),"",100+MAX(0,(50-(50*(Marathon!N226-'Best Times'!P$2)/('Best Times'!P$5-'Best Times'!P$2)))))</f>
        <v/>
      </c>
      <c r="N223">
        <f>IF(ISBLANK(Marathon!O226),"",100+MAX(0,(50-(50*(Marathon!O226-'Best Times'!Q$2)/('Best Times'!Q$5-'Best Times'!Q$2)))))</f>
        <v>100</v>
      </c>
      <c r="O223">
        <f>100*COUNTIF(E223:N223,"&gt;0")</f>
        <v>200</v>
      </c>
      <c r="P223">
        <f>IF(O223=1000,MIN(E223:N223),0)</f>
        <v>0</v>
      </c>
      <c r="Q223">
        <f>SUM(E223:N223)-P223</f>
        <v>200</v>
      </c>
    </row>
    <row r="224" spans="1:17">
      <c r="A224">
        <v>223</v>
      </c>
      <c r="B224" t="s">
        <v>66</v>
      </c>
      <c r="C224" s="1">
        <v>44.75</v>
      </c>
      <c r="D224" s="2" t="s">
        <v>319</v>
      </c>
      <c r="E224" t="str">
        <f>IF(ISBLANK(Marathon!F227),"",100+MAX(0,(50-(50*(Marathon!F227-'Best Times'!H$2)/('Best Times'!H$5-'Best Times'!H$2)))))</f>
        <v/>
      </c>
      <c r="F224">
        <f>IF(ISBLANK(Marathon!G227),"",100+MAX(0,(50-(50*(Marathon!G227-'Best Times'!I$2)/('Best Times'!I$5-'Best Times'!I$2)))))</f>
        <v>100</v>
      </c>
      <c r="G224" t="str">
        <f>IF(ISBLANK(Marathon!H227),"",100+MAX(0,(50-(50*(Marathon!H227-'Best Times'!J$2)/('Best Times'!J$5-'Best Times'!J$2)))))</f>
        <v/>
      </c>
      <c r="H224" t="str">
        <f>IF(ISBLANK(Marathon!I227),"",100+MAX(0,(50-(50*(Marathon!I227-'Best Times'!K$2)/('Best Times'!K$5-'Best Times'!K$2)))))</f>
        <v/>
      </c>
      <c r="I224" t="str">
        <f>IF(ISBLANK(Marathon!J227),"",100+MAX(0,(50-(50*(Marathon!J227-'Best Times'!L$2)/('Best Times'!L$5-'Best Times'!L$2)))))</f>
        <v/>
      </c>
      <c r="J224" t="str">
        <f>IF(ISBLANK(Marathon!K227),"",100+MAX(0,(50-(50*(Marathon!K227-'Best Times'!M$2)/('Best Times'!M$5-'Best Times'!M$2)))))</f>
        <v/>
      </c>
      <c r="K224" t="str">
        <f>IF(ISBLANK(Marathon!L227),"",100+MAX(0,(50-(50*(Marathon!L227-'Best Times'!N$2)/('Best Times'!N$5-'Best Times'!N$2)))))</f>
        <v/>
      </c>
      <c r="L224" t="str">
        <f>IF(ISBLANK(Marathon!M227),"",100+MAX(0,(50-(50*(Marathon!M227-'Best Times'!O$2)/('Best Times'!O$5-'Best Times'!O$2)))))</f>
        <v/>
      </c>
      <c r="M224" t="str">
        <f>IF(ISBLANK(Marathon!N227),"",100+MAX(0,(50-(50*(Marathon!N227-'Best Times'!P$2)/('Best Times'!P$5-'Best Times'!P$2)))))</f>
        <v/>
      </c>
      <c r="N224">
        <f>IF(ISBLANK(Marathon!O227),"",100+MAX(0,(50-(50*(Marathon!O227-'Best Times'!Q$2)/('Best Times'!Q$5-'Best Times'!Q$2)))))</f>
        <v>100</v>
      </c>
      <c r="O224">
        <f>100*COUNTIF(E224:N224,"&gt;0")</f>
        <v>200</v>
      </c>
      <c r="P224">
        <f>IF(O224=1000,MIN(E224:N224),0)</f>
        <v>0</v>
      </c>
      <c r="Q224">
        <f>SUM(E224:N224)-P224</f>
        <v>200</v>
      </c>
    </row>
    <row r="225" spans="1:17">
      <c r="A225">
        <v>224</v>
      </c>
      <c r="B225" t="s">
        <v>235</v>
      </c>
      <c r="C225" s="1">
        <v>31.783333333333299</v>
      </c>
      <c r="D225" s="2" t="s">
        <v>320</v>
      </c>
      <c r="E225">
        <f>IF(ISBLANK(Marathon!F228),"",100+MAX(0,(50-(50*(Marathon!F228-'Best Times'!H$2)/('Best Times'!H$5-'Best Times'!H$2)))))</f>
        <v>100</v>
      </c>
      <c r="F225" t="str">
        <f>IF(ISBLANK(Marathon!G228),"",100+MAX(0,(50-(50*(Marathon!G228-'Best Times'!I$2)/('Best Times'!I$5-'Best Times'!I$2)))))</f>
        <v/>
      </c>
      <c r="G225" t="str">
        <f>IF(ISBLANK(Marathon!H228),"",100+MAX(0,(50-(50*(Marathon!H228-'Best Times'!J$2)/('Best Times'!J$5-'Best Times'!J$2)))))</f>
        <v/>
      </c>
      <c r="H225" t="str">
        <f>IF(ISBLANK(Marathon!I228),"",100+MAX(0,(50-(50*(Marathon!I228-'Best Times'!K$2)/('Best Times'!K$5-'Best Times'!K$2)))))</f>
        <v/>
      </c>
      <c r="I225" t="str">
        <f>IF(ISBLANK(Marathon!J228),"",100+MAX(0,(50-(50*(Marathon!J228-'Best Times'!L$2)/('Best Times'!L$5-'Best Times'!L$2)))))</f>
        <v/>
      </c>
      <c r="J225" t="str">
        <f>IF(ISBLANK(Marathon!K228),"",100+MAX(0,(50-(50*(Marathon!K228-'Best Times'!M$2)/('Best Times'!M$5-'Best Times'!M$2)))))</f>
        <v/>
      </c>
      <c r="K225" t="str">
        <f>IF(ISBLANK(Marathon!L228),"",100+MAX(0,(50-(50*(Marathon!L228-'Best Times'!N$2)/('Best Times'!N$5-'Best Times'!N$2)))))</f>
        <v/>
      </c>
      <c r="L225" t="str">
        <f>IF(ISBLANK(Marathon!M228),"",100+MAX(0,(50-(50*(Marathon!M228-'Best Times'!O$2)/('Best Times'!O$5-'Best Times'!O$2)))))</f>
        <v/>
      </c>
      <c r="M225" t="str">
        <f>IF(ISBLANK(Marathon!N228),"",100+MAX(0,(50-(50*(Marathon!N228-'Best Times'!P$2)/('Best Times'!P$5-'Best Times'!P$2)))))</f>
        <v/>
      </c>
      <c r="N225">
        <f>IF(ISBLANK(Marathon!O228),"",100+MAX(0,(50-(50*(Marathon!O228-'Best Times'!Q$2)/('Best Times'!Q$5-'Best Times'!Q$2)))))</f>
        <v>100</v>
      </c>
      <c r="O225">
        <f>100*COUNTIF(E225:N225,"&gt;0")</f>
        <v>200</v>
      </c>
      <c r="P225">
        <f>IF(O225=1000,MIN(E225:N225),0)</f>
        <v>0</v>
      </c>
      <c r="Q225">
        <f>SUM(E225:N225)-P225</f>
        <v>200</v>
      </c>
    </row>
    <row r="226" spans="1:17">
      <c r="A226">
        <v>225</v>
      </c>
      <c r="B226" t="s">
        <v>70</v>
      </c>
      <c r="C226" s="1">
        <v>24.5</v>
      </c>
      <c r="D226" s="2" t="s">
        <v>319</v>
      </c>
      <c r="E226" t="str">
        <f>IF(ISBLANK(Marathon!F229),"",100+MAX(0,(50-(50*(Marathon!F229-'Best Times'!H$2)/('Best Times'!H$5-'Best Times'!H$2)))))</f>
        <v/>
      </c>
      <c r="F226" t="str">
        <f>IF(ISBLANK(Marathon!G229),"",100+MAX(0,(50-(50*(Marathon!G229-'Best Times'!I$2)/('Best Times'!I$5-'Best Times'!I$2)))))</f>
        <v/>
      </c>
      <c r="G226" t="str">
        <f>IF(ISBLANK(Marathon!H229),"",100+MAX(0,(50-(50*(Marathon!H229-'Best Times'!J$2)/('Best Times'!J$5-'Best Times'!J$2)))))</f>
        <v/>
      </c>
      <c r="H226" t="str">
        <f>IF(ISBLANK(Marathon!I229),"",100+MAX(0,(50-(50*(Marathon!I229-'Best Times'!K$2)/('Best Times'!K$5-'Best Times'!K$2)))))</f>
        <v/>
      </c>
      <c r="I226" t="str">
        <f>IF(ISBLANK(Marathon!J229),"",100+MAX(0,(50-(50*(Marathon!J229-'Best Times'!L$2)/('Best Times'!L$5-'Best Times'!L$2)))))</f>
        <v/>
      </c>
      <c r="J226" t="str">
        <f>IF(ISBLANK(Marathon!K229),"",100+MAX(0,(50-(50*(Marathon!K229-'Best Times'!M$2)/('Best Times'!M$5-'Best Times'!M$2)))))</f>
        <v/>
      </c>
      <c r="K226" t="str">
        <f>IF(ISBLANK(Marathon!L229),"",100+MAX(0,(50-(50*(Marathon!L229-'Best Times'!N$2)/('Best Times'!N$5-'Best Times'!N$2)))))</f>
        <v/>
      </c>
      <c r="L226" t="str">
        <f>IF(ISBLANK(Marathon!M229),"",100+MAX(0,(50-(50*(Marathon!M229-'Best Times'!O$2)/('Best Times'!O$5-'Best Times'!O$2)))))</f>
        <v/>
      </c>
      <c r="M226">
        <f>IF(ISBLANK(Marathon!N229),"",100+MAX(0,(50-(50*(Marathon!N229-'Best Times'!P$2)/('Best Times'!P$5-'Best Times'!P$2)))))</f>
        <v>100</v>
      </c>
      <c r="N226">
        <f>IF(ISBLANK(Marathon!O229),"",100+MAX(0,(50-(50*(Marathon!O229-'Best Times'!Q$2)/('Best Times'!Q$5-'Best Times'!Q$2)))))</f>
        <v>100</v>
      </c>
      <c r="O226">
        <f>100*COUNTIF(E226:N226,"&gt;0")</f>
        <v>200</v>
      </c>
      <c r="P226">
        <f>IF(O226=1000,MIN(E226:N226),0)</f>
        <v>0</v>
      </c>
      <c r="Q226">
        <f>SUM(E226:N226)-P226</f>
        <v>200</v>
      </c>
    </row>
    <row r="227" spans="1:17">
      <c r="A227">
        <v>226</v>
      </c>
      <c r="B227" t="s">
        <v>236</v>
      </c>
      <c r="C227" s="1">
        <v>24.066666666666599</v>
      </c>
      <c r="D227" s="2" t="s">
        <v>320</v>
      </c>
      <c r="E227">
        <f>IF(ISBLANK(Marathon!F230),"",100+MAX(0,(50-(50*(Marathon!F230-'Best Times'!H$2)/('Best Times'!H$5-'Best Times'!H$2)))))</f>
        <v>100</v>
      </c>
      <c r="F227" t="str">
        <f>IF(ISBLANK(Marathon!G230),"",100+MAX(0,(50-(50*(Marathon!G230-'Best Times'!I$2)/('Best Times'!I$5-'Best Times'!I$2)))))</f>
        <v/>
      </c>
      <c r="G227" t="str">
        <f>IF(ISBLANK(Marathon!H230),"",100+MAX(0,(50-(50*(Marathon!H230-'Best Times'!J$2)/('Best Times'!J$5-'Best Times'!J$2)))))</f>
        <v/>
      </c>
      <c r="H227" t="str">
        <f>IF(ISBLANK(Marathon!I230),"",100+MAX(0,(50-(50*(Marathon!I230-'Best Times'!K$2)/('Best Times'!K$5-'Best Times'!K$2)))))</f>
        <v/>
      </c>
      <c r="I227" t="str">
        <f>IF(ISBLANK(Marathon!J230),"",100+MAX(0,(50-(50*(Marathon!J230-'Best Times'!L$2)/('Best Times'!L$5-'Best Times'!L$2)))))</f>
        <v/>
      </c>
      <c r="J227" t="str">
        <f>IF(ISBLANK(Marathon!K230),"",100+MAX(0,(50-(50*(Marathon!K230-'Best Times'!M$2)/('Best Times'!M$5-'Best Times'!M$2)))))</f>
        <v/>
      </c>
      <c r="K227" t="str">
        <f>IF(ISBLANK(Marathon!L230),"",100+MAX(0,(50-(50*(Marathon!L230-'Best Times'!N$2)/('Best Times'!N$5-'Best Times'!N$2)))))</f>
        <v/>
      </c>
      <c r="L227" t="str">
        <f>IF(ISBLANK(Marathon!M230),"",100+MAX(0,(50-(50*(Marathon!M230-'Best Times'!O$2)/('Best Times'!O$5-'Best Times'!O$2)))))</f>
        <v/>
      </c>
      <c r="M227">
        <f>IF(ISBLANK(Marathon!N230),"",100+MAX(0,(50-(50*(Marathon!N230-'Best Times'!P$2)/('Best Times'!P$5-'Best Times'!P$2)))))</f>
        <v>100</v>
      </c>
      <c r="N227" t="str">
        <f>IF(ISBLANK(Marathon!O230),"",100+MAX(0,(50-(50*(Marathon!O230-'Best Times'!Q$2)/('Best Times'!Q$5-'Best Times'!Q$2)))))</f>
        <v/>
      </c>
      <c r="O227">
        <f>100*COUNTIF(E227:N227,"&gt;0")</f>
        <v>200</v>
      </c>
      <c r="P227">
        <f>IF(O227=1000,MIN(E227:N227),0)</f>
        <v>0</v>
      </c>
      <c r="Q227">
        <f>SUM(E227:N227)-P227</f>
        <v>200</v>
      </c>
    </row>
    <row r="228" spans="1:17">
      <c r="A228">
        <v>227</v>
      </c>
      <c r="B228" t="s">
        <v>237</v>
      </c>
      <c r="C228" s="1">
        <v>21.4166666666666</v>
      </c>
      <c r="D228" s="2" t="s">
        <v>320</v>
      </c>
      <c r="E228" t="str">
        <f>IF(ISBLANK(Marathon!F231),"",100+MAX(0,(50-(50*(Marathon!F231-'Best Times'!H$2)/('Best Times'!H$5-'Best Times'!H$2)))))</f>
        <v/>
      </c>
      <c r="F228" t="str">
        <f>IF(ISBLANK(Marathon!G231),"",100+MAX(0,(50-(50*(Marathon!G231-'Best Times'!I$2)/('Best Times'!I$5-'Best Times'!I$2)))))</f>
        <v/>
      </c>
      <c r="G228" t="str">
        <f>IF(ISBLANK(Marathon!H231),"",100+MAX(0,(50-(50*(Marathon!H231-'Best Times'!J$2)/('Best Times'!J$5-'Best Times'!J$2)))))</f>
        <v/>
      </c>
      <c r="H228" t="str">
        <f>IF(ISBLANK(Marathon!I231),"",100+MAX(0,(50-(50*(Marathon!I231-'Best Times'!K$2)/('Best Times'!K$5-'Best Times'!K$2)))))</f>
        <v/>
      </c>
      <c r="I228">
        <f>IF(ISBLANK(Marathon!J231),"",100+MAX(0,(50-(50*(Marathon!J231-'Best Times'!L$2)/('Best Times'!L$5-'Best Times'!L$2)))))</f>
        <v>100</v>
      </c>
      <c r="J228">
        <f>IF(ISBLANK(Marathon!K231),"",100+MAX(0,(50-(50*(Marathon!K231-'Best Times'!M$2)/('Best Times'!M$5-'Best Times'!M$2)))))</f>
        <v>100</v>
      </c>
      <c r="K228" t="str">
        <f>IF(ISBLANK(Marathon!L231),"",100+MAX(0,(50-(50*(Marathon!L231-'Best Times'!N$2)/('Best Times'!N$5-'Best Times'!N$2)))))</f>
        <v/>
      </c>
      <c r="L228" t="str">
        <f>IF(ISBLANK(Marathon!M231),"",100+MAX(0,(50-(50*(Marathon!M231-'Best Times'!O$2)/('Best Times'!O$5-'Best Times'!O$2)))))</f>
        <v/>
      </c>
      <c r="M228" t="str">
        <f>IF(ISBLANK(Marathon!N231),"",100+MAX(0,(50-(50*(Marathon!N231-'Best Times'!P$2)/('Best Times'!P$5-'Best Times'!P$2)))))</f>
        <v/>
      </c>
      <c r="N228" t="str">
        <f>IF(ISBLANK(Marathon!O231),"",100+MAX(0,(50-(50*(Marathon!O231-'Best Times'!Q$2)/('Best Times'!Q$5-'Best Times'!Q$2)))))</f>
        <v/>
      </c>
      <c r="O228">
        <f>100*COUNTIF(E228:N228,"&gt;0")</f>
        <v>200</v>
      </c>
      <c r="P228">
        <f>IF(O228=1000,MIN(E228:N228),0)</f>
        <v>0</v>
      </c>
      <c r="Q228">
        <f>SUM(E228:N228)-P228</f>
        <v>200</v>
      </c>
    </row>
    <row r="229" spans="1:17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IF(ISBLANK(Marathon!F232),"",100+MAX(0,(50-(50*(Marathon!F232-'Best Times'!H$2)/('Best Times'!H$5-'Best Times'!H$2)))))</f>
        <v/>
      </c>
      <c r="F229">
        <f>IF(ISBLANK(Marathon!G232),"",100+MAX(0,(50-(50*(Marathon!G232-'Best Times'!I$2)/('Best Times'!I$5-'Best Times'!I$2)))))</f>
        <v>100</v>
      </c>
      <c r="G229" t="str">
        <f>IF(ISBLANK(Marathon!H232),"",100+MAX(0,(50-(50*(Marathon!H232-'Best Times'!J$2)/('Best Times'!J$5-'Best Times'!J$2)))))</f>
        <v/>
      </c>
      <c r="H229" t="str">
        <f>IF(ISBLANK(Marathon!I232),"",100+MAX(0,(50-(50*(Marathon!I232-'Best Times'!K$2)/('Best Times'!K$5-'Best Times'!K$2)))))</f>
        <v/>
      </c>
      <c r="I229" t="str">
        <f>IF(ISBLANK(Marathon!J232),"",100+MAX(0,(50-(50*(Marathon!J232-'Best Times'!L$2)/('Best Times'!L$5-'Best Times'!L$2)))))</f>
        <v/>
      </c>
      <c r="J229" t="str">
        <f>IF(ISBLANK(Marathon!K232),"",100+MAX(0,(50-(50*(Marathon!K232-'Best Times'!M$2)/('Best Times'!M$5-'Best Times'!M$2)))))</f>
        <v/>
      </c>
      <c r="K229" t="str">
        <f>IF(ISBLANK(Marathon!L232),"",100+MAX(0,(50-(50*(Marathon!L232-'Best Times'!N$2)/('Best Times'!N$5-'Best Times'!N$2)))))</f>
        <v/>
      </c>
      <c r="L229" t="str">
        <f>IF(ISBLANK(Marathon!M232),"",100+MAX(0,(50-(50*(Marathon!M232-'Best Times'!O$2)/('Best Times'!O$5-'Best Times'!O$2)))))</f>
        <v/>
      </c>
      <c r="M229">
        <f>IF(ISBLANK(Marathon!N232),"",100+MAX(0,(50-(50*(Marathon!N232-'Best Times'!P$2)/('Best Times'!P$5-'Best Times'!P$2)))))</f>
        <v>100</v>
      </c>
      <c r="N229" t="str">
        <f>IF(ISBLANK(Marathon!O232),"",100+MAX(0,(50-(50*(Marathon!O232-'Best Times'!Q$2)/('Best Times'!Q$5-'Best Times'!Q$2)))))</f>
        <v/>
      </c>
      <c r="O229">
        <f>100*COUNTIF(E229:N229,"&gt;0")</f>
        <v>200</v>
      </c>
      <c r="P229">
        <f>IF(O229=1000,MIN(E229:N229),0)</f>
        <v>0</v>
      </c>
      <c r="Q229">
        <f>SUM(E229:N229)-P229</f>
        <v>200</v>
      </c>
    </row>
    <row r="230" spans="1:17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IF(ISBLANK(Marathon!F233),"",100+MAX(0,(50-(50*(Marathon!F233-'Best Times'!H$2)/('Best Times'!H$5-'Best Times'!H$2)))))</f>
        <v/>
      </c>
      <c r="F230">
        <f>IF(ISBLANK(Marathon!G233),"",100+MAX(0,(50-(50*(Marathon!G233-'Best Times'!I$2)/('Best Times'!I$5-'Best Times'!I$2)))))</f>
        <v>100</v>
      </c>
      <c r="G230" t="str">
        <f>IF(ISBLANK(Marathon!H233),"",100+MAX(0,(50-(50*(Marathon!H233-'Best Times'!J$2)/('Best Times'!J$5-'Best Times'!J$2)))))</f>
        <v/>
      </c>
      <c r="H230" t="str">
        <f>IF(ISBLANK(Marathon!I233),"",100+MAX(0,(50-(50*(Marathon!I233-'Best Times'!K$2)/('Best Times'!K$5-'Best Times'!K$2)))))</f>
        <v/>
      </c>
      <c r="I230" t="str">
        <f>IF(ISBLANK(Marathon!J233),"",100+MAX(0,(50-(50*(Marathon!J233-'Best Times'!L$2)/('Best Times'!L$5-'Best Times'!L$2)))))</f>
        <v/>
      </c>
      <c r="J230" t="str">
        <f>IF(ISBLANK(Marathon!K233),"",100+MAX(0,(50-(50*(Marathon!K233-'Best Times'!M$2)/('Best Times'!M$5-'Best Times'!M$2)))))</f>
        <v/>
      </c>
      <c r="K230" t="str">
        <f>IF(ISBLANK(Marathon!L233),"",100+MAX(0,(50-(50*(Marathon!L233-'Best Times'!N$2)/('Best Times'!N$5-'Best Times'!N$2)))))</f>
        <v/>
      </c>
      <c r="L230">
        <f>IF(ISBLANK(Marathon!M233),"",100+MAX(0,(50-(50*(Marathon!M233-'Best Times'!O$2)/('Best Times'!O$5-'Best Times'!O$2)))))</f>
        <v>100</v>
      </c>
      <c r="M230" t="str">
        <f>IF(ISBLANK(Marathon!N233),"",100+MAX(0,(50-(50*(Marathon!N233-'Best Times'!P$2)/('Best Times'!P$5-'Best Times'!P$2)))))</f>
        <v/>
      </c>
      <c r="N230" t="str">
        <f>IF(ISBLANK(Marathon!O233),"",100+MAX(0,(50-(50*(Marathon!O233-'Best Times'!Q$2)/('Best Times'!Q$5-'Best Times'!Q$2)))))</f>
        <v/>
      </c>
      <c r="O230">
        <f>100*COUNTIF(E230:N230,"&gt;0")</f>
        <v>200</v>
      </c>
      <c r="P230">
        <f>IF(O230=1000,MIN(E230:N230),0)</f>
        <v>0</v>
      </c>
      <c r="Q230">
        <f>SUM(E230:N230)-P230</f>
        <v>200</v>
      </c>
    </row>
    <row r="231" spans="1:17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IF(ISBLANK(Marathon!F234),"",100+MAX(0,(50-(50*(Marathon!F234-'Best Times'!H$2)/('Best Times'!H$5-'Best Times'!H$2)))))</f>
        <v/>
      </c>
      <c r="F231">
        <f>IF(ISBLANK(Marathon!G234),"",100+MAX(0,(50-(50*(Marathon!G234-'Best Times'!I$2)/('Best Times'!I$5-'Best Times'!I$2)))))</f>
        <v>100</v>
      </c>
      <c r="G231" t="str">
        <f>IF(ISBLANK(Marathon!H234),"",100+MAX(0,(50-(50*(Marathon!H234-'Best Times'!J$2)/('Best Times'!J$5-'Best Times'!J$2)))))</f>
        <v/>
      </c>
      <c r="H231" t="str">
        <f>IF(ISBLANK(Marathon!I234),"",100+MAX(0,(50-(50*(Marathon!I234-'Best Times'!K$2)/('Best Times'!K$5-'Best Times'!K$2)))))</f>
        <v/>
      </c>
      <c r="I231" t="str">
        <f>IF(ISBLANK(Marathon!J234),"",100+MAX(0,(50-(50*(Marathon!J234-'Best Times'!L$2)/('Best Times'!L$5-'Best Times'!L$2)))))</f>
        <v/>
      </c>
      <c r="J231" t="str">
        <f>IF(ISBLANK(Marathon!K234),"",100+MAX(0,(50-(50*(Marathon!K234-'Best Times'!M$2)/('Best Times'!M$5-'Best Times'!M$2)))))</f>
        <v/>
      </c>
      <c r="K231" t="str">
        <f>IF(ISBLANK(Marathon!L234),"",100+MAX(0,(50-(50*(Marathon!L234-'Best Times'!N$2)/('Best Times'!N$5-'Best Times'!N$2)))))</f>
        <v/>
      </c>
      <c r="L231" t="str">
        <f>IF(ISBLANK(Marathon!M234),"",100+MAX(0,(50-(50*(Marathon!M234-'Best Times'!O$2)/('Best Times'!O$5-'Best Times'!O$2)))))</f>
        <v/>
      </c>
      <c r="M231" t="str">
        <f>IF(ISBLANK(Marathon!N234),"",100+MAX(0,(50-(50*(Marathon!N234-'Best Times'!P$2)/('Best Times'!P$5-'Best Times'!P$2)))))</f>
        <v/>
      </c>
      <c r="N231">
        <f>IF(ISBLANK(Marathon!O234),"",100+MAX(0,(50-(50*(Marathon!O234-'Best Times'!Q$2)/('Best Times'!Q$5-'Best Times'!Q$2)))))</f>
        <v>100</v>
      </c>
      <c r="O231">
        <f>100*COUNTIF(E231:N231,"&gt;0")</f>
        <v>200</v>
      </c>
      <c r="P231">
        <f>IF(O231=1000,MIN(E231:N231),0)</f>
        <v>0</v>
      </c>
      <c r="Q231">
        <f>SUM(E231:N231)-P231</f>
        <v>200</v>
      </c>
    </row>
    <row r="232" spans="1:17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IF(ISBLANK(Marathon!F235),"",100+MAX(0,(50-(50*(Marathon!F235-'Best Times'!H$2)/('Best Times'!H$5-'Best Times'!H$2)))))</f>
        <v/>
      </c>
      <c r="F232" t="str">
        <f>IF(ISBLANK(Marathon!G235),"",100+MAX(0,(50-(50*(Marathon!G235-'Best Times'!I$2)/('Best Times'!I$5-'Best Times'!I$2)))))</f>
        <v/>
      </c>
      <c r="G232" t="str">
        <f>IF(ISBLANK(Marathon!H235),"",100+MAX(0,(50-(50*(Marathon!H235-'Best Times'!J$2)/('Best Times'!J$5-'Best Times'!J$2)))))</f>
        <v/>
      </c>
      <c r="H232" t="str">
        <f>IF(ISBLANK(Marathon!I235),"",100+MAX(0,(50-(50*(Marathon!I235-'Best Times'!K$2)/('Best Times'!K$5-'Best Times'!K$2)))))</f>
        <v/>
      </c>
      <c r="I232">
        <f>IF(ISBLANK(Marathon!J235),"",100+MAX(0,(50-(50*(Marathon!J235-'Best Times'!L$2)/('Best Times'!L$5-'Best Times'!L$2)))))</f>
        <v>100</v>
      </c>
      <c r="J232" t="str">
        <f>IF(ISBLANK(Marathon!K235),"",100+MAX(0,(50-(50*(Marathon!K235-'Best Times'!M$2)/('Best Times'!M$5-'Best Times'!M$2)))))</f>
        <v/>
      </c>
      <c r="K232" t="str">
        <f>IF(ISBLANK(Marathon!L235),"",100+MAX(0,(50-(50*(Marathon!L235-'Best Times'!N$2)/('Best Times'!N$5-'Best Times'!N$2)))))</f>
        <v/>
      </c>
      <c r="L232" t="str">
        <f>IF(ISBLANK(Marathon!M235),"",100+MAX(0,(50-(50*(Marathon!M235-'Best Times'!O$2)/('Best Times'!O$5-'Best Times'!O$2)))))</f>
        <v/>
      </c>
      <c r="M232">
        <f>IF(ISBLANK(Marathon!N235),"",100+MAX(0,(50-(50*(Marathon!N235-'Best Times'!P$2)/('Best Times'!P$5-'Best Times'!P$2)))))</f>
        <v>100</v>
      </c>
      <c r="N232" t="str">
        <f>IF(ISBLANK(Marathon!O235),"",100+MAX(0,(50-(50*(Marathon!O235-'Best Times'!Q$2)/('Best Times'!Q$5-'Best Times'!Q$2)))))</f>
        <v/>
      </c>
      <c r="O232">
        <f>100*COUNTIF(E232:N232,"&gt;0")</f>
        <v>200</v>
      </c>
      <c r="P232">
        <f>IF(O232=1000,MIN(E232:N232),0)</f>
        <v>0</v>
      </c>
      <c r="Q232">
        <f>SUM(E232:N232)-P232</f>
        <v>200</v>
      </c>
    </row>
    <row r="233" spans="1:17">
      <c r="A233">
        <v>232</v>
      </c>
      <c r="B233" t="s">
        <v>93</v>
      </c>
      <c r="C233" s="1">
        <v>0</v>
      </c>
      <c r="D233" s="2" t="s">
        <v>321</v>
      </c>
      <c r="E233">
        <f>IF(ISBLANK(Marathon!F236),"",100+MAX(0,(50-(50*(Marathon!F236-'Best Times'!H$2)/('Best Times'!H$5-'Best Times'!H$2)))))</f>
        <v>100</v>
      </c>
      <c r="F233" t="str">
        <f>IF(ISBLANK(Marathon!G236),"",100+MAX(0,(50-(50*(Marathon!G236-'Best Times'!I$2)/('Best Times'!I$5-'Best Times'!I$2)))))</f>
        <v/>
      </c>
      <c r="G233" t="str">
        <f>IF(ISBLANK(Marathon!H236),"",100+MAX(0,(50-(50*(Marathon!H236-'Best Times'!J$2)/('Best Times'!J$5-'Best Times'!J$2)))))</f>
        <v/>
      </c>
      <c r="H233" t="str">
        <f>IF(ISBLANK(Marathon!I236),"",100+MAX(0,(50-(50*(Marathon!I236-'Best Times'!K$2)/('Best Times'!K$5-'Best Times'!K$2)))))</f>
        <v/>
      </c>
      <c r="I233" t="str">
        <f>IF(ISBLANK(Marathon!J236),"",100+MAX(0,(50-(50*(Marathon!J236-'Best Times'!L$2)/('Best Times'!L$5-'Best Times'!L$2)))))</f>
        <v/>
      </c>
      <c r="J233" t="str">
        <f>IF(ISBLANK(Marathon!K236),"",100+MAX(0,(50-(50*(Marathon!K236-'Best Times'!M$2)/('Best Times'!M$5-'Best Times'!M$2)))))</f>
        <v/>
      </c>
      <c r="K233" t="str">
        <f>IF(ISBLANK(Marathon!L236),"",100+MAX(0,(50-(50*(Marathon!L236-'Best Times'!N$2)/('Best Times'!N$5-'Best Times'!N$2)))))</f>
        <v/>
      </c>
      <c r="L233" t="str">
        <f>IF(ISBLANK(Marathon!M236),"",100+MAX(0,(50-(50*(Marathon!M236-'Best Times'!O$2)/('Best Times'!O$5-'Best Times'!O$2)))))</f>
        <v/>
      </c>
      <c r="M233" t="str">
        <f>IF(ISBLANK(Marathon!N236),"",100+MAX(0,(50-(50*(Marathon!N236-'Best Times'!P$2)/('Best Times'!P$5-'Best Times'!P$2)))))</f>
        <v/>
      </c>
      <c r="N233">
        <f>IF(ISBLANK(Marathon!O236),"",100+MAX(0,(50-(50*(Marathon!O236-'Best Times'!Q$2)/('Best Times'!Q$5-'Best Times'!Q$2)))))</f>
        <v>100</v>
      </c>
      <c r="O233">
        <f>100*COUNTIF(E233:N233,"&gt;0")</f>
        <v>200</v>
      </c>
      <c r="P233">
        <f>IF(O233=1000,MIN(E233:N233),0)</f>
        <v>0</v>
      </c>
      <c r="Q233">
        <f>SUM(E233:N233)-P233</f>
        <v>200</v>
      </c>
    </row>
    <row r="234" spans="1:17">
      <c r="A234">
        <v>233</v>
      </c>
      <c r="B234" t="s">
        <v>240</v>
      </c>
      <c r="C234" s="1">
        <v>0</v>
      </c>
      <c r="D234" s="2" t="s">
        <v>321</v>
      </c>
      <c r="E234">
        <f>IF(ISBLANK(Marathon!F237),"",100+MAX(0,(50-(50*(Marathon!F237-'Best Times'!H$2)/('Best Times'!H$5-'Best Times'!H$2)))))</f>
        <v>100</v>
      </c>
      <c r="F234" t="str">
        <f>IF(ISBLANK(Marathon!G237),"",100+MAX(0,(50-(50*(Marathon!G237-'Best Times'!I$2)/('Best Times'!I$5-'Best Times'!I$2)))))</f>
        <v/>
      </c>
      <c r="G234">
        <f>IF(ISBLANK(Marathon!H237),"",100+MAX(0,(50-(50*(Marathon!H237-'Best Times'!J$2)/('Best Times'!J$5-'Best Times'!J$2)))))</f>
        <v>100</v>
      </c>
      <c r="H234" t="str">
        <f>IF(ISBLANK(Marathon!I237),"",100+MAX(0,(50-(50*(Marathon!I237-'Best Times'!K$2)/('Best Times'!K$5-'Best Times'!K$2)))))</f>
        <v/>
      </c>
      <c r="I234" t="str">
        <f>IF(ISBLANK(Marathon!J237),"",100+MAX(0,(50-(50*(Marathon!J237-'Best Times'!L$2)/('Best Times'!L$5-'Best Times'!L$2)))))</f>
        <v/>
      </c>
      <c r="J234" t="str">
        <f>IF(ISBLANK(Marathon!K237),"",100+MAX(0,(50-(50*(Marathon!K237-'Best Times'!M$2)/('Best Times'!M$5-'Best Times'!M$2)))))</f>
        <v/>
      </c>
      <c r="K234" t="str">
        <f>IF(ISBLANK(Marathon!L237),"",100+MAX(0,(50-(50*(Marathon!L237-'Best Times'!N$2)/('Best Times'!N$5-'Best Times'!N$2)))))</f>
        <v/>
      </c>
      <c r="L234" t="str">
        <f>IF(ISBLANK(Marathon!M237),"",100+MAX(0,(50-(50*(Marathon!M237-'Best Times'!O$2)/('Best Times'!O$5-'Best Times'!O$2)))))</f>
        <v/>
      </c>
      <c r="M234" t="str">
        <f>IF(ISBLANK(Marathon!N237),"",100+MAX(0,(50-(50*(Marathon!N237-'Best Times'!P$2)/('Best Times'!P$5-'Best Times'!P$2)))))</f>
        <v/>
      </c>
      <c r="N234" t="str">
        <f>IF(ISBLANK(Marathon!O237),"",100+MAX(0,(50-(50*(Marathon!O237-'Best Times'!Q$2)/('Best Times'!Q$5-'Best Times'!Q$2)))))</f>
        <v/>
      </c>
      <c r="O234">
        <f>100*COUNTIF(E234:N234,"&gt;0")</f>
        <v>200</v>
      </c>
      <c r="P234">
        <f>IF(O234=1000,MIN(E234:N234),0)</f>
        <v>0</v>
      </c>
      <c r="Q234">
        <f>SUM(E234:N234)-P234</f>
        <v>200</v>
      </c>
    </row>
    <row r="235" spans="1:17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IF(ISBLANK(Marathon!F238),"",100+MAX(0,(50-(50*(Marathon!F238-'Best Times'!H$2)/('Best Times'!H$5-'Best Times'!H$2)))))</f>
        <v/>
      </c>
      <c r="F235" t="str">
        <f>IF(ISBLANK(Marathon!G238),"",100+MAX(0,(50-(50*(Marathon!G238-'Best Times'!I$2)/('Best Times'!I$5-'Best Times'!I$2)))))</f>
        <v/>
      </c>
      <c r="G235" t="str">
        <f>IF(ISBLANK(Marathon!H238),"",100+MAX(0,(50-(50*(Marathon!H238-'Best Times'!J$2)/('Best Times'!J$5-'Best Times'!J$2)))))</f>
        <v/>
      </c>
      <c r="H235" t="str">
        <f>IF(ISBLANK(Marathon!I238),"",100+MAX(0,(50-(50*(Marathon!I238-'Best Times'!K$2)/('Best Times'!K$5-'Best Times'!K$2)))))</f>
        <v/>
      </c>
      <c r="I235" t="str">
        <f>IF(ISBLANK(Marathon!J238),"",100+MAX(0,(50-(50*(Marathon!J238-'Best Times'!L$2)/('Best Times'!L$5-'Best Times'!L$2)))))</f>
        <v/>
      </c>
      <c r="J235" t="str">
        <f>IF(ISBLANK(Marathon!K238),"",100+MAX(0,(50-(50*(Marathon!K238-'Best Times'!M$2)/('Best Times'!M$5-'Best Times'!M$2)))))</f>
        <v/>
      </c>
      <c r="K235" t="str">
        <f>IF(ISBLANK(Marathon!L238),"",100+MAX(0,(50-(50*(Marathon!L238-'Best Times'!N$2)/('Best Times'!N$5-'Best Times'!N$2)))))</f>
        <v/>
      </c>
      <c r="L235" t="str">
        <f>IF(ISBLANK(Marathon!M238),"",100+MAX(0,(50-(50*(Marathon!M238-'Best Times'!O$2)/('Best Times'!O$5-'Best Times'!O$2)))))</f>
        <v/>
      </c>
      <c r="M235">
        <f>IF(ISBLANK(Marathon!N238),"",100+MAX(0,(50-(50*(Marathon!N238-'Best Times'!P$2)/('Best Times'!P$5-'Best Times'!P$2)))))</f>
        <v>100</v>
      </c>
      <c r="N235">
        <f>IF(ISBLANK(Marathon!O238),"",100+MAX(0,(50-(50*(Marathon!O238-'Best Times'!Q$2)/('Best Times'!Q$5-'Best Times'!Q$2)))))</f>
        <v>100</v>
      </c>
      <c r="O235">
        <f>100*COUNTIF(E235:N235,"&gt;0")</f>
        <v>200</v>
      </c>
      <c r="P235">
        <f>IF(O235=1000,MIN(E235:N235),0)</f>
        <v>0</v>
      </c>
      <c r="Q235">
        <f>SUM(E235:N235)-P235</f>
        <v>200</v>
      </c>
    </row>
    <row r="236" spans="1:17">
      <c r="A236">
        <v>235</v>
      </c>
      <c r="B236" t="s">
        <v>242</v>
      </c>
      <c r="C236" s="1">
        <v>0</v>
      </c>
      <c r="D236" s="2" t="s">
        <v>321</v>
      </c>
      <c r="E236">
        <f>IF(ISBLANK(Marathon!F239),"",100+MAX(0,(50-(50*(Marathon!F239-'Best Times'!H$2)/('Best Times'!H$5-'Best Times'!H$2)))))</f>
        <v>100</v>
      </c>
      <c r="F236" t="str">
        <f>IF(ISBLANK(Marathon!G239),"",100+MAX(0,(50-(50*(Marathon!G239-'Best Times'!I$2)/('Best Times'!I$5-'Best Times'!I$2)))))</f>
        <v/>
      </c>
      <c r="G236">
        <f>IF(ISBLANK(Marathon!H239),"",100+MAX(0,(50-(50*(Marathon!H239-'Best Times'!J$2)/('Best Times'!J$5-'Best Times'!J$2)))))</f>
        <v>100</v>
      </c>
      <c r="H236" t="str">
        <f>IF(ISBLANK(Marathon!I239),"",100+MAX(0,(50-(50*(Marathon!I239-'Best Times'!K$2)/('Best Times'!K$5-'Best Times'!K$2)))))</f>
        <v/>
      </c>
      <c r="I236" t="str">
        <f>IF(ISBLANK(Marathon!J239),"",100+MAX(0,(50-(50*(Marathon!J239-'Best Times'!L$2)/('Best Times'!L$5-'Best Times'!L$2)))))</f>
        <v/>
      </c>
      <c r="J236" t="str">
        <f>IF(ISBLANK(Marathon!K239),"",100+MAX(0,(50-(50*(Marathon!K239-'Best Times'!M$2)/('Best Times'!M$5-'Best Times'!M$2)))))</f>
        <v/>
      </c>
      <c r="K236" t="str">
        <f>IF(ISBLANK(Marathon!L239),"",100+MAX(0,(50-(50*(Marathon!L239-'Best Times'!N$2)/('Best Times'!N$5-'Best Times'!N$2)))))</f>
        <v/>
      </c>
      <c r="L236" t="str">
        <f>IF(ISBLANK(Marathon!M239),"",100+MAX(0,(50-(50*(Marathon!M239-'Best Times'!O$2)/('Best Times'!O$5-'Best Times'!O$2)))))</f>
        <v/>
      </c>
      <c r="M236" t="str">
        <f>IF(ISBLANK(Marathon!N239),"",100+MAX(0,(50-(50*(Marathon!N239-'Best Times'!P$2)/('Best Times'!P$5-'Best Times'!P$2)))))</f>
        <v/>
      </c>
      <c r="N236" t="str">
        <f>IF(ISBLANK(Marathon!O239),"",100+MAX(0,(50-(50*(Marathon!O239-'Best Times'!Q$2)/('Best Times'!Q$5-'Best Times'!Q$2)))))</f>
        <v/>
      </c>
      <c r="O236">
        <f>100*COUNTIF(E236:N236,"&gt;0")</f>
        <v>200</v>
      </c>
      <c r="P236">
        <f>IF(O236=1000,MIN(E236:N236),0)</f>
        <v>0</v>
      </c>
      <c r="Q236">
        <f>SUM(E236:N236)-P236</f>
        <v>200</v>
      </c>
    </row>
    <row r="237" spans="1:17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IF(ISBLANK(Marathon!F240),"",100+MAX(0,(50-(50*(Marathon!F240-'Best Times'!H$2)/('Best Times'!H$5-'Best Times'!H$2)))))</f>
        <v/>
      </c>
      <c r="F237" t="str">
        <f>IF(ISBLANK(Marathon!G240),"",100+MAX(0,(50-(50*(Marathon!G240-'Best Times'!I$2)/('Best Times'!I$5-'Best Times'!I$2)))))</f>
        <v/>
      </c>
      <c r="G237" t="str">
        <f>IF(ISBLANK(Marathon!H240),"",100+MAX(0,(50-(50*(Marathon!H240-'Best Times'!J$2)/('Best Times'!J$5-'Best Times'!J$2)))))</f>
        <v/>
      </c>
      <c r="H237" t="str">
        <f>IF(ISBLANK(Marathon!I240),"",100+MAX(0,(50-(50*(Marathon!I240-'Best Times'!K$2)/('Best Times'!K$5-'Best Times'!K$2)))))</f>
        <v/>
      </c>
      <c r="I237" t="str">
        <f>IF(ISBLANK(Marathon!J240),"",100+MAX(0,(50-(50*(Marathon!J240-'Best Times'!L$2)/('Best Times'!L$5-'Best Times'!L$2)))))</f>
        <v/>
      </c>
      <c r="J237" t="str">
        <f>IF(ISBLANK(Marathon!K240),"",100+MAX(0,(50-(50*(Marathon!K240-'Best Times'!M$2)/('Best Times'!M$5-'Best Times'!M$2)))))</f>
        <v/>
      </c>
      <c r="K237" t="str">
        <f>IF(ISBLANK(Marathon!L240),"",100+MAX(0,(50-(50*(Marathon!L240-'Best Times'!N$2)/('Best Times'!N$5-'Best Times'!N$2)))))</f>
        <v/>
      </c>
      <c r="L237" t="str">
        <f>IF(ISBLANK(Marathon!M240),"",100+MAX(0,(50-(50*(Marathon!M240-'Best Times'!O$2)/('Best Times'!O$5-'Best Times'!O$2)))))</f>
        <v/>
      </c>
      <c r="M237">
        <f>IF(ISBLANK(Marathon!N240),"",100+MAX(0,(50-(50*(Marathon!N240-'Best Times'!P$2)/('Best Times'!P$5-'Best Times'!P$2)))))</f>
        <v>100</v>
      </c>
      <c r="N237">
        <f>IF(ISBLANK(Marathon!O240),"",100+MAX(0,(50-(50*(Marathon!O240-'Best Times'!Q$2)/('Best Times'!Q$5-'Best Times'!Q$2)))))</f>
        <v>100</v>
      </c>
      <c r="O237">
        <f>100*COUNTIF(E237:N237,"&gt;0")</f>
        <v>200</v>
      </c>
      <c r="P237">
        <f>IF(O237=1000,MIN(E237:N237),0)</f>
        <v>0</v>
      </c>
      <c r="Q237">
        <f>SUM(E237:N237)-P237</f>
        <v>200</v>
      </c>
    </row>
    <row r="238" spans="1:17">
      <c r="A238">
        <v>237</v>
      </c>
      <c r="B238" t="s">
        <v>244</v>
      </c>
      <c r="C238" s="1">
        <v>0</v>
      </c>
      <c r="D238" s="2" t="s">
        <v>321</v>
      </c>
      <c r="E238">
        <f>IF(ISBLANK(Marathon!F241),"",100+MAX(0,(50-(50*(Marathon!F241-'Best Times'!H$2)/('Best Times'!H$5-'Best Times'!H$2)))))</f>
        <v>100</v>
      </c>
      <c r="F238" t="str">
        <f>IF(ISBLANK(Marathon!G241),"",100+MAX(0,(50-(50*(Marathon!G241-'Best Times'!I$2)/('Best Times'!I$5-'Best Times'!I$2)))))</f>
        <v/>
      </c>
      <c r="G238" t="str">
        <f>IF(ISBLANK(Marathon!H241),"",100+MAX(0,(50-(50*(Marathon!H241-'Best Times'!J$2)/('Best Times'!J$5-'Best Times'!J$2)))))</f>
        <v/>
      </c>
      <c r="H238" t="str">
        <f>IF(ISBLANK(Marathon!I241),"",100+MAX(0,(50-(50*(Marathon!I241-'Best Times'!K$2)/('Best Times'!K$5-'Best Times'!K$2)))))</f>
        <v/>
      </c>
      <c r="I238" t="str">
        <f>IF(ISBLANK(Marathon!J241),"",100+MAX(0,(50-(50*(Marathon!J241-'Best Times'!L$2)/('Best Times'!L$5-'Best Times'!L$2)))))</f>
        <v/>
      </c>
      <c r="J238" t="str">
        <f>IF(ISBLANK(Marathon!K241),"",100+MAX(0,(50-(50*(Marathon!K241-'Best Times'!M$2)/('Best Times'!M$5-'Best Times'!M$2)))))</f>
        <v/>
      </c>
      <c r="K238" t="str">
        <f>IF(ISBLANK(Marathon!L241),"",100+MAX(0,(50-(50*(Marathon!L241-'Best Times'!N$2)/('Best Times'!N$5-'Best Times'!N$2)))))</f>
        <v/>
      </c>
      <c r="L238" t="str">
        <f>IF(ISBLANK(Marathon!M241),"",100+MAX(0,(50-(50*(Marathon!M241-'Best Times'!O$2)/('Best Times'!O$5-'Best Times'!O$2)))))</f>
        <v/>
      </c>
      <c r="M238">
        <f>IF(ISBLANK(Marathon!N241),"",100+MAX(0,(50-(50*(Marathon!N241-'Best Times'!P$2)/('Best Times'!P$5-'Best Times'!P$2)))))</f>
        <v>100</v>
      </c>
      <c r="N238" t="str">
        <f>IF(ISBLANK(Marathon!O241),"",100+MAX(0,(50-(50*(Marathon!O241-'Best Times'!Q$2)/('Best Times'!Q$5-'Best Times'!Q$2)))))</f>
        <v/>
      </c>
      <c r="O238">
        <f>100*COUNTIF(E238:N238,"&gt;0")</f>
        <v>200</v>
      </c>
      <c r="P238">
        <f>IF(O238=1000,MIN(E238:N238),0)</f>
        <v>0</v>
      </c>
      <c r="Q238">
        <f>SUM(E238:N238)-P238</f>
        <v>200</v>
      </c>
    </row>
    <row r="239" spans="1:17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IF(ISBLANK(Marathon!F242),"",100+MAX(0,(50-(50*(Marathon!F242-'Best Times'!H$2)/('Best Times'!H$5-'Best Times'!H$2)))))</f>
        <v/>
      </c>
      <c r="F239">
        <f>IF(ISBLANK(Marathon!G242),"",100+MAX(0,(50-(50*(Marathon!G242-'Best Times'!I$2)/('Best Times'!I$5-'Best Times'!I$2)))))</f>
        <v>100</v>
      </c>
      <c r="G239" t="str">
        <f>IF(ISBLANK(Marathon!H242),"",100+MAX(0,(50-(50*(Marathon!H242-'Best Times'!J$2)/('Best Times'!J$5-'Best Times'!J$2)))))</f>
        <v/>
      </c>
      <c r="H239" t="str">
        <f>IF(ISBLANK(Marathon!I242),"",100+MAX(0,(50-(50*(Marathon!I242-'Best Times'!K$2)/('Best Times'!K$5-'Best Times'!K$2)))))</f>
        <v/>
      </c>
      <c r="I239" t="str">
        <f>IF(ISBLANK(Marathon!J242),"",100+MAX(0,(50-(50*(Marathon!J242-'Best Times'!L$2)/('Best Times'!L$5-'Best Times'!L$2)))))</f>
        <v/>
      </c>
      <c r="J239" t="str">
        <f>IF(ISBLANK(Marathon!K242),"",100+MAX(0,(50-(50*(Marathon!K242-'Best Times'!M$2)/('Best Times'!M$5-'Best Times'!M$2)))))</f>
        <v/>
      </c>
      <c r="K239" t="str">
        <f>IF(ISBLANK(Marathon!L242),"",100+MAX(0,(50-(50*(Marathon!L242-'Best Times'!N$2)/('Best Times'!N$5-'Best Times'!N$2)))))</f>
        <v/>
      </c>
      <c r="L239" t="str">
        <f>IF(ISBLANK(Marathon!M242),"",100+MAX(0,(50-(50*(Marathon!M242-'Best Times'!O$2)/('Best Times'!O$5-'Best Times'!O$2)))))</f>
        <v/>
      </c>
      <c r="M239" t="str">
        <f>IF(ISBLANK(Marathon!N242),"",100+MAX(0,(50-(50*(Marathon!N242-'Best Times'!P$2)/('Best Times'!P$5-'Best Times'!P$2)))))</f>
        <v/>
      </c>
      <c r="N239">
        <f>IF(ISBLANK(Marathon!O242),"",100+MAX(0,(50-(50*(Marathon!O242-'Best Times'!Q$2)/('Best Times'!Q$5-'Best Times'!Q$2)))))</f>
        <v>100</v>
      </c>
      <c r="O239">
        <f>100*COUNTIF(E239:N239,"&gt;0")</f>
        <v>200</v>
      </c>
      <c r="P239">
        <f>IF(O239=1000,MIN(E239:N239),0)</f>
        <v>0</v>
      </c>
      <c r="Q239">
        <f>SUM(E239:N239)-P239</f>
        <v>200</v>
      </c>
    </row>
    <row r="240" spans="1:17">
      <c r="A240">
        <v>239</v>
      </c>
      <c r="B240" t="s">
        <v>245</v>
      </c>
      <c r="C240" s="1">
        <v>0</v>
      </c>
      <c r="D240" s="2" t="s">
        <v>321</v>
      </c>
      <c r="E240">
        <f>IF(ISBLANK(Marathon!F243),"",100+MAX(0,(50-(50*(Marathon!F243-'Best Times'!H$2)/('Best Times'!H$5-'Best Times'!H$2)))))</f>
        <v>100</v>
      </c>
      <c r="F240" t="str">
        <f>IF(ISBLANK(Marathon!G243),"",100+MAX(0,(50-(50*(Marathon!G243-'Best Times'!I$2)/('Best Times'!I$5-'Best Times'!I$2)))))</f>
        <v/>
      </c>
      <c r="G240">
        <f>IF(ISBLANK(Marathon!H243),"",100+MAX(0,(50-(50*(Marathon!H243-'Best Times'!J$2)/('Best Times'!J$5-'Best Times'!J$2)))))</f>
        <v>100</v>
      </c>
      <c r="H240" t="str">
        <f>IF(ISBLANK(Marathon!I243),"",100+MAX(0,(50-(50*(Marathon!I243-'Best Times'!K$2)/('Best Times'!K$5-'Best Times'!K$2)))))</f>
        <v/>
      </c>
      <c r="I240" t="str">
        <f>IF(ISBLANK(Marathon!J243),"",100+MAX(0,(50-(50*(Marathon!J243-'Best Times'!L$2)/('Best Times'!L$5-'Best Times'!L$2)))))</f>
        <v/>
      </c>
      <c r="J240" t="str">
        <f>IF(ISBLANK(Marathon!K243),"",100+MAX(0,(50-(50*(Marathon!K243-'Best Times'!M$2)/('Best Times'!M$5-'Best Times'!M$2)))))</f>
        <v/>
      </c>
      <c r="K240" t="str">
        <f>IF(ISBLANK(Marathon!L243),"",100+MAX(0,(50-(50*(Marathon!L243-'Best Times'!N$2)/('Best Times'!N$5-'Best Times'!N$2)))))</f>
        <v/>
      </c>
      <c r="L240" t="str">
        <f>IF(ISBLANK(Marathon!M243),"",100+MAX(0,(50-(50*(Marathon!M243-'Best Times'!O$2)/('Best Times'!O$5-'Best Times'!O$2)))))</f>
        <v/>
      </c>
      <c r="M240" t="str">
        <f>IF(ISBLANK(Marathon!N243),"",100+MAX(0,(50-(50*(Marathon!N243-'Best Times'!P$2)/('Best Times'!P$5-'Best Times'!P$2)))))</f>
        <v/>
      </c>
      <c r="N240" t="str">
        <f>IF(ISBLANK(Marathon!O243),"",100+MAX(0,(50-(50*(Marathon!O243-'Best Times'!Q$2)/('Best Times'!Q$5-'Best Times'!Q$2)))))</f>
        <v/>
      </c>
      <c r="O240">
        <f>100*COUNTIF(E240:N240,"&gt;0")</f>
        <v>200</v>
      </c>
      <c r="P240">
        <f>IF(O240=1000,MIN(E240:N240),0)</f>
        <v>0</v>
      </c>
      <c r="Q240">
        <f>SUM(E240:N240)-P240</f>
        <v>200</v>
      </c>
    </row>
    <row r="241" spans="1:17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IF(ISBLANK(Marathon!F244),"",100+MAX(0,(50-(50*(Marathon!F244-'Best Times'!H$2)/('Best Times'!H$5-'Best Times'!H$2)))))</f>
        <v/>
      </c>
      <c r="F241" t="str">
        <f>IF(ISBLANK(Marathon!G244),"",100+MAX(0,(50-(50*(Marathon!G244-'Best Times'!I$2)/('Best Times'!I$5-'Best Times'!I$2)))))</f>
        <v/>
      </c>
      <c r="G241" t="str">
        <f>IF(ISBLANK(Marathon!H244),"",100+MAX(0,(50-(50*(Marathon!H244-'Best Times'!J$2)/('Best Times'!J$5-'Best Times'!J$2)))))</f>
        <v/>
      </c>
      <c r="H241" t="str">
        <f>IF(ISBLANK(Marathon!I244),"",100+MAX(0,(50-(50*(Marathon!I244-'Best Times'!K$2)/('Best Times'!K$5-'Best Times'!K$2)))))</f>
        <v/>
      </c>
      <c r="I241" t="str">
        <f>IF(ISBLANK(Marathon!J244),"",100+MAX(0,(50-(50*(Marathon!J244-'Best Times'!L$2)/('Best Times'!L$5-'Best Times'!L$2)))))</f>
        <v/>
      </c>
      <c r="J241" t="str">
        <f>IF(ISBLANK(Marathon!K244),"",100+MAX(0,(50-(50*(Marathon!K244-'Best Times'!M$2)/('Best Times'!M$5-'Best Times'!M$2)))))</f>
        <v/>
      </c>
      <c r="K241">
        <f>IF(ISBLANK(Marathon!L244),"",100+MAX(0,(50-(50*(Marathon!L244-'Best Times'!N$2)/('Best Times'!N$5-'Best Times'!N$2)))))</f>
        <v>100</v>
      </c>
      <c r="L241" t="str">
        <f>IF(ISBLANK(Marathon!M244),"",100+MAX(0,(50-(50*(Marathon!M244-'Best Times'!O$2)/('Best Times'!O$5-'Best Times'!O$2)))))</f>
        <v/>
      </c>
      <c r="M241" t="str">
        <f>IF(ISBLANK(Marathon!N244),"",100+MAX(0,(50-(50*(Marathon!N244-'Best Times'!P$2)/('Best Times'!P$5-'Best Times'!P$2)))))</f>
        <v/>
      </c>
      <c r="N241">
        <f>IF(ISBLANK(Marathon!O244),"",100+MAX(0,(50-(50*(Marathon!O244-'Best Times'!Q$2)/('Best Times'!Q$5-'Best Times'!Q$2)))))</f>
        <v>100</v>
      </c>
      <c r="O241">
        <f>100*COUNTIF(E241:N241,"&gt;0")</f>
        <v>200</v>
      </c>
      <c r="P241">
        <f>IF(O241=1000,MIN(E241:N241),0)</f>
        <v>0</v>
      </c>
      <c r="Q241">
        <f>SUM(E241:N241)-P241</f>
        <v>200</v>
      </c>
    </row>
    <row r="242" spans="1:17">
      <c r="A242">
        <v>241</v>
      </c>
      <c r="B242" t="s">
        <v>98</v>
      </c>
      <c r="C242" s="1">
        <v>0</v>
      </c>
      <c r="D242" s="2" t="s">
        <v>321</v>
      </c>
      <c r="E242">
        <f>IF(ISBLANK(Marathon!F245),"",100+MAX(0,(50-(50*(Marathon!F245-'Best Times'!H$2)/('Best Times'!H$5-'Best Times'!H$2)))))</f>
        <v>100</v>
      </c>
      <c r="F242" t="str">
        <f>IF(ISBLANK(Marathon!G245),"",100+MAX(0,(50-(50*(Marathon!G245-'Best Times'!I$2)/('Best Times'!I$5-'Best Times'!I$2)))))</f>
        <v/>
      </c>
      <c r="G242">
        <f>IF(ISBLANK(Marathon!H245),"",100+MAX(0,(50-(50*(Marathon!H245-'Best Times'!J$2)/('Best Times'!J$5-'Best Times'!J$2)))))</f>
        <v>100</v>
      </c>
      <c r="H242" t="str">
        <f>IF(ISBLANK(Marathon!I245),"",100+MAX(0,(50-(50*(Marathon!I245-'Best Times'!K$2)/('Best Times'!K$5-'Best Times'!K$2)))))</f>
        <v/>
      </c>
      <c r="I242" t="str">
        <f>IF(ISBLANK(Marathon!J245),"",100+MAX(0,(50-(50*(Marathon!J245-'Best Times'!L$2)/('Best Times'!L$5-'Best Times'!L$2)))))</f>
        <v/>
      </c>
      <c r="J242" t="str">
        <f>IF(ISBLANK(Marathon!K245),"",100+MAX(0,(50-(50*(Marathon!K245-'Best Times'!M$2)/('Best Times'!M$5-'Best Times'!M$2)))))</f>
        <v/>
      </c>
      <c r="K242" t="str">
        <f>IF(ISBLANK(Marathon!L245),"",100+MAX(0,(50-(50*(Marathon!L245-'Best Times'!N$2)/('Best Times'!N$5-'Best Times'!N$2)))))</f>
        <v/>
      </c>
      <c r="L242" t="str">
        <f>IF(ISBLANK(Marathon!M245),"",100+MAX(0,(50-(50*(Marathon!M245-'Best Times'!O$2)/('Best Times'!O$5-'Best Times'!O$2)))))</f>
        <v/>
      </c>
      <c r="M242" t="str">
        <f>IF(ISBLANK(Marathon!N245),"",100+MAX(0,(50-(50*(Marathon!N245-'Best Times'!P$2)/('Best Times'!P$5-'Best Times'!P$2)))))</f>
        <v/>
      </c>
      <c r="N242" t="str">
        <f>IF(ISBLANK(Marathon!O245),"",100+MAX(0,(50-(50*(Marathon!O245-'Best Times'!Q$2)/('Best Times'!Q$5-'Best Times'!Q$2)))))</f>
        <v/>
      </c>
      <c r="O242">
        <f>100*COUNTIF(E242:N242,"&gt;0")</f>
        <v>200</v>
      </c>
      <c r="P242">
        <f>IF(O242=1000,MIN(E242:N242),0)</f>
        <v>0</v>
      </c>
      <c r="Q242">
        <f>SUM(E242:N242)-P242</f>
        <v>200</v>
      </c>
    </row>
    <row r="243" spans="1:17">
      <c r="A243">
        <v>242</v>
      </c>
      <c r="B243" t="s">
        <v>247</v>
      </c>
      <c r="C243" s="1">
        <v>13.0166666666666</v>
      </c>
      <c r="D243" s="2" t="s">
        <v>322</v>
      </c>
      <c r="E243" t="str">
        <f>IF(ISBLANK(Marathon!F246),"",100+MAX(0,(50-(50*(Marathon!F246-'Best Times'!H$2)/('Best Times'!H$5-'Best Times'!H$2)))))</f>
        <v/>
      </c>
      <c r="F243" t="str">
        <f>IF(ISBLANK(Marathon!G246),"",100+MAX(0,(50-(50*(Marathon!G246-'Best Times'!I$2)/('Best Times'!I$5-'Best Times'!I$2)))))</f>
        <v/>
      </c>
      <c r="G243" t="str">
        <f>IF(ISBLANK(Marathon!H246),"",100+MAX(0,(50-(50*(Marathon!H246-'Best Times'!J$2)/('Best Times'!J$5-'Best Times'!J$2)))))</f>
        <v/>
      </c>
      <c r="H243" t="str">
        <f>IF(ISBLANK(Marathon!I246),"",100+MAX(0,(50-(50*(Marathon!I246-'Best Times'!K$2)/('Best Times'!K$5-'Best Times'!K$2)))))</f>
        <v/>
      </c>
      <c r="I243" t="str">
        <f>IF(ISBLANK(Marathon!J246),"",100+MAX(0,(50-(50*(Marathon!J246-'Best Times'!L$2)/('Best Times'!L$5-'Best Times'!L$2)))))</f>
        <v/>
      </c>
      <c r="J243" t="str">
        <f>IF(ISBLANK(Marathon!K246),"",100+MAX(0,(50-(50*(Marathon!K246-'Best Times'!M$2)/('Best Times'!M$5-'Best Times'!M$2)))))</f>
        <v/>
      </c>
      <c r="K243" t="str">
        <f>IF(ISBLANK(Marathon!L246),"",100+MAX(0,(50-(50*(Marathon!L246-'Best Times'!N$2)/('Best Times'!N$5-'Best Times'!N$2)))))</f>
        <v/>
      </c>
      <c r="L243" t="str">
        <f>IF(ISBLANK(Marathon!M246),"",100+MAX(0,(50-(50*(Marathon!M246-'Best Times'!O$2)/('Best Times'!O$5-'Best Times'!O$2)))))</f>
        <v/>
      </c>
      <c r="M243" t="str">
        <f>IF(ISBLANK(Marathon!N246),"",100+MAX(0,(50-(50*(Marathon!N246-'Best Times'!P$2)/('Best Times'!P$5-'Best Times'!P$2)))))</f>
        <v/>
      </c>
      <c r="N243">
        <f>IF(ISBLANK(Marathon!O246),"",100+MAX(0,(50-(50*(Marathon!O246-'Best Times'!Q$2)/('Best Times'!Q$5-'Best Times'!Q$2)))))</f>
        <v>100</v>
      </c>
      <c r="O243">
        <f>100*COUNTIF(E243:N243,"&gt;0")</f>
        <v>100</v>
      </c>
      <c r="P243">
        <f>IF(O243=1000,MIN(E243:N243),0)</f>
        <v>0</v>
      </c>
      <c r="Q243">
        <f>SUM(E243:N243)-P243</f>
        <v>100</v>
      </c>
    </row>
    <row r="244" spans="1:17">
      <c r="A244">
        <v>243</v>
      </c>
      <c r="B244" t="s">
        <v>248</v>
      </c>
      <c r="C244" s="1">
        <v>11.316666666666601</v>
      </c>
      <c r="D244" s="2" t="s">
        <v>322</v>
      </c>
      <c r="E244" t="str">
        <f>IF(ISBLANK(Marathon!F247),"",100+MAX(0,(50-(50*(Marathon!F247-'Best Times'!H$2)/('Best Times'!H$5-'Best Times'!H$2)))))</f>
        <v/>
      </c>
      <c r="F244" t="str">
        <f>IF(ISBLANK(Marathon!G247),"",100+MAX(0,(50-(50*(Marathon!G247-'Best Times'!I$2)/('Best Times'!I$5-'Best Times'!I$2)))))</f>
        <v/>
      </c>
      <c r="G244" t="str">
        <f>IF(ISBLANK(Marathon!H247),"",100+MAX(0,(50-(50*(Marathon!H247-'Best Times'!J$2)/('Best Times'!J$5-'Best Times'!J$2)))))</f>
        <v/>
      </c>
      <c r="H244" t="str">
        <f>IF(ISBLANK(Marathon!I247),"",100+MAX(0,(50-(50*(Marathon!I247-'Best Times'!K$2)/('Best Times'!K$5-'Best Times'!K$2)))))</f>
        <v/>
      </c>
      <c r="I244">
        <f>IF(ISBLANK(Marathon!J247),"",100+MAX(0,(50-(50*(Marathon!J247-'Best Times'!L$2)/('Best Times'!L$5-'Best Times'!L$2)))))</f>
        <v>100</v>
      </c>
      <c r="J244" t="str">
        <f>IF(ISBLANK(Marathon!K247),"",100+MAX(0,(50-(50*(Marathon!K247-'Best Times'!M$2)/('Best Times'!M$5-'Best Times'!M$2)))))</f>
        <v/>
      </c>
      <c r="K244" t="str">
        <f>IF(ISBLANK(Marathon!L247),"",100+MAX(0,(50-(50*(Marathon!L247-'Best Times'!N$2)/('Best Times'!N$5-'Best Times'!N$2)))))</f>
        <v/>
      </c>
      <c r="L244" t="str">
        <f>IF(ISBLANK(Marathon!M247),"",100+MAX(0,(50-(50*(Marathon!M247-'Best Times'!O$2)/('Best Times'!O$5-'Best Times'!O$2)))))</f>
        <v/>
      </c>
      <c r="M244" t="str">
        <f>IF(ISBLANK(Marathon!N247),"",100+MAX(0,(50-(50*(Marathon!N247-'Best Times'!P$2)/('Best Times'!P$5-'Best Times'!P$2)))))</f>
        <v/>
      </c>
      <c r="N244" t="str">
        <f>IF(ISBLANK(Marathon!O247),"",100+MAX(0,(50-(50*(Marathon!O247-'Best Times'!Q$2)/('Best Times'!Q$5-'Best Times'!Q$2)))))</f>
        <v/>
      </c>
      <c r="O244">
        <f>100*COUNTIF(E244:N244,"&gt;0")</f>
        <v>100</v>
      </c>
      <c r="P244">
        <f>IF(O244=1000,MIN(E244:N244),0)</f>
        <v>0</v>
      </c>
      <c r="Q244">
        <f>SUM(E244:N244)-P244</f>
        <v>100</v>
      </c>
    </row>
    <row r="245" spans="1:17">
      <c r="A245">
        <v>244</v>
      </c>
      <c r="B245" t="s">
        <v>249</v>
      </c>
      <c r="C245" s="1">
        <v>0</v>
      </c>
      <c r="D245" s="2" t="s">
        <v>323</v>
      </c>
      <c r="E245" t="str">
        <f>IF(ISBLANK(Marathon!F248),"",100+MAX(0,(50-(50*(Marathon!F248-'Best Times'!H$2)/('Best Times'!H$5-'Best Times'!H$2)))))</f>
        <v/>
      </c>
      <c r="F245" t="str">
        <f>IF(ISBLANK(Marathon!G248),"",100+MAX(0,(50-(50*(Marathon!G248-'Best Times'!I$2)/('Best Times'!I$5-'Best Times'!I$2)))))</f>
        <v/>
      </c>
      <c r="G245">
        <f>IF(ISBLANK(Marathon!H248),"",100+MAX(0,(50-(50*(Marathon!H248-'Best Times'!J$2)/('Best Times'!J$5-'Best Times'!J$2)))))</f>
        <v>111</v>
      </c>
      <c r="H245" t="str">
        <f>IF(ISBLANK(Marathon!I248),"",100+MAX(0,(50-(50*(Marathon!I248-'Best Times'!K$2)/('Best Times'!K$5-'Best Times'!K$2)))))</f>
        <v/>
      </c>
      <c r="I245" t="str">
        <f>IF(ISBLANK(Marathon!J248),"",100+MAX(0,(50-(50*(Marathon!J248-'Best Times'!L$2)/('Best Times'!L$5-'Best Times'!L$2)))))</f>
        <v/>
      </c>
      <c r="J245" t="str">
        <f>IF(ISBLANK(Marathon!K248),"",100+MAX(0,(50-(50*(Marathon!K248-'Best Times'!M$2)/('Best Times'!M$5-'Best Times'!M$2)))))</f>
        <v/>
      </c>
      <c r="K245" t="str">
        <f>IF(ISBLANK(Marathon!L248),"",100+MAX(0,(50-(50*(Marathon!L248-'Best Times'!N$2)/('Best Times'!N$5-'Best Times'!N$2)))))</f>
        <v/>
      </c>
      <c r="L245" t="str">
        <f>IF(ISBLANK(Marathon!M248),"",100+MAX(0,(50-(50*(Marathon!M248-'Best Times'!O$2)/('Best Times'!O$5-'Best Times'!O$2)))))</f>
        <v/>
      </c>
      <c r="M245" t="str">
        <f>IF(ISBLANK(Marathon!N248),"",100+MAX(0,(50-(50*(Marathon!N248-'Best Times'!P$2)/('Best Times'!P$5-'Best Times'!P$2)))))</f>
        <v/>
      </c>
      <c r="N245" t="str">
        <f>IF(ISBLANK(Marathon!O248),"",100+MAX(0,(50-(50*(Marathon!O248-'Best Times'!Q$2)/('Best Times'!Q$5-'Best Times'!Q$2)))))</f>
        <v/>
      </c>
      <c r="O245">
        <f>100*COUNTIF(E245:N245,"&gt;0")</f>
        <v>100</v>
      </c>
      <c r="P245">
        <f>IF(O245=1000,MIN(E245:N245),0)</f>
        <v>0</v>
      </c>
      <c r="Q245">
        <f>SUM(E245:N245)-P245</f>
        <v>111</v>
      </c>
    </row>
    <row r="246" spans="1:17">
      <c r="A246">
        <v>245</v>
      </c>
      <c r="B246" t="s">
        <v>107</v>
      </c>
      <c r="C246" s="1">
        <v>0</v>
      </c>
      <c r="D246" s="2" t="s">
        <v>323</v>
      </c>
      <c r="E246">
        <f>IF(ISBLANK(Marathon!F249),"",100+MAX(0,(50-(50*(Marathon!F249-'Best Times'!H$2)/('Best Times'!H$5-'Best Times'!H$2)))))</f>
        <v>100</v>
      </c>
      <c r="F246" t="str">
        <f>IF(ISBLANK(Marathon!G249),"",100+MAX(0,(50-(50*(Marathon!G249-'Best Times'!I$2)/('Best Times'!I$5-'Best Times'!I$2)))))</f>
        <v/>
      </c>
      <c r="G246" t="str">
        <f>IF(ISBLANK(Marathon!H249),"",100+MAX(0,(50-(50*(Marathon!H249-'Best Times'!J$2)/('Best Times'!J$5-'Best Times'!J$2)))))</f>
        <v/>
      </c>
      <c r="H246" t="str">
        <f>IF(ISBLANK(Marathon!I249),"",100+MAX(0,(50-(50*(Marathon!I249-'Best Times'!K$2)/('Best Times'!K$5-'Best Times'!K$2)))))</f>
        <v/>
      </c>
      <c r="I246" t="str">
        <f>IF(ISBLANK(Marathon!J249),"",100+MAX(0,(50-(50*(Marathon!J249-'Best Times'!L$2)/('Best Times'!L$5-'Best Times'!L$2)))))</f>
        <v/>
      </c>
      <c r="J246" t="str">
        <f>IF(ISBLANK(Marathon!K249),"",100+MAX(0,(50-(50*(Marathon!K249-'Best Times'!M$2)/('Best Times'!M$5-'Best Times'!M$2)))))</f>
        <v/>
      </c>
      <c r="K246" t="str">
        <f>IF(ISBLANK(Marathon!L249),"",100+MAX(0,(50-(50*(Marathon!L249-'Best Times'!N$2)/('Best Times'!N$5-'Best Times'!N$2)))))</f>
        <v/>
      </c>
      <c r="L246" t="str">
        <f>IF(ISBLANK(Marathon!M249),"",100+MAX(0,(50-(50*(Marathon!M249-'Best Times'!O$2)/('Best Times'!O$5-'Best Times'!O$2)))))</f>
        <v/>
      </c>
      <c r="M246" t="str">
        <f>IF(ISBLANK(Marathon!N249),"",100+MAX(0,(50-(50*(Marathon!N249-'Best Times'!P$2)/('Best Times'!P$5-'Best Times'!P$2)))))</f>
        <v/>
      </c>
      <c r="N246" t="str">
        <f>IF(ISBLANK(Marathon!O249),"",100+MAX(0,(50-(50*(Marathon!O249-'Best Times'!Q$2)/('Best Times'!Q$5-'Best Times'!Q$2)))))</f>
        <v/>
      </c>
      <c r="O246">
        <f>100*COUNTIF(E246:N246,"&gt;0")</f>
        <v>100</v>
      </c>
      <c r="P246">
        <f>IF(O246=1000,MIN(E246:N246),0)</f>
        <v>0</v>
      </c>
      <c r="Q246">
        <f>SUM(E246:N246)-P246</f>
        <v>100</v>
      </c>
    </row>
    <row r="247" spans="1:17">
      <c r="A247">
        <v>246</v>
      </c>
      <c r="B247" t="s">
        <v>250</v>
      </c>
      <c r="C247" s="1">
        <v>0</v>
      </c>
      <c r="D247" s="2" t="s">
        <v>323</v>
      </c>
      <c r="E247" t="str">
        <f>IF(ISBLANK(Marathon!F250),"",100+MAX(0,(50-(50*(Marathon!F250-'Best Times'!H$2)/('Best Times'!H$5-'Best Times'!H$2)))))</f>
        <v/>
      </c>
      <c r="F247">
        <f>IF(ISBLANK(Marathon!G250),"",100+MAX(0,(50-(50*(Marathon!G250-'Best Times'!I$2)/('Best Times'!I$5-'Best Times'!I$2)))))</f>
        <v>100</v>
      </c>
      <c r="G247" t="str">
        <f>IF(ISBLANK(Marathon!H250),"",100+MAX(0,(50-(50*(Marathon!H250-'Best Times'!J$2)/('Best Times'!J$5-'Best Times'!J$2)))))</f>
        <v/>
      </c>
      <c r="H247" t="str">
        <f>IF(ISBLANK(Marathon!I250),"",100+MAX(0,(50-(50*(Marathon!I250-'Best Times'!K$2)/('Best Times'!K$5-'Best Times'!K$2)))))</f>
        <v/>
      </c>
      <c r="I247" t="str">
        <f>IF(ISBLANK(Marathon!J250),"",100+MAX(0,(50-(50*(Marathon!J250-'Best Times'!L$2)/('Best Times'!L$5-'Best Times'!L$2)))))</f>
        <v/>
      </c>
      <c r="J247" t="str">
        <f>IF(ISBLANK(Marathon!K250),"",100+MAX(0,(50-(50*(Marathon!K250-'Best Times'!M$2)/('Best Times'!M$5-'Best Times'!M$2)))))</f>
        <v/>
      </c>
      <c r="K247" t="str">
        <f>IF(ISBLANK(Marathon!L250),"",100+MAX(0,(50-(50*(Marathon!L250-'Best Times'!N$2)/('Best Times'!N$5-'Best Times'!N$2)))))</f>
        <v/>
      </c>
      <c r="L247" t="str">
        <f>IF(ISBLANK(Marathon!M250),"",100+MAX(0,(50-(50*(Marathon!M250-'Best Times'!O$2)/('Best Times'!O$5-'Best Times'!O$2)))))</f>
        <v/>
      </c>
      <c r="M247" t="str">
        <f>IF(ISBLANK(Marathon!N250),"",100+MAX(0,(50-(50*(Marathon!N250-'Best Times'!P$2)/('Best Times'!P$5-'Best Times'!P$2)))))</f>
        <v/>
      </c>
      <c r="N247" t="str">
        <f>IF(ISBLANK(Marathon!O250),"",100+MAX(0,(50-(50*(Marathon!O250-'Best Times'!Q$2)/('Best Times'!Q$5-'Best Times'!Q$2)))))</f>
        <v/>
      </c>
      <c r="O247">
        <f>100*COUNTIF(E247:N247,"&gt;0")</f>
        <v>100</v>
      </c>
      <c r="P247">
        <f>IF(O247=1000,MIN(E247:N247),0)</f>
        <v>0</v>
      </c>
      <c r="Q247">
        <f>SUM(E247:N247)-P247</f>
        <v>100</v>
      </c>
    </row>
    <row r="248" spans="1:17">
      <c r="A248">
        <v>247</v>
      </c>
      <c r="B248" t="s">
        <v>251</v>
      </c>
      <c r="C248" s="1">
        <v>0</v>
      </c>
      <c r="D248" s="2" t="s">
        <v>323</v>
      </c>
      <c r="E248">
        <f>IF(ISBLANK(Marathon!F251),"",100+MAX(0,(50-(50*(Marathon!F251-'Best Times'!H$2)/('Best Times'!H$5-'Best Times'!H$2)))))</f>
        <v>100</v>
      </c>
      <c r="F248" t="str">
        <f>IF(ISBLANK(Marathon!G251),"",100+MAX(0,(50-(50*(Marathon!G251-'Best Times'!I$2)/('Best Times'!I$5-'Best Times'!I$2)))))</f>
        <v/>
      </c>
      <c r="G248" t="str">
        <f>IF(ISBLANK(Marathon!H251),"",100+MAX(0,(50-(50*(Marathon!H251-'Best Times'!J$2)/('Best Times'!J$5-'Best Times'!J$2)))))</f>
        <v/>
      </c>
      <c r="H248" t="str">
        <f>IF(ISBLANK(Marathon!I251),"",100+MAX(0,(50-(50*(Marathon!I251-'Best Times'!K$2)/('Best Times'!K$5-'Best Times'!K$2)))))</f>
        <v/>
      </c>
      <c r="I248" t="str">
        <f>IF(ISBLANK(Marathon!J251),"",100+MAX(0,(50-(50*(Marathon!J251-'Best Times'!L$2)/('Best Times'!L$5-'Best Times'!L$2)))))</f>
        <v/>
      </c>
      <c r="J248" t="str">
        <f>IF(ISBLANK(Marathon!K251),"",100+MAX(0,(50-(50*(Marathon!K251-'Best Times'!M$2)/('Best Times'!M$5-'Best Times'!M$2)))))</f>
        <v/>
      </c>
      <c r="K248" t="str">
        <f>IF(ISBLANK(Marathon!L251),"",100+MAX(0,(50-(50*(Marathon!L251-'Best Times'!N$2)/('Best Times'!N$5-'Best Times'!N$2)))))</f>
        <v/>
      </c>
      <c r="L248" t="str">
        <f>IF(ISBLANK(Marathon!M251),"",100+MAX(0,(50-(50*(Marathon!M251-'Best Times'!O$2)/('Best Times'!O$5-'Best Times'!O$2)))))</f>
        <v/>
      </c>
      <c r="M248" t="str">
        <f>IF(ISBLANK(Marathon!N251),"",100+MAX(0,(50-(50*(Marathon!N251-'Best Times'!P$2)/('Best Times'!P$5-'Best Times'!P$2)))))</f>
        <v/>
      </c>
      <c r="N248" t="str">
        <f>IF(ISBLANK(Marathon!O251),"",100+MAX(0,(50-(50*(Marathon!O251-'Best Times'!Q$2)/('Best Times'!Q$5-'Best Times'!Q$2)))))</f>
        <v/>
      </c>
      <c r="O248">
        <f>100*COUNTIF(E248:N248,"&gt;0")</f>
        <v>100</v>
      </c>
      <c r="P248">
        <f>IF(O248=1000,MIN(E248:N248),0)</f>
        <v>0</v>
      </c>
      <c r="Q248">
        <f>SUM(E248:N248)-P248</f>
        <v>100</v>
      </c>
    </row>
    <row r="249" spans="1:17">
      <c r="A249">
        <v>248</v>
      </c>
      <c r="B249" t="s">
        <v>252</v>
      </c>
      <c r="C249" s="1">
        <v>0</v>
      </c>
      <c r="D249" s="2" t="s">
        <v>323</v>
      </c>
      <c r="E249" t="str">
        <f>IF(ISBLANK(Marathon!F252),"",100+MAX(0,(50-(50*(Marathon!F252-'Best Times'!H$2)/('Best Times'!H$5-'Best Times'!H$2)))))</f>
        <v/>
      </c>
      <c r="F249" t="str">
        <f>IF(ISBLANK(Marathon!G252),"",100+MAX(0,(50-(50*(Marathon!G252-'Best Times'!I$2)/('Best Times'!I$5-'Best Times'!I$2)))))</f>
        <v/>
      </c>
      <c r="G249" t="str">
        <f>IF(ISBLANK(Marathon!H252),"",100+MAX(0,(50-(50*(Marathon!H252-'Best Times'!J$2)/('Best Times'!J$5-'Best Times'!J$2)))))</f>
        <v/>
      </c>
      <c r="H249" t="str">
        <f>IF(ISBLANK(Marathon!I252),"",100+MAX(0,(50-(50*(Marathon!I252-'Best Times'!K$2)/('Best Times'!K$5-'Best Times'!K$2)))))</f>
        <v/>
      </c>
      <c r="I249">
        <f>IF(ISBLANK(Marathon!J252),"",100+MAX(0,(50-(50*(Marathon!J252-'Best Times'!L$2)/('Best Times'!L$5-'Best Times'!L$2)))))</f>
        <v>100</v>
      </c>
      <c r="J249" t="str">
        <f>IF(ISBLANK(Marathon!K252),"",100+MAX(0,(50-(50*(Marathon!K252-'Best Times'!M$2)/('Best Times'!M$5-'Best Times'!M$2)))))</f>
        <v/>
      </c>
      <c r="K249" t="str">
        <f>IF(ISBLANK(Marathon!L252),"",100+MAX(0,(50-(50*(Marathon!L252-'Best Times'!N$2)/('Best Times'!N$5-'Best Times'!N$2)))))</f>
        <v/>
      </c>
      <c r="L249" t="str">
        <f>IF(ISBLANK(Marathon!M252),"",100+MAX(0,(50-(50*(Marathon!M252-'Best Times'!O$2)/('Best Times'!O$5-'Best Times'!O$2)))))</f>
        <v/>
      </c>
      <c r="M249" t="str">
        <f>IF(ISBLANK(Marathon!N252),"",100+MAX(0,(50-(50*(Marathon!N252-'Best Times'!P$2)/('Best Times'!P$5-'Best Times'!P$2)))))</f>
        <v/>
      </c>
      <c r="N249" t="str">
        <f>IF(ISBLANK(Marathon!O252),"",100+MAX(0,(50-(50*(Marathon!O252-'Best Times'!Q$2)/('Best Times'!Q$5-'Best Times'!Q$2)))))</f>
        <v/>
      </c>
      <c r="O249">
        <f>100*COUNTIF(E249:N249,"&gt;0")</f>
        <v>100</v>
      </c>
      <c r="P249">
        <f>IF(O249=1000,MIN(E249:N249),0)</f>
        <v>0</v>
      </c>
      <c r="Q249">
        <f>SUM(E249:N249)-P249</f>
        <v>100</v>
      </c>
    </row>
    <row r="250" spans="1:17">
      <c r="A250">
        <v>249</v>
      </c>
      <c r="B250" t="s">
        <v>253</v>
      </c>
      <c r="C250" s="1">
        <v>0</v>
      </c>
      <c r="D250" s="2" t="s">
        <v>323</v>
      </c>
      <c r="E250" t="str">
        <f>IF(ISBLANK(Marathon!F253),"",100+MAX(0,(50-(50*(Marathon!F253-'Best Times'!H$2)/('Best Times'!H$5-'Best Times'!H$2)))))</f>
        <v/>
      </c>
      <c r="F250" t="str">
        <f>IF(ISBLANK(Marathon!G253),"",100+MAX(0,(50-(50*(Marathon!G253-'Best Times'!I$2)/('Best Times'!I$5-'Best Times'!I$2)))))</f>
        <v/>
      </c>
      <c r="G250" t="str">
        <f>IF(ISBLANK(Marathon!H253),"",100+MAX(0,(50-(50*(Marathon!H253-'Best Times'!J$2)/('Best Times'!J$5-'Best Times'!J$2)))))</f>
        <v/>
      </c>
      <c r="H250" t="str">
        <f>IF(ISBLANK(Marathon!I253),"",100+MAX(0,(50-(50*(Marathon!I253-'Best Times'!K$2)/('Best Times'!K$5-'Best Times'!K$2)))))</f>
        <v/>
      </c>
      <c r="I250" t="str">
        <f>IF(ISBLANK(Marathon!J253),"",100+MAX(0,(50-(50*(Marathon!J253-'Best Times'!L$2)/('Best Times'!L$5-'Best Times'!L$2)))))</f>
        <v/>
      </c>
      <c r="J250" t="str">
        <f>IF(ISBLANK(Marathon!K253),"",100+MAX(0,(50-(50*(Marathon!K253-'Best Times'!M$2)/('Best Times'!M$5-'Best Times'!M$2)))))</f>
        <v/>
      </c>
      <c r="K250" t="str">
        <f>IF(ISBLANK(Marathon!L253),"",100+MAX(0,(50-(50*(Marathon!L253-'Best Times'!N$2)/('Best Times'!N$5-'Best Times'!N$2)))))</f>
        <v/>
      </c>
      <c r="L250" t="str">
        <f>IF(ISBLANK(Marathon!M253),"",100+MAX(0,(50-(50*(Marathon!M253-'Best Times'!O$2)/('Best Times'!O$5-'Best Times'!O$2)))))</f>
        <v/>
      </c>
      <c r="M250" t="str">
        <f>IF(ISBLANK(Marathon!N253),"",100+MAX(0,(50-(50*(Marathon!N253-'Best Times'!P$2)/('Best Times'!P$5-'Best Times'!P$2)))))</f>
        <v/>
      </c>
      <c r="N250">
        <f>IF(ISBLANK(Marathon!O253),"",100+MAX(0,(50-(50*(Marathon!O253-'Best Times'!Q$2)/('Best Times'!Q$5-'Best Times'!Q$2)))))</f>
        <v>100</v>
      </c>
      <c r="O250">
        <f>100*COUNTIF(E250:N250,"&gt;0")</f>
        <v>100</v>
      </c>
      <c r="P250">
        <f>IF(O250=1000,MIN(E250:N250),0)</f>
        <v>0</v>
      </c>
      <c r="Q250">
        <f>SUM(E250:N250)-P250</f>
        <v>100</v>
      </c>
    </row>
    <row r="251" spans="1:17">
      <c r="A251">
        <v>250</v>
      </c>
      <c r="B251" t="s">
        <v>254</v>
      </c>
      <c r="C251" s="1">
        <v>0</v>
      </c>
      <c r="D251" s="2" t="s">
        <v>323</v>
      </c>
      <c r="E251" t="str">
        <f>IF(ISBLANK(Marathon!F254),"",100+MAX(0,(50-(50*(Marathon!F254-'Best Times'!H$2)/('Best Times'!H$5-'Best Times'!H$2)))))</f>
        <v/>
      </c>
      <c r="F251" t="str">
        <f>IF(ISBLANK(Marathon!G254),"",100+MAX(0,(50-(50*(Marathon!G254-'Best Times'!I$2)/('Best Times'!I$5-'Best Times'!I$2)))))</f>
        <v/>
      </c>
      <c r="G251" t="str">
        <f>IF(ISBLANK(Marathon!H254),"",100+MAX(0,(50-(50*(Marathon!H254-'Best Times'!J$2)/('Best Times'!J$5-'Best Times'!J$2)))))</f>
        <v/>
      </c>
      <c r="H251" t="str">
        <f>IF(ISBLANK(Marathon!I254),"",100+MAX(0,(50-(50*(Marathon!I254-'Best Times'!K$2)/('Best Times'!K$5-'Best Times'!K$2)))))</f>
        <v/>
      </c>
      <c r="I251" t="str">
        <f>IF(ISBLANK(Marathon!J254),"",100+MAX(0,(50-(50*(Marathon!J254-'Best Times'!L$2)/('Best Times'!L$5-'Best Times'!L$2)))))</f>
        <v/>
      </c>
      <c r="J251">
        <f>IF(ISBLANK(Marathon!K254),"",100+MAX(0,(50-(50*(Marathon!K254-'Best Times'!M$2)/('Best Times'!M$5-'Best Times'!M$2)))))</f>
        <v>100</v>
      </c>
      <c r="K251" t="str">
        <f>IF(ISBLANK(Marathon!L254),"",100+MAX(0,(50-(50*(Marathon!L254-'Best Times'!N$2)/('Best Times'!N$5-'Best Times'!N$2)))))</f>
        <v/>
      </c>
      <c r="L251" t="str">
        <f>IF(ISBLANK(Marathon!M254),"",100+MAX(0,(50-(50*(Marathon!M254-'Best Times'!O$2)/('Best Times'!O$5-'Best Times'!O$2)))))</f>
        <v/>
      </c>
      <c r="M251" t="str">
        <f>IF(ISBLANK(Marathon!N254),"",100+MAX(0,(50-(50*(Marathon!N254-'Best Times'!P$2)/('Best Times'!P$5-'Best Times'!P$2)))))</f>
        <v/>
      </c>
      <c r="N251" t="str">
        <f>IF(ISBLANK(Marathon!O254),"",100+MAX(0,(50-(50*(Marathon!O254-'Best Times'!Q$2)/('Best Times'!Q$5-'Best Times'!Q$2)))))</f>
        <v/>
      </c>
      <c r="O251">
        <f>100*COUNTIF(E251:N251,"&gt;0")</f>
        <v>100</v>
      </c>
      <c r="P251">
        <f>IF(O251=1000,MIN(E251:N251),0)</f>
        <v>0</v>
      </c>
      <c r="Q251">
        <f>SUM(E251:N251)-P251</f>
        <v>100</v>
      </c>
    </row>
    <row r="252" spans="1:17">
      <c r="A252">
        <v>251</v>
      </c>
      <c r="B252" t="s">
        <v>255</v>
      </c>
      <c r="C252" s="1">
        <v>0</v>
      </c>
      <c r="D252" s="2" t="s">
        <v>323</v>
      </c>
      <c r="E252" t="str">
        <f>IF(ISBLANK(Marathon!F255),"",100+MAX(0,(50-(50*(Marathon!F255-'Best Times'!H$2)/('Best Times'!H$5-'Best Times'!H$2)))))</f>
        <v/>
      </c>
      <c r="F252" t="str">
        <f>IF(ISBLANK(Marathon!G255),"",100+MAX(0,(50-(50*(Marathon!G255-'Best Times'!I$2)/('Best Times'!I$5-'Best Times'!I$2)))))</f>
        <v/>
      </c>
      <c r="G252">
        <f>IF(ISBLANK(Marathon!H255),"",100+MAX(0,(50-(50*(Marathon!H255-'Best Times'!J$2)/('Best Times'!J$5-'Best Times'!J$2)))))</f>
        <v>100</v>
      </c>
      <c r="H252" t="str">
        <f>IF(ISBLANK(Marathon!I255),"",100+MAX(0,(50-(50*(Marathon!I255-'Best Times'!K$2)/('Best Times'!K$5-'Best Times'!K$2)))))</f>
        <v/>
      </c>
      <c r="I252" t="str">
        <f>IF(ISBLANK(Marathon!J255),"",100+MAX(0,(50-(50*(Marathon!J255-'Best Times'!L$2)/('Best Times'!L$5-'Best Times'!L$2)))))</f>
        <v/>
      </c>
      <c r="J252" t="str">
        <f>IF(ISBLANK(Marathon!K255),"",100+MAX(0,(50-(50*(Marathon!K255-'Best Times'!M$2)/('Best Times'!M$5-'Best Times'!M$2)))))</f>
        <v/>
      </c>
      <c r="K252" t="str">
        <f>IF(ISBLANK(Marathon!L255),"",100+MAX(0,(50-(50*(Marathon!L255-'Best Times'!N$2)/('Best Times'!N$5-'Best Times'!N$2)))))</f>
        <v/>
      </c>
      <c r="L252" t="str">
        <f>IF(ISBLANK(Marathon!M255),"",100+MAX(0,(50-(50*(Marathon!M255-'Best Times'!O$2)/('Best Times'!O$5-'Best Times'!O$2)))))</f>
        <v/>
      </c>
      <c r="M252" t="str">
        <f>IF(ISBLANK(Marathon!N255),"",100+MAX(0,(50-(50*(Marathon!N255-'Best Times'!P$2)/('Best Times'!P$5-'Best Times'!P$2)))))</f>
        <v/>
      </c>
      <c r="N252" t="str">
        <f>IF(ISBLANK(Marathon!O255),"",100+MAX(0,(50-(50*(Marathon!O255-'Best Times'!Q$2)/('Best Times'!Q$5-'Best Times'!Q$2)))))</f>
        <v/>
      </c>
      <c r="O252">
        <f>100*COUNTIF(E252:N252,"&gt;0")</f>
        <v>100</v>
      </c>
      <c r="P252">
        <f>IF(O252=1000,MIN(E252:N252),0)</f>
        <v>0</v>
      </c>
      <c r="Q252">
        <f>SUM(E252:N252)-P252</f>
        <v>100</v>
      </c>
    </row>
    <row r="253" spans="1:17">
      <c r="A253">
        <v>252</v>
      </c>
      <c r="B253" t="s">
        <v>256</v>
      </c>
      <c r="C253" s="1">
        <v>0</v>
      </c>
      <c r="D253" s="2" t="s">
        <v>323</v>
      </c>
      <c r="E253" t="str">
        <f>IF(ISBLANK(Marathon!F256),"",100+MAX(0,(50-(50*(Marathon!F256-'Best Times'!H$2)/('Best Times'!H$5-'Best Times'!H$2)))))</f>
        <v/>
      </c>
      <c r="F253" t="str">
        <f>IF(ISBLANK(Marathon!G256),"",100+MAX(0,(50-(50*(Marathon!G256-'Best Times'!I$2)/('Best Times'!I$5-'Best Times'!I$2)))))</f>
        <v/>
      </c>
      <c r="G253">
        <f>IF(ISBLANK(Marathon!H256),"",100+MAX(0,(50-(50*(Marathon!H256-'Best Times'!J$2)/('Best Times'!J$5-'Best Times'!J$2)))))</f>
        <v>100</v>
      </c>
      <c r="H253" t="str">
        <f>IF(ISBLANK(Marathon!I256),"",100+MAX(0,(50-(50*(Marathon!I256-'Best Times'!K$2)/('Best Times'!K$5-'Best Times'!K$2)))))</f>
        <v/>
      </c>
      <c r="I253" t="str">
        <f>IF(ISBLANK(Marathon!J256),"",100+MAX(0,(50-(50*(Marathon!J256-'Best Times'!L$2)/('Best Times'!L$5-'Best Times'!L$2)))))</f>
        <v/>
      </c>
      <c r="J253" t="str">
        <f>IF(ISBLANK(Marathon!K256),"",100+MAX(0,(50-(50*(Marathon!K256-'Best Times'!M$2)/('Best Times'!M$5-'Best Times'!M$2)))))</f>
        <v/>
      </c>
      <c r="K253" t="str">
        <f>IF(ISBLANK(Marathon!L256),"",100+MAX(0,(50-(50*(Marathon!L256-'Best Times'!N$2)/('Best Times'!N$5-'Best Times'!N$2)))))</f>
        <v/>
      </c>
      <c r="L253" t="str">
        <f>IF(ISBLANK(Marathon!M256),"",100+MAX(0,(50-(50*(Marathon!M256-'Best Times'!O$2)/('Best Times'!O$5-'Best Times'!O$2)))))</f>
        <v/>
      </c>
      <c r="M253" t="str">
        <f>IF(ISBLANK(Marathon!N256),"",100+MAX(0,(50-(50*(Marathon!N256-'Best Times'!P$2)/('Best Times'!P$5-'Best Times'!P$2)))))</f>
        <v/>
      </c>
      <c r="N253" t="str">
        <f>IF(ISBLANK(Marathon!O256),"",100+MAX(0,(50-(50*(Marathon!O256-'Best Times'!Q$2)/('Best Times'!Q$5-'Best Times'!Q$2)))))</f>
        <v/>
      </c>
      <c r="O253">
        <f>100*COUNTIF(E253:N253,"&gt;0")</f>
        <v>100</v>
      </c>
      <c r="P253">
        <f>IF(O253=1000,MIN(E253:N253),0)</f>
        <v>0</v>
      </c>
      <c r="Q253">
        <f>SUM(E253:N253)-P253</f>
        <v>100</v>
      </c>
    </row>
    <row r="254" spans="1:17">
      <c r="A254">
        <v>253</v>
      </c>
      <c r="B254" t="s">
        <v>99</v>
      </c>
      <c r="C254" s="1">
        <v>0</v>
      </c>
      <c r="D254" s="2" t="s">
        <v>323</v>
      </c>
      <c r="E254" t="str">
        <f>IF(ISBLANK(Marathon!F257),"",100+MAX(0,(50-(50*(Marathon!F257-'Best Times'!H$2)/('Best Times'!H$5-'Best Times'!H$2)))))</f>
        <v/>
      </c>
      <c r="F254" t="str">
        <f>IF(ISBLANK(Marathon!G257),"",100+MAX(0,(50-(50*(Marathon!G257-'Best Times'!I$2)/('Best Times'!I$5-'Best Times'!I$2)))))</f>
        <v/>
      </c>
      <c r="G254" t="str">
        <f>IF(ISBLANK(Marathon!H257),"",100+MAX(0,(50-(50*(Marathon!H257-'Best Times'!J$2)/('Best Times'!J$5-'Best Times'!J$2)))))</f>
        <v/>
      </c>
      <c r="H254" t="str">
        <f>IF(ISBLANK(Marathon!I257),"",100+MAX(0,(50-(50*(Marathon!I257-'Best Times'!K$2)/('Best Times'!K$5-'Best Times'!K$2)))))</f>
        <v/>
      </c>
      <c r="I254">
        <f>IF(ISBLANK(Marathon!J257),"",100+MAX(0,(50-(50*(Marathon!J257-'Best Times'!L$2)/('Best Times'!L$5-'Best Times'!L$2)))))</f>
        <v>100</v>
      </c>
      <c r="J254" t="str">
        <f>IF(ISBLANK(Marathon!K257),"",100+MAX(0,(50-(50*(Marathon!K257-'Best Times'!M$2)/('Best Times'!M$5-'Best Times'!M$2)))))</f>
        <v/>
      </c>
      <c r="K254" t="str">
        <f>IF(ISBLANK(Marathon!L257),"",100+MAX(0,(50-(50*(Marathon!L257-'Best Times'!N$2)/('Best Times'!N$5-'Best Times'!N$2)))))</f>
        <v/>
      </c>
      <c r="L254" t="str">
        <f>IF(ISBLANK(Marathon!M257),"",100+MAX(0,(50-(50*(Marathon!M257-'Best Times'!O$2)/('Best Times'!O$5-'Best Times'!O$2)))))</f>
        <v/>
      </c>
      <c r="M254" t="str">
        <f>IF(ISBLANK(Marathon!N257),"",100+MAX(0,(50-(50*(Marathon!N257-'Best Times'!P$2)/('Best Times'!P$5-'Best Times'!P$2)))))</f>
        <v/>
      </c>
      <c r="N254" t="str">
        <f>IF(ISBLANK(Marathon!O257),"",100+MAX(0,(50-(50*(Marathon!O257-'Best Times'!Q$2)/('Best Times'!Q$5-'Best Times'!Q$2)))))</f>
        <v/>
      </c>
      <c r="O254">
        <f>100*COUNTIF(E254:N254,"&gt;0")</f>
        <v>100</v>
      </c>
      <c r="P254">
        <f>IF(O254=1000,MIN(E254:N254),0)</f>
        <v>0</v>
      </c>
      <c r="Q254">
        <f>SUM(E254:N254)-P254</f>
        <v>100</v>
      </c>
    </row>
    <row r="255" spans="1:17">
      <c r="A255">
        <v>254</v>
      </c>
      <c r="B255" t="s">
        <v>108</v>
      </c>
      <c r="C255" s="1">
        <v>0</v>
      </c>
      <c r="D255" s="2" t="s">
        <v>323</v>
      </c>
      <c r="E255" t="str">
        <f>IF(ISBLANK(Marathon!F258),"",100+MAX(0,(50-(50*(Marathon!F258-'Best Times'!H$2)/('Best Times'!H$5-'Best Times'!H$2)))))</f>
        <v/>
      </c>
      <c r="F255" t="str">
        <f>IF(ISBLANK(Marathon!G258),"",100+MAX(0,(50-(50*(Marathon!G258-'Best Times'!I$2)/('Best Times'!I$5-'Best Times'!I$2)))))</f>
        <v/>
      </c>
      <c r="G255" t="str">
        <f>IF(ISBLANK(Marathon!H258),"",100+MAX(0,(50-(50*(Marathon!H258-'Best Times'!J$2)/('Best Times'!J$5-'Best Times'!J$2)))))</f>
        <v/>
      </c>
      <c r="H255" t="str">
        <f>IF(ISBLANK(Marathon!I258),"",100+MAX(0,(50-(50*(Marathon!I258-'Best Times'!K$2)/('Best Times'!K$5-'Best Times'!K$2)))))</f>
        <v/>
      </c>
      <c r="I255" t="str">
        <f>IF(ISBLANK(Marathon!J258),"",100+MAX(0,(50-(50*(Marathon!J258-'Best Times'!L$2)/('Best Times'!L$5-'Best Times'!L$2)))))</f>
        <v/>
      </c>
      <c r="J255">
        <f>IF(ISBLANK(Marathon!K258),"",100+MAX(0,(50-(50*(Marathon!K258-'Best Times'!M$2)/('Best Times'!M$5-'Best Times'!M$2)))))</f>
        <v>100</v>
      </c>
      <c r="K255" t="str">
        <f>IF(ISBLANK(Marathon!L258),"",100+MAX(0,(50-(50*(Marathon!L258-'Best Times'!N$2)/('Best Times'!N$5-'Best Times'!N$2)))))</f>
        <v/>
      </c>
      <c r="L255" t="str">
        <f>IF(ISBLANK(Marathon!M258),"",100+MAX(0,(50-(50*(Marathon!M258-'Best Times'!O$2)/('Best Times'!O$5-'Best Times'!O$2)))))</f>
        <v/>
      </c>
      <c r="M255" t="str">
        <f>IF(ISBLANK(Marathon!N258),"",100+MAX(0,(50-(50*(Marathon!N258-'Best Times'!P$2)/('Best Times'!P$5-'Best Times'!P$2)))))</f>
        <v/>
      </c>
      <c r="N255" t="str">
        <f>IF(ISBLANK(Marathon!O258),"",100+MAX(0,(50-(50*(Marathon!O258-'Best Times'!Q$2)/('Best Times'!Q$5-'Best Times'!Q$2)))))</f>
        <v/>
      </c>
      <c r="O255">
        <f>100*COUNTIF(E255:N255,"&gt;0")</f>
        <v>100</v>
      </c>
      <c r="P255">
        <f>IF(O255=1000,MIN(E255:N255),0)</f>
        <v>0</v>
      </c>
      <c r="Q255">
        <f>SUM(E255:N255)-P255</f>
        <v>100</v>
      </c>
    </row>
    <row r="256" spans="1:17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IF(ISBLANK(Marathon!F259),"",100+MAX(0,(50-(50*(Marathon!F259-'Best Times'!H$2)/('Best Times'!H$5-'Best Times'!H$2)))))</f>
        <v/>
      </c>
      <c r="F256" t="str">
        <f>IF(ISBLANK(Marathon!G259),"",100+MAX(0,(50-(50*(Marathon!G259-'Best Times'!I$2)/('Best Times'!I$5-'Best Times'!I$2)))))</f>
        <v/>
      </c>
      <c r="G256" t="str">
        <f>IF(ISBLANK(Marathon!H259),"",100+MAX(0,(50-(50*(Marathon!H259-'Best Times'!J$2)/('Best Times'!J$5-'Best Times'!J$2)))))</f>
        <v/>
      </c>
      <c r="H256" t="str">
        <f>IF(ISBLANK(Marathon!I259),"",100+MAX(0,(50-(50*(Marathon!I259-'Best Times'!K$2)/('Best Times'!K$5-'Best Times'!K$2)))))</f>
        <v/>
      </c>
      <c r="I256" t="str">
        <f>IF(ISBLANK(Marathon!J259),"",100+MAX(0,(50-(50*(Marathon!J259-'Best Times'!L$2)/('Best Times'!L$5-'Best Times'!L$2)))))</f>
        <v/>
      </c>
      <c r="J256" t="str">
        <f>IF(ISBLANK(Marathon!K259),"",100+MAX(0,(50-(50*(Marathon!K259-'Best Times'!M$2)/('Best Times'!M$5-'Best Times'!M$2)))))</f>
        <v/>
      </c>
      <c r="K256" t="str">
        <f>IF(ISBLANK(Marathon!L259),"",100+MAX(0,(50-(50*(Marathon!L259-'Best Times'!N$2)/('Best Times'!N$5-'Best Times'!N$2)))))</f>
        <v/>
      </c>
      <c r="L256" t="str">
        <f>IF(ISBLANK(Marathon!M259),"",100+MAX(0,(50-(50*(Marathon!M259-'Best Times'!O$2)/('Best Times'!O$5-'Best Times'!O$2)))))</f>
        <v/>
      </c>
      <c r="M256">
        <f>IF(ISBLANK(Marathon!N259),"",100+MAX(0,(50-(50*(Marathon!N259-'Best Times'!P$2)/('Best Times'!P$5-'Best Times'!P$2)))))</f>
        <v>100</v>
      </c>
      <c r="N256" t="str">
        <f>IF(ISBLANK(Marathon!O259),"",100+MAX(0,(50-(50*(Marathon!O259-'Best Times'!Q$2)/('Best Times'!Q$5-'Best Times'!Q$2)))))</f>
        <v/>
      </c>
      <c r="O256">
        <f>100*COUNTIF(E256:N256,"&gt;0")</f>
        <v>100</v>
      </c>
      <c r="P256">
        <f>IF(O256=1000,MIN(E256:N256),0)</f>
        <v>0</v>
      </c>
      <c r="Q256">
        <f>SUM(E256:N256)-P256</f>
        <v>100</v>
      </c>
    </row>
    <row r="257" spans="1:17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IF(ISBLANK(Marathon!F260),"",100+MAX(0,(50-(50*(Marathon!F260-'Best Times'!H$2)/('Best Times'!H$5-'Best Times'!H$2)))))</f>
        <v/>
      </c>
      <c r="F257">
        <f>IF(ISBLANK(Marathon!G260),"",100+MAX(0,(50-(50*(Marathon!G260-'Best Times'!I$2)/('Best Times'!I$5-'Best Times'!I$2)))))</f>
        <v>100</v>
      </c>
      <c r="G257" t="str">
        <f>IF(ISBLANK(Marathon!H260),"",100+MAX(0,(50-(50*(Marathon!H260-'Best Times'!J$2)/('Best Times'!J$5-'Best Times'!J$2)))))</f>
        <v/>
      </c>
      <c r="H257" t="str">
        <f>IF(ISBLANK(Marathon!I260),"",100+MAX(0,(50-(50*(Marathon!I260-'Best Times'!K$2)/('Best Times'!K$5-'Best Times'!K$2)))))</f>
        <v/>
      </c>
      <c r="I257" t="str">
        <f>IF(ISBLANK(Marathon!J260),"",100+MAX(0,(50-(50*(Marathon!J260-'Best Times'!L$2)/('Best Times'!L$5-'Best Times'!L$2)))))</f>
        <v/>
      </c>
      <c r="J257" t="str">
        <f>IF(ISBLANK(Marathon!K260),"",100+MAX(0,(50-(50*(Marathon!K260-'Best Times'!M$2)/('Best Times'!M$5-'Best Times'!M$2)))))</f>
        <v/>
      </c>
      <c r="K257" t="str">
        <f>IF(ISBLANK(Marathon!L260),"",100+MAX(0,(50-(50*(Marathon!L260-'Best Times'!N$2)/('Best Times'!N$5-'Best Times'!N$2)))))</f>
        <v/>
      </c>
      <c r="L257" t="str">
        <f>IF(ISBLANK(Marathon!M260),"",100+MAX(0,(50-(50*(Marathon!M260-'Best Times'!O$2)/('Best Times'!O$5-'Best Times'!O$2)))))</f>
        <v/>
      </c>
      <c r="M257" t="str">
        <f>IF(ISBLANK(Marathon!N260),"",100+MAX(0,(50-(50*(Marathon!N260-'Best Times'!P$2)/('Best Times'!P$5-'Best Times'!P$2)))))</f>
        <v/>
      </c>
      <c r="N257" t="str">
        <f>IF(ISBLANK(Marathon!O260),"",100+MAX(0,(50-(50*(Marathon!O260-'Best Times'!Q$2)/('Best Times'!Q$5-'Best Times'!Q$2)))))</f>
        <v/>
      </c>
      <c r="O257">
        <f>100*COUNTIF(E257:N257,"&gt;0")</f>
        <v>100</v>
      </c>
      <c r="P257">
        <f>IF(O257=1000,MIN(E257:N257),0)</f>
        <v>0</v>
      </c>
      <c r="Q257">
        <f>SUM(E257:N257)-P257</f>
        <v>100</v>
      </c>
    </row>
    <row r="258" spans="1:17">
      <c r="A258">
        <v>257</v>
      </c>
      <c r="B258" t="s">
        <v>259</v>
      </c>
      <c r="C258" s="1">
        <v>0</v>
      </c>
      <c r="D258" s="2" t="s">
        <v>323</v>
      </c>
      <c r="E258">
        <f>IF(ISBLANK(Marathon!F261),"",100+MAX(0,(50-(50*(Marathon!F261-'Best Times'!H$2)/('Best Times'!H$5-'Best Times'!H$2)))))</f>
        <v>100</v>
      </c>
      <c r="F258" t="str">
        <f>IF(ISBLANK(Marathon!G261),"",100+MAX(0,(50-(50*(Marathon!G261-'Best Times'!I$2)/('Best Times'!I$5-'Best Times'!I$2)))))</f>
        <v/>
      </c>
      <c r="G258" t="str">
        <f>IF(ISBLANK(Marathon!H261),"",100+MAX(0,(50-(50*(Marathon!H261-'Best Times'!J$2)/('Best Times'!J$5-'Best Times'!J$2)))))</f>
        <v/>
      </c>
      <c r="H258" t="str">
        <f>IF(ISBLANK(Marathon!I261),"",100+MAX(0,(50-(50*(Marathon!I261-'Best Times'!K$2)/('Best Times'!K$5-'Best Times'!K$2)))))</f>
        <v/>
      </c>
      <c r="I258" t="str">
        <f>IF(ISBLANK(Marathon!J261),"",100+MAX(0,(50-(50*(Marathon!J261-'Best Times'!L$2)/('Best Times'!L$5-'Best Times'!L$2)))))</f>
        <v/>
      </c>
      <c r="J258" t="str">
        <f>IF(ISBLANK(Marathon!K261),"",100+MAX(0,(50-(50*(Marathon!K261-'Best Times'!M$2)/('Best Times'!M$5-'Best Times'!M$2)))))</f>
        <v/>
      </c>
      <c r="K258" t="str">
        <f>IF(ISBLANK(Marathon!L261),"",100+MAX(0,(50-(50*(Marathon!L261-'Best Times'!N$2)/('Best Times'!N$5-'Best Times'!N$2)))))</f>
        <v/>
      </c>
      <c r="L258" t="str">
        <f>IF(ISBLANK(Marathon!M261),"",100+MAX(0,(50-(50*(Marathon!M261-'Best Times'!O$2)/('Best Times'!O$5-'Best Times'!O$2)))))</f>
        <v/>
      </c>
      <c r="M258" t="str">
        <f>IF(ISBLANK(Marathon!N261),"",100+MAX(0,(50-(50*(Marathon!N261-'Best Times'!P$2)/('Best Times'!P$5-'Best Times'!P$2)))))</f>
        <v/>
      </c>
      <c r="N258" t="str">
        <f>IF(ISBLANK(Marathon!O261),"",100+MAX(0,(50-(50*(Marathon!O261-'Best Times'!Q$2)/('Best Times'!Q$5-'Best Times'!Q$2)))))</f>
        <v/>
      </c>
      <c r="O258">
        <f>100*COUNTIF(E258:N258,"&gt;0")</f>
        <v>100</v>
      </c>
      <c r="P258">
        <f>IF(O258=1000,MIN(E258:N258),0)</f>
        <v>0</v>
      </c>
      <c r="Q258">
        <f>SUM(E258:N258)-P258</f>
        <v>100</v>
      </c>
    </row>
    <row r="259" spans="1:17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IF(ISBLANK(Marathon!F262),"",100+MAX(0,(50-(50*(Marathon!F262-'Best Times'!H$2)/('Best Times'!H$5-'Best Times'!H$2)))))</f>
        <v/>
      </c>
      <c r="F259" t="str">
        <f>IF(ISBLANK(Marathon!G262),"",100+MAX(0,(50-(50*(Marathon!G262-'Best Times'!I$2)/('Best Times'!I$5-'Best Times'!I$2)))))</f>
        <v/>
      </c>
      <c r="G259" t="str">
        <f>IF(ISBLANK(Marathon!H262),"",100+MAX(0,(50-(50*(Marathon!H262-'Best Times'!J$2)/('Best Times'!J$5-'Best Times'!J$2)))))</f>
        <v/>
      </c>
      <c r="H259" t="str">
        <f>IF(ISBLANK(Marathon!I262),"",100+MAX(0,(50-(50*(Marathon!I262-'Best Times'!K$2)/('Best Times'!K$5-'Best Times'!K$2)))))</f>
        <v/>
      </c>
      <c r="I259" t="str">
        <f>IF(ISBLANK(Marathon!J262),"",100+MAX(0,(50-(50*(Marathon!J262-'Best Times'!L$2)/('Best Times'!L$5-'Best Times'!L$2)))))</f>
        <v/>
      </c>
      <c r="J259" t="str">
        <f>IF(ISBLANK(Marathon!K262),"",100+MAX(0,(50-(50*(Marathon!K262-'Best Times'!M$2)/('Best Times'!M$5-'Best Times'!M$2)))))</f>
        <v/>
      </c>
      <c r="K259" t="str">
        <f>IF(ISBLANK(Marathon!L262),"",100+MAX(0,(50-(50*(Marathon!L262-'Best Times'!N$2)/('Best Times'!N$5-'Best Times'!N$2)))))</f>
        <v/>
      </c>
      <c r="L259" t="str">
        <f>IF(ISBLANK(Marathon!M262),"",100+MAX(0,(50-(50*(Marathon!M262-'Best Times'!O$2)/('Best Times'!O$5-'Best Times'!O$2)))))</f>
        <v/>
      </c>
      <c r="M259" t="str">
        <f>IF(ISBLANK(Marathon!N262),"",100+MAX(0,(50-(50*(Marathon!N262-'Best Times'!P$2)/('Best Times'!P$5-'Best Times'!P$2)))))</f>
        <v/>
      </c>
      <c r="N259">
        <f>IF(ISBLANK(Marathon!O262),"",100+MAX(0,(50-(50*(Marathon!O262-'Best Times'!Q$2)/('Best Times'!Q$5-'Best Times'!Q$2)))))</f>
        <v>100</v>
      </c>
      <c r="O259">
        <f>100*COUNTIF(E259:N259,"&gt;0")</f>
        <v>100</v>
      </c>
      <c r="P259">
        <f>IF(O259=1000,MIN(E259:N259),0)</f>
        <v>0</v>
      </c>
      <c r="Q259">
        <f>SUM(E259:N259)-P259</f>
        <v>100</v>
      </c>
    </row>
    <row r="260" spans="1:17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IF(ISBLANK(Marathon!F263),"",100+MAX(0,(50-(50*(Marathon!F263-'Best Times'!H$2)/('Best Times'!H$5-'Best Times'!H$2)))))</f>
        <v/>
      </c>
      <c r="F260">
        <f>IF(ISBLANK(Marathon!G263),"",100+MAX(0,(50-(50*(Marathon!G263-'Best Times'!I$2)/('Best Times'!I$5-'Best Times'!I$2)))))</f>
        <v>100</v>
      </c>
      <c r="G260" t="str">
        <f>IF(ISBLANK(Marathon!H263),"",100+MAX(0,(50-(50*(Marathon!H263-'Best Times'!J$2)/('Best Times'!J$5-'Best Times'!J$2)))))</f>
        <v/>
      </c>
      <c r="H260" t="str">
        <f>IF(ISBLANK(Marathon!I263),"",100+MAX(0,(50-(50*(Marathon!I263-'Best Times'!K$2)/('Best Times'!K$5-'Best Times'!K$2)))))</f>
        <v/>
      </c>
      <c r="I260" t="str">
        <f>IF(ISBLANK(Marathon!J263),"",100+MAX(0,(50-(50*(Marathon!J263-'Best Times'!L$2)/('Best Times'!L$5-'Best Times'!L$2)))))</f>
        <v/>
      </c>
      <c r="J260" t="str">
        <f>IF(ISBLANK(Marathon!K263),"",100+MAX(0,(50-(50*(Marathon!K263-'Best Times'!M$2)/('Best Times'!M$5-'Best Times'!M$2)))))</f>
        <v/>
      </c>
      <c r="K260" t="str">
        <f>IF(ISBLANK(Marathon!L263),"",100+MAX(0,(50-(50*(Marathon!L263-'Best Times'!N$2)/('Best Times'!N$5-'Best Times'!N$2)))))</f>
        <v/>
      </c>
      <c r="L260" t="str">
        <f>IF(ISBLANK(Marathon!M263),"",100+MAX(0,(50-(50*(Marathon!M263-'Best Times'!O$2)/('Best Times'!O$5-'Best Times'!O$2)))))</f>
        <v/>
      </c>
      <c r="M260" t="str">
        <f>IF(ISBLANK(Marathon!N263),"",100+MAX(0,(50-(50*(Marathon!N263-'Best Times'!P$2)/('Best Times'!P$5-'Best Times'!P$2)))))</f>
        <v/>
      </c>
      <c r="N260" t="str">
        <f>IF(ISBLANK(Marathon!O263),"",100+MAX(0,(50-(50*(Marathon!O263-'Best Times'!Q$2)/('Best Times'!Q$5-'Best Times'!Q$2)))))</f>
        <v/>
      </c>
      <c r="O260">
        <f>100*COUNTIF(E260:N260,"&gt;0")</f>
        <v>100</v>
      </c>
      <c r="P260">
        <f>IF(O260=1000,MIN(E260:N260),0)</f>
        <v>0</v>
      </c>
      <c r="Q260">
        <f>SUM(E260:N260)-P260</f>
        <v>100</v>
      </c>
    </row>
    <row r="261" spans="1:17">
      <c r="D261" s="2" t="s">
        <v>346</v>
      </c>
      <c r="E261">
        <f>COUNTIF(E2:E260,"&gt;100")</f>
        <v>49</v>
      </c>
      <c r="F261">
        <f t="shared" ref="F261:N261" si="0">COUNTIF(F2:F260,"&gt;100")</f>
        <v>48</v>
      </c>
      <c r="G261">
        <f t="shared" si="0"/>
        <v>35</v>
      </c>
      <c r="H261">
        <f t="shared" si="0"/>
        <v>56</v>
      </c>
      <c r="I261">
        <f t="shared" si="0"/>
        <v>67</v>
      </c>
      <c r="J261">
        <f t="shared" si="0"/>
        <v>80</v>
      </c>
      <c r="K261">
        <f t="shared" si="0"/>
        <v>38</v>
      </c>
      <c r="L261">
        <f t="shared" si="0"/>
        <v>70</v>
      </c>
      <c r="M261">
        <f t="shared" si="0"/>
        <v>61</v>
      </c>
      <c r="N261">
        <f t="shared" si="0"/>
        <v>68</v>
      </c>
    </row>
    <row r="262" spans="1:17">
      <c r="D262" s="2" t="s">
        <v>345</v>
      </c>
      <c r="E262">
        <f>COUNTIF(E2:E260,"&gt;0")</f>
        <v>189</v>
      </c>
      <c r="F262">
        <f t="shared" ref="F262:N262" si="1">COUNTIF(F2:F260,"&gt;0")</f>
        <v>219</v>
      </c>
      <c r="G262">
        <f t="shared" si="1"/>
        <v>169</v>
      </c>
      <c r="H262">
        <f t="shared" si="1"/>
        <v>178</v>
      </c>
      <c r="I262">
        <f t="shared" si="1"/>
        <v>176</v>
      </c>
      <c r="J262">
        <f t="shared" si="1"/>
        <v>188</v>
      </c>
      <c r="K262">
        <f t="shared" si="1"/>
        <v>176</v>
      </c>
      <c r="L262">
        <f t="shared" si="1"/>
        <v>188</v>
      </c>
      <c r="M262">
        <f t="shared" si="1"/>
        <v>217</v>
      </c>
      <c r="N262">
        <f t="shared" si="1"/>
        <v>227</v>
      </c>
    </row>
    <row r="263" spans="1:17">
      <c r="D263" s="5" t="s">
        <v>344</v>
      </c>
      <c r="E263">
        <f>E261/E262*100</f>
        <v>25.925925925925924</v>
      </c>
      <c r="F263">
        <f t="shared" ref="F263:N263" si="2">F261/F262*100</f>
        <v>21.917808219178081</v>
      </c>
      <c r="G263">
        <f t="shared" si="2"/>
        <v>20.710059171597635</v>
      </c>
      <c r="H263">
        <f t="shared" si="2"/>
        <v>31.460674157303369</v>
      </c>
      <c r="I263">
        <f t="shared" si="2"/>
        <v>38.06818181818182</v>
      </c>
      <c r="J263">
        <f t="shared" si="2"/>
        <v>42.553191489361701</v>
      </c>
      <c r="K263">
        <f t="shared" si="2"/>
        <v>21.59090909090909</v>
      </c>
      <c r="L263">
        <f t="shared" si="2"/>
        <v>37.234042553191486</v>
      </c>
      <c r="M263">
        <f t="shared" si="2"/>
        <v>28.110599078341014</v>
      </c>
      <c r="N263">
        <f t="shared" si="2"/>
        <v>29.955947136563875</v>
      </c>
    </row>
    <row r="264" spans="1:17">
      <c r="D264" s="2"/>
    </row>
    <row r="265" spans="1:17">
      <c r="D265" s="2"/>
    </row>
    <row r="266" spans="1:17">
      <c r="D266" s="2"/>
      <c r="E266">
        <f>COUNTIF(E2:N260,"&gt;0")</f>
        <v>1927</v>
      </c>
      <c r="F266">
        <f>COUNTIF(E2:N260,"&gt;100")</f>
        <v>572</v>
      </c>
      <c r="G266">
        <f>F266/E266*100</f>
        <v>29.68344577062792</v>
      </c>
    </row>
    <row r="267" spans="1:17">
      <c r="D267" s="2"/>
    </row>
    <row r="268" spans="1:17">
      <c r="D268" s="2"/>
    </row>
    <row r="269" spans="1:17">
      <c r="D269" s="2"/>
    </row>
    <row r="270" spans="1:17">
      <c r="D270" s="2"/>
    </row>
    <row r="271" spans="1:17">
      <c r="D271" s="2"/>
    </row>
    <row r="272" spans="1:17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6"/>
  <sheetViews>
    <sheetView workbookViewId="0">
      <selection activeCell="E16" sqref="E1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</cols>
  <sheetData>
    <row r="1" spans="1:17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</row>
    <row r="2" spans="1:17">
      <c r="A2">
        <v>1</v>
      </c>
      <c r="B2" t="s">
        <v>109</v>
      </c>
      <c r="C2" s="1">
        <v>444.166666666666</v>
      </c>
      <c r="D2" s="2" t="s">
        <v>268</v>
      </c>
      <c r="E2">
        <f>IF(ISBLANK(Marathon!F5),"",100+MAX(0,(50-(50*(Marathon!F5-'Best Times'!H$2)/('Best Times'!H$6-'Best Times'!H$2)))))</f>
        <v>143.41016548463358</v>
      </c>
      <c r="F2">
        <f>IF(ISBLANK(Marathon!G5),"",100+MAX(0,(50-(50*(Marathon!G5-'Best Times'!I$2)/('Best Times'!I$6-'Best Times'!I$2)))))</f>
        <v>150</v>
      </c>
      <c r="G2">
        <f>IF(ISBLANK(Marathon!H5),"",100+MAX(0,(50-(50*(Marathon!H5-'Best Times'!J$2)/('Best Times'!J$6-'Best Times'!J$2)))))</f>
        <v>150</v>
      </c>
      <c r="H2">
        <f>IF(ISBLANK(Marathon!I5),"",100+MAX(0,(50-(50*(Marathon!I5-'Best Times'!K$2)/('Best Times'!K$6-'Best Times'!K$2)))))</f>
        <v>146.55172413793105</v>
      </c>
      <c r="I2">
        <f>IF(ISBLANK(Marathon!J5),"",100+MAX(0,(50-(50*(Marathon!J5-'Best Times'!L$2)/('Best Times'!L$6-'Best Times'!L$2)))))</f>
        <v>150</v>
      </c>
      <c r="J2">
        <f>IF(ISBLANK(Marathon!K5),"",100+MAX(0,(50-(50*(Marathon!K5-'Best Times'!M$2)/('Best Times'!M$6-'Best Times'!M$2)))))</f>
        <v>146.44970414201183</v>
      </c>
      <c r="K2">
        <f>IF(ISBLANK(Marathon!L5),"",100+MAX(0,(50-(50*(Marathon!L5-'Best Times'!N$2)/('Best Times'!N$6-'Best Times'!N$2)))))</f>
        <v>150</v>
      </c>
      <c r="L2">
        <f>IF(ISBLANK(Marathon!M5),"",100+MAX(0,(50-(50*(Marathon!M5-'Best Times'!O$2)/('Best Times'!O$6-'Best Times'!O$2)))))</f>
        <v>141.86818397344712</v>
      </c>
      <c r="M2">
        <f>IF(ISBLANK(Marathon!N5),"",100+MAX(0,(50-(50*(Marathon!N5-'Best Times'!P$2)/('Best Times'!P$6-'Best Times'!P$2)))))</f>
        <v>148.65546218487395</v>
      </c>
      <c r="N2">
        <f>IF(ISBLANK(Marathon!O5),"",100+MAX(0,(50-(50*(Marathon!O5-'Best Times'!Q$2)/('Best Times'!Q$6-'Best Times'!Q$2)))))</f>
        <v>149.58506224066389</v>
      </c>
      <c r="O2">
        <f t="shared" ref="O2:O65" si="0">100*COUNTIF(E2:N2,"&gt;0")</f>
        <v>1000</v>
      </c>
      <c r="P2">
        <f t="shared" ref="P2:P65" si="1">IF(O2=1000,MIN(E2:N2),0)</f>
        <v>141.86818397344712</v>
      </c>
      <c r="Q2">
        <f t="shared" ref="Q2:Q65" si="2">SUM(E2:N2)-P2</f>
        <v>1334.6521181901144</v>
      </c>
    </row>
    <row r="3" spans="1:17">
      <c r="A3">
        <v>2</v>
      </c>
      <c r="B3" t="s">
        <v>110</v>
      </c>
      <c r="C3" s="1">
        <v>411.81666666666598</v>
      </c>
      <c r="D3" s="2" t="s">
        <v>268</v>
      </c>
      <c r="E3">
        <f>IF(ISBLANK(Marathon!F6),"",100+MAX(0,(50-(50*(Marathon!F6-'Best Times'!H$2)/('Best Times'!H$6-'Best Times'!H$2)))))</f>
        <v>145.84810874704493</v>
      </c>
      <c r="F3">
        <f>IF(ISBLANK(Marathon!G6),"",100+MAX(0,(50-(50*(Marathon!G6-'Best Times'!I$2)/('Best Times'!I$6-'Best Times'!I$2)))))</f>
        <v>143.44729344729345</v>
      </c>
      <c r="G3">
        <f>IF(ISBLANK(Marathon!H6),"",100+MAX(0,(50-(50*(Marathon!H6-'Best Times'!J$2)/('Best Times'!J$6-'Best Times'!J$2)))))</f>
        <v>133.68205128205128</v>
      </c>
      <c r="H3">
        <f>IF(ISBLANK(Marathon!I6),"",100+MAX(0,(50-(50*(Marathon!I6-'Best Times'!K$2)/('Best Times'!K$6-'Best Times'!K$2)))))</f>
        <v>144.60864805692393</v>
      </c>
      <c r="I3">
        <f>IF(ISBLANK(Marathon!J6),"",100+MAX(0,(50-(50*(Marathon!J6-'Best Times'!L$2)/('Best Times'!L$6-'Best Times'!L$2)))))</f>
        <v>140.74712643678163</v>
      </c>
      <c r="J3">
        <f>IF(ISBLANK(Marathon!K6),"",100+MAX(0,(50-(50*(Marathon!K6-'Best Times'!M$2)/('Best Times'!M$6-'Best Times'!M$2)))))</f>
        <v>149.45759368836292</v>
      </c>
      <c r="K3">
        <f>IF(ISBLANK(Marathon!L6),"",100+MAX(0,(50-(50*(Marathon!L6-'Best Times'!N$2)/('Best Times'!N$6-'Best Times'!N$2)))))</f>
        <v>146.02094240837695</v>
      </c>
      <c r="L3">
        <f>IF(ISBLANK(Marathon!M6),"",100+MAX(0,(50-(50*(Marathon!M6-'Best Times'!O$2)/('Best Times'!O$6-'Best Times'!O$2)))))</f>
        <v>148.83831199620673</v>
      </c>
      <c r="M3">
        <f>IF(ISBLANK(Marathon!N6),"",100+MAX(0,(50-(50*(Marathon!N6-'Best Times'!P$2)/('Best Times'!P$6-'Best Times'!P$2)))))</f>
        <v>145.12605042016807</v>
      </c>
      <c r="N3">
        <f>IF(ISBLANK(Marathon!O6),"",100+MAX(0,(50-(50*(Marathon!O6-'Best Times'!Q$2)/('Best Times'!Q$6-'Best Times'!Q$2)))))</f>
        <v>147.47579529737206</v>
      </c>
      <c r="O3">
        <f t="shared" si="0"/>
        <v>1000</v>
      </c>
      <c r="P3">
        <f t="shared" si="1"/>
        <v>133.68205128205128</v>
      </c>
      <c r="Q3">
        <f t="shared" si="2"/>
        <v>1311.5698704985305</v>
      </c>
    </row>
    <row r="4" spans="1:17">
      <c r="A4">
        <v>3</v>
      </c>
      <c r="B4" t="s">
        <v>1</v>
      </c>
      <c r="C4" s="1">
        <v>394.56666666666598</v>
      </c>
      <c r="D4" s="2" t="s">
        <v>268</v>
      </c>
      <c r="E4">
        <f>IF(ISBLANK(Marathon!F7),"",100+MAX(0,(50-(50*(Marathon!F7-'Best Times'!H$2)/('Best Times'!H$6-'Best Times'!H$2)))))</f>
        <v>148.34515366430259</v>
      </c>
      <c r="F4">
        <f>IF(ISBLANK(Marathon!G7),"",100+MAX(0,(50-(50*(Marathon!G7-'Best Times'!I$2)/('Best Times'!I$6-'Best Times'!I$2)))))</f>
        <v>138.21225071225072</v>
      </c>
      <c r="G4">
        <f>IF(ISBLANK(Marathon!H7),"",100+MAX(0,(50-(50*(Marathon!H7-'Best Times'!J$2)/('Best Times'!J$6-'Best Times'!J$2)))))</f>
        <v>135.94871794871796</v>
      </c>
      <c r="H4">
        <f>IF(ISBLANK(Marathon!I7),"",100+MAX(0,(50-(50*(Marathon!I7-'Best Times'!K$2)/('Best Times'!K$6-'Best Times'!K$2)))))</f>
        <v>149.01477832512316</v>
      </c>
      <c r="I4">
        <f>IF(ISBLANK(Marathon!J7),"",100+MAX(0,(50-(50*(Marathon!J7-'Best Times'!L$2)/('Best Times'!L$6-'Best Times'!L$2)))))</f>
        <v>128.64942528735634</v>
      </c>
      <c r="J4">
        <f>IF(ISBLANK(Marathon!K7),"",100+MAX(0,(50-(50*(Marathon!K7-'Best Times'!M$2)/('Best Times'!M$6-'Best Times'!M$2)))))</f>
        <v>143.0802103879027</v>
      </c>
      <c r="K4">
        <f>IF(ISBLANK(Marathon!L7),"",100+MAX(0,(50-(50*(Marathon!L7-'Best Times'!N$2)/('Best Times'!N$6-'Best Times'!N$2)))))</f>
        <v>141.71029668411867</v>
      </c>
      <c r="L4">
        <f>IF(ISBLANK(Marathon!M7),"",100+MAX(0,(50-(50*(Marathon!M7-'Best Times'!O$2)/('Best Times'!O$6-'Best Times'!O$2)))))</f>
        <v>144.04931247036509</v>
      </c>
      <c r="M4">
        <f>IF(ISBLANK(Marathon!N7),"",100+MAX(0,(50-(50*(Marathon!N7-'Best Times'!P$2)/('Best Times'!P$6-'Best Times'!P$2)))))</f>
        <v>140.56022408963585</v>
      </c>
      <c r="N4">
        <f>IF(ISBLANK(Marathon!O7),"",100+MAX(0,(50-(50*(Marathon!O7-'Best Times'!Q$2)/('Best Times'!Q$6-'Best Times'!Q$2)))))</f>
        <v>146.85338865836792</v>
      </c>
      <c r="O4">
        <f t="shared" si="0"/>
        <v>1000</v>
      </c>
      <c r="P4">
        <f t="shared" si="1"/>
        <v>128.64942528735634</v>
      </c>
      <c r="Q4">
        <f t="shared" si="2"/>
        <v>1287.7743329407847</v>
      </c>
    </row>
    <row r="5" spans="1:17">
      <c r="A5">
        <v>4</v>
      </c>
      <c r="B5" t="s">
        <v>10</v>
      </c>
      <c r="C5" s="1">
        <v>369.46666666666601</v>
      </c>
      <c r="D5" s="2" t="s">
        <v>269</v>
      </c>
      <c r="E5">
        <f>IF(ISBLANK(Marathon!F8),"",100+MAX(0,(50-(50*(Marathon!F8-'Best Times'!H$2)/('Best Times'!H$6-'Best Times'!H$2)))))</f>
        <v>149.76359338061465</v>
      </c>
      <c r="F5">
        <f>IF(ISBLANK(Marathon!G8),"",100+MAX(0,(50-(50*(Marathon!G8-'Best Times'!I$2)/('Best Times'!I$6-'Best Times'!I$2)))))</f>
        <v>143.34045584045583</v>
      </c>
      <c r="G5">
        <f>IF(ISBLANK(Marathon!H8),"",100+MAX(0,(50-(50*(Marathon!H8-'Best Times'!J$2)/('Best Times'!J$6-'Best Times'!J$2)))))</f>
        <v>139.02564102564102</v>
      </c>
      <c r="H5">
        <f>IF(ISBLANK(Marathon!I8),"",100+MAX(0,(50-(50*(Marathon!I8-'Best Times'!K$2)/('Best Times'!K$6-'Best Times'!K$2)))))</f>
        <v>140.77723043240286</v>
      </c>
      <c r="I5">
        <f>IF(ISBLANK(Marathon!J8),"",100+MAX(0,(50-(50*(Marathon!J8-'Best Times'!L$2)/('Best Times'!L$6-'Best Times'!L$2)))))</f>
        <v>138.70689655172413</v>
      </c>
      <c r="J5">
        <f>IF(ISBLANK(Marathon!K8),"",100+MAX(0,(50-(50*(Marathon!K8-'Best Times'!M$2)/('Best Times'!M$6-'Best Times'!M$2)))))</f>
        <v>144.74030243261012</v>
      </c>
      <c r="K5">
        <f>IF(ISBLANK(Marathon!L8),"",100+MAX(0,(50-(50*(Marathon!L8-'Best Times'!N$2)/('Best Times'!N$6-'Best Times'!N$2)))))</f>
        <v>100</v>
      </c>
      <c r="L5">
        <f>IF(ISBLANK(Marathon!M8),"",100+MAX(0,(50-(50*(Marathon!M8-'Best Times'!O$2)/('Best Times'!O$6-'Best Times'!O$2)))))</f>
        <v>141.98672356567093</v>
      </c>
      <c r="M5">
        <f>IF(ISBLANK(Marathon!N8),"",100+MAX(0,(50-(50*(Marathon!N8-'Best Times'!P$2)/('Best Times'!P$6-'Best Times'!P$2)))))</f>
        <v>141.2044817927171</v>
      </c>
      <c r="N5">
        <f>IF(ISBLANK(Marathon!O8),"",100+MAX(0,(50-(50*(Marathon!O8-'Best Times'!Q$2)/('Best Times'!Q$6-'Best Times'!Q$2)))))</f>
        <v>148.1673582295989</v>
      </c>
      <c r="O5">
        <f t="shared" si="0"/>
        <v>1000</v>
      </c>
      <c r="P5">
        <f t="shared" si="1"/>
        <v>100</v>
      </c>
      <c r="Q5">
        <f t="shared" si="2"/>
        <v>1287.7126832514357</v>
      </c>
    </row>
    <row r="6" spans="1:17">
      <c r="A6">
        <v>5</v>
      </c>
      <c r="B6" t="s">
        <v>2</v>
      </c>
      <c r="C6" s="1">
        <v>379.48333333333301</v>
      </c>
      <c r="D6" s="2" t="s">
        <v>268</v>
      </c>
      <c r="E6">
        <f>IF(ISBLANK(Marathon!F9),"",100+MAX(0,(50-(50*(Marathon!F9-'Best Times'!H$2)/('Best Times'!H$6-'Best Times'!H$2)))))</f>
        <v>142.89302600472814</v>
      </c>
      <c r="F6">
        <f>IF(ISBLANK(Marathon!G9),"",100+MAX(0,(50-(50*(Marathon!G9-'Best Times'!I$2)/('Best Times'!I$6-'Best Times'!I$2)))))</f>
        <v>137.10826210826212</v>
      </c>
      <c r="G6">
        <f>IF(ISBLANK(Marathon!H9),"",100+MAX(0,(50-(50*(Marathon!H9-'Best Times'!J$2)/('Best Times'!J$6-'Best Times'!J$2)))))</f>
        <v>135.77435897435896</v>
      </c>
      <c r="H6">
        <f>IF(ISBLANK(Marathon!I9),"",100+MAX(0,(50-(50*(Marathon!I9-'Best Times'!K$2)/('Best Times'!K$6-'Best Times'!K$2)))))</f>
        <v>133.82594417077175</v>
      </c>
      <c r="I6">
        <f>IF(ISBLANK(Marathon!J9),"",100+MAX(0,(50-(50*(Marathon!J9-'Best Times'!L$2)/('Best Times'!L$6-'Best Times'!L$2)))))</f>
        <v>123.62068965517241</v>
      </c>
      <c r="J6">
        <f>IF(ISBLANK(Marathon!K9),"",100+MAX(0,(50-(50*(Marathon!K9-'Best Times'!M$2)/('Best Times'!M$6-'Best Times'!M$2)))))</f>
        <v>150</v>
      </c>
      <c r="K6">
        <f>IF(ISBLANK(Marathon!L9),"",100+MAX(0,(50-(50*(Marathon!L9-'Best Times'!N$2)/('Best Times'!N$6-'Best Times'!N$2)))))</f>
        <v>141.7626527050611</v>
      </c>
      <c r="L6">
        <f>IF(ISBLANK(Marathon!M9),"",100+MAX(0,(50-(50*(Marathon!M9-'Best Times'!O$2)/('Best Times'!O$6-'Best Times'!O$2)))))</f>
        <v>133.42816500711237</v>
      </c>
      <c r="M6">
        <f>IF(ISBLANK(Marathon!N9),"",100+MAX(0,(50-(50*(Marathon!N9-'Best Times'!P$2)/('Best Times'!P$6-'Best Times'!P$2)))))</f>
        <v>150</v>
      </c>
      <c r="N6">
        <f>IF(ISBLANK(Marathon!O9),"",100+MAX(0,(50-(50*(Marathon!O9-'Best Times'!Q$2)/('Best Times'!Q$6-'Best Times'!Q$2)))))</f>
        <v>144.39834024896265</v>
      </c>
      <c r="O6">
        <f t="shared" si="0"/>
        <v>1000</v>
      </c>
      <c r="P6">
        <f t="shared" si="1"/>
        <v>123.62068965517241</v>
      </c>
      <c r="Q6">
        <f t="shared" si="2"/>
        <v>1269.190749219257</v>
      </c>
    </row>
    <row r="7" spans="1:17">
      <c r="A7">
        <v>6</v>
      </c>
      <c r="B7" t="s">
        <v>111</v>
      </c>
      <c r="C7" s="1">
        <v>374.45</v>
      </c>
      <c r="D7" s="2" t="s">
        <v>268</v>
      </c>
      <c r="E7">
        <f>IF(ISBLANK(Marathon!F10),"",100+MAX(0,(50-(50*(Marathon!F10-'Best Times'!H$2)/('Best Times'!H$6-'Best Times'!H$2)))))</f>
        <v>133.70271867612291</v>
      </c>
      <c r="F7">
        <f>IF(ISBLANK(Marathon!G10),"",100+MAX(0,(50-(50*(Marathon!G10-'Best Times'!I$2)/('Best Times'!I$6-'Best Times'!I$2)))))</f>
        <v>123.21937321937322</v>
      </c>
      <c r="G7">
        <f>IF(ISBLANK(Marathon!H10),"",100+MAX(0,(50-(50*(Marathon!H10-'Best Times'!J$2)/('Best Times'!J$6-'Best Times'!J$2)))))</f>
        <v>138.34871794871793</v>
      </c>
      <c r="H7">
        <f>IF(ISBLANK(Marathon!I10),"",100+MAX(0,(50-(50*(Marathon!I10-'Best Times'!K$2)/('Best Times'!K$6-'Best Times'!K$2)))))</f>
        <v>143.3497536945813</v>
      </c>
      <c r="I7">
        <f>IF(ISBLANK(Marathon!J10),"",100+MAX(0,(50-(50*(Marathon!J10-'Best Times'!L$2)/('Best Times'!L$6-'Best Times'!L$2)))))</f>
        <v>143.10344827586206</v>
      </c>
      <c r="J7">
        <f>IF(ISBLANK(Marathon!K10),"",100+MAX(0,(50-(50*(Marathon!K10-'Best Times'!M$2)/('Best Times'!M$6-'Best Times'!M$2)))))</f>
        <v>145.90729783037474</v>
      </c>
      <c r="K7">
        <f>IF(ISBLANK(Marathon!L10),"",100+MAX(0,(50-(50*(Marathon!L10-'Best Times'!N$2)/('Best Times'!N$6-'Best Times'!N$2)))))</f>
        <v>139.9476439790576</v>
      </c>
      <c r="L7">
        <f>IF(ISBLANK(Marathon!M10),"",100+MAX(0,(50-(50*(Marathon!M10-'Best Times'!O$2)/('Best Times'!O$6-'Best Times'!O$2)))))</f>
        <v>139.11806543385489</v>
      </c>
      <c r="M7">
        <f>IF(ISBLANK(Marathon!N10),"",100+MAX(0,(50-(50*(Marathon!N10-'Best Times'!P$2)/('Best Times'!P$6-'Best Times'!P$2)))))</f>
        <v>143.8655462184874</v>
      </c>
      <c r="N7">
        <f>IF(ISBLANK(Marathon!O10),"",100+MAX(0,(50-(50*(Marathon!O10-'Best Times'!Q$2)/('Best Times'!Q$6-'Best Times'!Q$2)))))</f>
        <v>136.27247579529737</v>
      </c>
      <c r="O7">
        <f t="shared" si="0"/>
        <v>1000</v>
      </c>
      <c r="P7">
        <f t="shared" si="1"/>
        <v>123.21937321937322</v>
      </c>
      <c r="Q7">
        <f t="shared" si="2"/>
        <v>1263.6156678523562</v>
      </c>
    </row>
    <row r="8" spans="1:17">
      <c r="A8">
        <v>7</v>
      </c>
      <c r="B8" t="s">
        <v>30</v>
      </c>
      <c r="C8" s="1">
        <v>351.71666666666601</v>
      </c>
      <c r="D8" s="2" t="s">
        <v>269</v>
      </c>
      <c r="E8">
        <f>IF(ISBLANK(Marathon!F11),"",100+MAX(0,(50-(50*(Marathon!F11-'Best Times'!H$2)/('Best Times'!H$6-'Best Times'!H$2)))))</f>
        <v>133.37765957446808</v>
      </c>
      <c r="F8">
        <f>IF(ISBLANK(Marathon!G11),"",100+MAX(0,(50-(50*(Marathon!G11-'Best Times'!I$2)/('Best Times'!I$6-'Best Times'!I$2)))))</f>
        <v>136.50284900284902</v>
      </c>
      <c r="G8">
        <f>IF(ISBLANK(Marathon!H11),"",100+MAX(0,(50-(50*(Marathon!H11-'Best Times'!J$2)/('Best Times'!J$6-'Best Times'!J$2)))))</f>
        <v>100</v>
      </c>
      <c r="H8">
        <f>IF(ISBLANK(Marathon!I11),"",100+MAX(0,(50-(50*(Marathon!I11-'Best Times'!K$2)/('Best Times'!K$6-'Best Times'!K$2)))))</f>
        <v>132.81335522714835</v>
      </c>
      <c r="I8">
        <f>IF(ISBLANK(Marathon!J11),"",100+MAX(0,(50-(50*(Marathon!J11-'Best Times'!L$2)/('Best Times'!L$6-'Best Times'!L$2)))))</f>
        <v>136.4655172413793</v>
      </c>
      <c r="J8">
        <f>IF(ISBLANK(Marathon!K11),"",100+MAX(0,(50-(50*(Marathon!K11-'Best Times'!M$2)/('Best Times'!M$6-'Best Times'!M$2)))))</f>
        <v>146.81130834976989</v>
      </c>
      <c r="K8">
        <f>IF(ISBLANK(Marathon!L11),"",100+MAX(0,(50-(50*(Marathon!L11-'Best Times'!N$2)/('Best Times'!N$6-'Best Times'!N$2)))))</f>
        <v>134.60732984293193</v>
      </c>
      <c r="L8">
        <f>IF(ISBLANK(Marathon!M11),"",100+MAX(0,(50-(50*(Marathon!M11-'Best Times'!O$2)/('Best Times'!O$6-'Best Times'!O$2)))))</f>
        <v>146.96538643907064</v>
      </c>
      <c r="M8">
        <f>IF(ISBLANK(Marathon!N11),"",100+MAX(0,(50-(50*(Marathon!N11-'Best Times'!P$2)/('Best Times'!P$6-'Best Times'!P$2)))))</f>
        <v>130.70028011204482</v>
      </c>
      <c r="N8">
        <f>IF(ISBLANK(Marathon!O11),"",100+MAX(0,(50-(50*(Marathon!O11-'Best Times'!Q$2)/('Best Times'!Q$6-'Best Times'!Q$2)))))</f>
        <v>140.76763485477179</v>
      </c>
      <c r="O8">
        <f t="shared" si="0"/>
        <v>1000</v>
      </c>
      <c r="P8">
        <f t="shared" si="1"/>
        <v>100</v>
      </c>
      <c r="Q8">
        <f t="shared" si="2"/>
        <v>1239.0113206444337</v>
      </c>
    </row>
    <row r="9" spans="1:17">
      <c r="A9">
        <v>8</v>
      </c>
      <c r="B9" t="s">
        <v>3</v>
      </c>
      <c r="C9" s="1">
        <v>343.916666666666</v>
      </c>
      <c r="D9" s="2" t="s">
        <v>269</v>
      </c>
      <c r="E9">
        <f>IF(ISBLANK(Marathon!F12),"",100+MAX(0,(50-(50*(Marathon!F12-'Best Times'!H$2)/('Best Times'!H$6-'Best Times'!H$2)))))</f>
        <v>139.00709219858157</v>
      </c>
      <c r="F9">
        <f>IF(ISBLANK(Marathon!G12),"",100+MAX(0,(50-(50*(Marathon!G12-'Best Times'!I$2)/('Best Times'!I$6-'Best Times'!I$2)))))</f>
        <v>134.82905982905982</v>
      </c>
      <c r="G9">
        <f>IF(ISBLANK(Marathon!H12),"",100+MAX(0,(50-(50*(Marathon!H12-'Best Times'!J$2)/('Best Times'!J$6-'Best Times'!J$2)))))</f>
        <v>125.73333333333333</v>
      </c>
      <c r="H9">
        <f>IF(ISBLANK(Marathon!I12),"",100+MAX(0,(50-(50*(Marathon!I12-'Best Times'!K$2)/('Best Times'!K$6-'Best Times'!K$2)))))</f>
        <v>150</v>
      </c>
      <c r="I9">
        <f>IF(ISBLANK(Marathon!J12),"",100+MAX(0,(50-(50*(Marathon!J12-'Best Times'!L$2)/('Best Times'!L$6-'Best Times'!L$2)))))</f>
        <v>125.94827586206897</v>
      </c>
      <c r="J9">
        <f>IF(ISBLANK(Marathon!K12),"",100+MAX(0,(50-(50*(Marathon!K12-'Best Times'!M$2)/('Best Times'!M$6-'Best Times'!M$2)))))</f>
        <v>145.80867850098619</v>
      </c>
      <c r="K9">
        <f>IF(ISBLANK(Marathon!L12),"",100+MAX(0,(50-(50*(Marathon!L12-'Best Times'!N$2)/('Best Times'!N$6-'Best Times'!N$2)))))</f>
        <v>121.04712041884817</v>
      </c>
      <c r="L9">
        <f>IF(ISBLANK(Marathon!M12),"",100+MAX(0,(50-(50*(Marathon!M12-'Best Times'!O$2)/('Best Times'!O$6-'Best Times'!O$2)))))</f>
        <v>134.58985301090564</v>
      </c>
      <c r="M9">
        <f>IF(ISBLANK(Marathon!N12),"",100+MAX(0,(50-(50*(Marathon!N12-'Best Times'!P$2)/('Best Times'!P$6-'Best Times'!P$2)))))</f>
        <v>143.22128851540617</v>
      </c>
      <c r="N9">
        <f>IF(ISBLANK(Marathon!O12),"",100+MAX(0,(50-(50*(Marathon!O12-'Best Times'!Q$2)/('Best Times'!Q$6-'Best Times'!Q$2)))))</f>
        <v>135.5463347164592</v>
      </c>
      <c r="O9">
        <f t="shared" si="0"/>
        <v>1000</v>
      </c>
      <c r="P9">
        <f t="shared" si="1"/>
        <v>121.04712041884817</v>
      </c>
      <c r="Q9">
        <f t="shared" si="2"/>
        <v>1234.6839159668009</v>
      </c>
    </row>
    <row r="10" spans="1:17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IF(ISBLANK(Marathon!F13),"",100+MAX(0,(50-(50*(Marathon!F13-'Best Times'!H$2)/('Best Times'!H$6-'Best Times'!H$2)))))</f>
        <v>134.51536643026003</v>
      </c>
      <c r="F10">
        <f>IF(ISBLANK(Marathon!G13),"",100+MAX(0,(50-(50*(Marathon!G13-'Best Times'!I$2)/('Best Times'!I$6-'Best Times'!I$2)))))</f>
        <v>142.41452991452991</v>
      </c>
      <c r="G10">
        <f>IF(ISBLANK(Marathon!H13),"",100+MAX(0,(50-(50*(Marathon!H13-'Best Times'!J$2)/('Best Times'!J$6-'Best Times'!J$2)))))</f>
        <v>103.74358974358975</v>
      </c>
      <c r="H10">
        <f>IF(ISBLANK(Marathon!I13),"",100+MAX(0,(50-(50*(Marathon!I13-'Best Times'!K$2)/('Best Times'!K$6-'Best Times'!K$2)))))</f>
        <v>115.1888341543514</v>
      </c>
      <c r="I10">
        <f>IF(ISBLANK(Marathon!J13),"",100+MAX(0,(50-(50*(Marathon!J13-'Best Times'!L$2)/('Best Times'!L$6-'Best Times'!L$2)))))</f>
        <v>133.30459770114942</v>
      </c>
      <c r="J10">
        <f>IF(ISBLANK(Marathon!K13),"",100+MAX(0,(50-(50*(Marathon!K13-'Best Times'!M$2)/('Best Times'!M$6-'Best Times'!M$2)))))</f>
        <v>147.63313609467457</v>
      </c>
      <c r="K10">
        <f>IF(ISBLANK(Marathon!L13),"",100+MAX(0,(50-(50*(Marathon!L13-'Best Times'!N$2)/('Best Times'!N$6-'Best Times'!N$2)))))</f>
        <v>141.48342059336824</v>
      </c>
      <c r="L10">
        <f>IF(ISBLANK(Marathon!M13),"",100+MAX(0,(50-(50*(Marathon!M13-'Best Times'!O$2)/('Best Times'!O$6-'Best Times'!O$2)))))</f>
        <v>127.57230915125652</v>
      </c>
      <c r="M10">
        <f>IF(ISBLANK(Marathon!N13),"",100+MAX(0,(50-(50*(Marathon!N13-'Best Times'!P$2)/('Best Times'!P$6-'Best Times'!P$2)))))</f>
        <v>134.50980392156862</v>
      </c>
      <c r="N10">
        <f>IF(ISBLANK(Marathon!O13),"",100+MAX(0,(50-(50*(Marathon!O13-'Best Times'!Q$2)/('Best Times'!Q$6-'Best Times'!Q$2)))))</f>
        <v>144.29460580912863</v>
      </c>
      <c r="O10">
        <f t="shared" si="0"/>
        <v>1000</v>
      </c>
      <c r="P10">
        <f t="shared" si="1"/>
        <v>103.74358974358975</v>
      </c>
      <c r="Q10">
        <f t="shared" si="2"/>
        <v>1220.9166037702873</v>
      </c>
    </row>
    <row r="11" spans="1:17">
      <c r="A11">
        <v>10</v>
      </c>
      <c r="B11" t="s">
        <v>113</v>
      </c>
      <c r="C11" s="1">
        <v>321.81666666666598</v>
      </c>
      <c r="D11" s="2" t="s">
        <v>269</v>
      </c>
      <c r="E11">
        <f>IF(ISBLANK(Marathon!F14),"",100+MAX(0,(50-(50*(Marathon!F14-'Best Times'!H$2)/('Best Times'!H$6-'Best Times'!H$2)))))</f>
        <v>128.35401891252954</v>
      </c>
      <c r="F11">
        <f>IF(ISBLANK(Marathon!G14),"",100+MAX(0,(50-(50*(Marathon!G14-'Best Times'!I$2)/('Best Times'!I$6-'Best Times'!I$2)))))</f>
        <v>131.98005698005699</v>
      </c>
      <c r="G11">
        <f>IF(ISBLANK(Marathon!H14),"",100+MAX(0,(50-(50*(Marathon!H14-'Best Times'!J$2)/('Best Times'!J$6-'Best Times'!J$2)))))</f>
        <v>111.0974358974359</v>
      </c>
      <c r="H11">
        <f>IF(ISBLANK(Marathon!I14),"",100+MAX(0,(50-(50*(Marathon!I14-'Best Times'!K$2)/('Best Times'!K$6-'Best Times'!K$2)))))</f>
        <v>125.15051997810619</v>
      </c>
      <c r="I11">
        <f>IF(ISBLANK(Marathon!J14),"",100+MAX(0,(50-(50*(Marathon!J14-'Best Times'!L$2)/('Best Times'!L$6-'Best Times'!L$2)))))</f>
        <v>147.70114942528735</v>
      </c>
      <c r="J11">
        <f>IF(ISBLANK(Marathon!K14),"",100+MAX(0,(50-(50*(Marathon!K14-'Best Times'!M$2)/('Best Times'!M$6-'Best Times'!M$2)))))</f>
        <v>143.0637738330046</v>
      </c>
      <c r="K11">
        <f>IF(ISBLANK(Marathon!L14),"",100+MAX(0,(50-(50*(Marathon!L14-'Best Times'!N$2)/('Best Times'!N$6-'Best Times'!N$2)))))</f>
        <v>125.93368237347295</v>
      </c>
      <c r="L11">
        <f>IF(ISBLANK(Marathon!M14),"",100+MAX(0,(50-(50*(Marathon!M14-'Best Times'!O$2)/('Best Times'!O$6-'Best Times'!O$2)))))</f>
        <v>139.68705547652917</v>
      </c>
      <c r="M11">
        <f>IF(ISBLANK(Marathon!N14),"",100+MAX(0,(50-(50*(Marathon!N14-'Best Times'!P$2)/('Best Times'!P$6-'Best Times'!P$2)))))</f>
        <v>121.9327731092437</v>
      </c>
      <c r="N11">
        <f>IF(ISBLANK(Marathon!O14),"",100+MAX(0,(50-(50*(Marathon!O14-'Best Times'!Q$2)/('Best Times'!Q$6-'Best Times'!Q$2)))))</f>
        <v>137.55186721991703</v>
      </c>
      <c r="O11">
        <f t="shared" si="0"/>
        <v>1000</v>
      </c>
      <c r="P11">
        <f t="shared" si="1"/>
        <v>111.0974358974359</v>
      </c>
      <c r="Q11">
        <f t="shared" si="2"/>
        <v>1201.3548973081474</v>
      </c>
    </row>
    <row r="12" spans="1:17">
      <c r="A12">
        <v>11</v>
      </c>
      <c r="B12" t="s">
        <v>4</v>
      </c>
      <c r="C12" s="1">
        <v>316.3</v>
      </c>
      <c r="D12" s="2" t="s">
        <v>270</v>
      </c>
      <c r="E12">
        <f>IF(ISBLANK(Marathon!F15),"",100+MAX(0,(50-(50*(Marathon!F15-'Best Times'!H$2)/('Best Times'!H$6-'Best Times'!H$2)))))</f>
        <v>124.51241134751773</v>
      </c>
      <c r="F12">
        <f>IF(ISBLANK(Marathon!G15),"",100+MAX(0,(50-(50*(Marathon!G15-'Best Times'!I$2)/('Best Times'!I$6-'Best Times'!I$2)))))</f>
        <v>136.3960113960114</v>
      </c>
      <c r="G12">
        <f>IF(ISBLANK(Marathon!H15),"",100+MAX(0,(50-(50*(Marathon!H15-'Best Times'!J$2)/('Best Times'!J$6-'Best Times'!J$2)))))</f>
        <v>100</v>
      </c>
      <c r="H12">
        <f>IF(ISBLANK(Marathon!I15),"",100+MAX(0,(50-(50*(Marathon!I15-'Best Times'!K$2)/('Best Times'!K$6-'Best Times'!K$2)))))</f>
        <v>137.49315818281335</v>
      </c>
      <c r="I12">
        <f>IF(ISBLANK(Marathon!J15),"",100+MAX(0,(50-(50*(Marathon!J15-'Best Times'!L$2)/('Best Times'!L$6-'Best Times'!L$2)))))</f>
        <v>133.27586206896552</v>
      </c>
      <c r="J12">
        <f>IF(ISBLANK(Marathon!K15),"",100+MAX(0,(50-(50*(Marathon!K15-'Best Times'!M$2)/('Best Times'!M$6-'Best Times'!M$2)))))</f>
        <v>137.32741617357001</v>
      </c>
      <c r="K12">
        <f>IF(ISBLANK(Marathon!L15),"",100+MAX(0,(50-(50*(Marathon!L15-'Best Times'!N$2)/('Best Times'!N$6-'Best Times'!N$2)))))</f>
        <v>100</v>
      </c>
      <c r="L12">
        <f>IF(ISBLANK(Marathon!M15),"",100+MAX(0,(50-(50*(Marathon!M15-'Best Times'!O$2)/('Best Times'!O$6-'Best Times'!O$2)))))</f>
        <v>149.78662873399716</v>
      </c>
      <c r="M12">
        <f>IF(ISBLANK(Marathon!N15),"",100+MAX(0,(50-(50*(Marathon!N15-'Best Times'!P$2)/('Best Times'!P$6-'Best Times'!P$2)))))</f>
        <v>149.57983193277312</v>
      </c>
      <c r="N12">
        <f>IF(ISBLANK(Marathon!O15),"",100+MAX(0,(50-(50*(Marathon!O15-'Best Times'!Q$2)/('Best Times'!Q$6-'Best Times'!Q$2)))))</f>
        <v>139.55739972337483</v>
      </c>
      <c r="O12">
        <f t="shared" si="0"/>
        <v>1000</v>
      </c>
      <c r="P12">
        <f t="shared" si="1"/>
        <v>100</v>
      </c>
      <c r="Q12">
        <f t="shared" si="2"/>
        <v>1207.928719559023</v>
      </c>
    </row>
    <row r="13" spans="1:17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IF(ISBLANK(Marathon!F16),"",100+MAX(0,(50-(50*(Marathon!F16-'Best Times'!H$2)/('Best Times'!H$6-'Best Times'!H$2)))))</f>
        <v>140.20390070921985</v>
      </c>
      <c r="F13">
        <f>IF(ISBLANK(Marathon!G16),"",100+MAX(0,(50-(50*(Marathon!G16-'Best Times'!I$2)/('Best Times'!I$6-'Best Times'!I$2)))))</f>
        <v>120.97578347578347</v>
      </c>
      <c r="G13">
        <f>IF(ISBLANK(Marathon!H16),"",100+MAX(0,(50-(50*(Marathon!H16-'Best Times'!J$2)/('Best Times'!J$6-'Best Times'!J$2)))))</f>
        <v>142.60512820512821</v>
      </c>
      <c r="H13">
        <f>IF(ISBLANK(Marathon!I16),"",100+MAX(0,(50-(50*(Marathon!I16-'Best Times'!K$2)/('Best Times'!K$6-'Best Times'!K$2)))))</f>
        <v>100</v>
      </c>
      <c r="I13">
        <f>IF(ISBLANK(Marathon!J16),"",100+MAX(0,(50-(50*(Marathon!J16-'Best Times'!L$2)/('Best Times'!L$6-'Best Times'!L$2)))))</f>
        <v>130.31609195402299</v>
      </c>
      <c r="J13">
        <f>IF(ISBLANK(Marathon!K16),"",100+MAX(0,(50-(50*(Marathon!K16-'Best Times'!M$2)/('Best Times'!M$6-'Best Times'!M$2)))))</f>
        <v>140.81196581196582</v>
      </c>
      <c r="K13">
        <f>IF(ISBLANK(Marathon!L16),"",100+MAX(0,(50-(50*(Marathon!L16-'Best Times'!N$2)/('Best Times'!N$6-'Best Times'!N$2)))))</f>
        <v>137.12041884816753</v>
      </c>
      <c r="L13">
        <f>IF(ISBLANK(Marathon!M16),"",100+MAX(0,(50-(50*(Marathon!M16-'Best Times'!O$2)/('Best Times'!O$6-'Best Times'!O$2)))))</f>
        <v>139.04694167852062</v>
      </c>
      <c r="M13">
        <f>IF(ISBLANK(Marathon!N16),"",100+MAX(0,(50-(50*(Marathon!N16-'Best Times'!P$2)/('Best Times'!P$6-'Best Times'!P$2)))))</f>
        <v>120.42016806722688</v>
      </c>
      <c r="N13">
        <f>IF(ISBLANK(Marathon!O16),"",100+MAX(0,(50-(50*(Marathon!O16-'Best Times'!Q$2)/('Best Times'!Q$6-'Best Times'!Q$2)))))</f>
        <v>119.67496542185339</v>
      </c>
      <c r="O13">
        <f t="shared" si="0"/>
        <v>1000</v>
      </c>
      <c r="P13">
        <f t="shared" si="1"/>
        <v>100</v>
      </c>
      <c r="Q13">
        <f t="shared" si="2"/>
        <v>1191.1753641718888</v>
      </c>
    </row>
    <row r="14" spans="1:17">
      <c r="A14">
        <v>13</v>
      </c>
      <c r="B14" t="s">
        <v>114</v>
      </c>
      <c r="C14" s="1">
        <v>301.416666666666</v>
      </c>
      <c r="D14" s="2" t="s">
        <v>269</v>
      </c>
      <c r="E14">
        <f>IF(ISBLANK(Marathon!F17),"",100+MAX(0,(50-(50*(Marathon!F17-'Best Times'!H$2)/('Best Times'!H$6-'Best Times'!H$2)))))</f>
        <v>140.89834515366431</v>
      </c>
      <c r="F14">
        <f>IF(ISBLANK(Marathon!G17),"",100+MAX(0,(50-(50*(Marathon!G17-'Best Times'!I$2)/('Best Times'!I$6-'Best Times'!I$2)))))</f>
        <v>122.36467236467237</v>
      </c>
      <c r="G14">
        <f>IF(ISBLANK(Marathon!H17),"",100+MAX(0,(50-(50*(Marathon!H17-'Best Times'!J$2)/('Best Times'!J$6-'Best Times'!J$2)))))</f>
        <v>100</v>
      </c>
      <c r="H14">
        <f>IF(ISBLANK(Marathon!I17),"",100+MAX(0,(50-(50*(Marathon!I17-'Best Times'!K$2)/('Best Times'!K$6-'Best Times'!K$2)))))</f>
        <v>121.75697865353038</v>
      </c>
      <c r="I14">
        <f>IF(ISBLANK(Marathon!J17),"",100+MAX(0,(50-(50*(Marathon!J17-'Best Times'!L$2)/('Best Times'!L$6-'Best Times'!L$2)))))</f>
        <v>122.35632183908046</v>
      </c>
      <c r="J14">
        <f>IF(ISBLANK(Marathon!K17),"",100+MAX(0,(50-(50*(Marathon!K17-'Best Times'!M$2)/('Best Times'!M$6-'Best Times'!M$2)))))</f>
        <v>133.10322156476002</v>
      </c>
      <c r="K14">
        <f>IF(ISBLANK(Marathon!L17),"",100+MAX(0,(50-(50*(Marathon!L17-'Best Times'!N$2)/('Best Times'!N$6-'Best Times'!N$2)))))</f>
        <v>135.84642233856894</v>
      </c>
      <c r="L14">
        <f>IF(ISBLANK(Marathon!M17),"",100+MAX(0,(50-(50*(Marathon!M17-'Best Times'!O$2)/('Best Times'!O$6-'Best Times'!O$2)))))</f>
        <v>126.86107159791371</v>
      </c>
      <c r="M14">
        <f>IF(ISBLANK(Marathon!N17),"",100+MAX(0,(50-(50*(Marathon!N17-'Best Times'!P$2)/('Best Times'!P$6-'Best Times'!P$2)))))</f>
        <v>137.33893557422971</v>
      </c>
      <c r="N14">
        <f>IF(ISBLANK(Marathon!O17),"",100+MAX(0,(50-(50*(Marathon!O17-'Best Times'!Q$2)/('Best Times'!Q$6-'Best Times'!Q$2)))))</f>
        <v>110.99585062240664</v>
      </c>
      <c r="O14">
        <f t="shared" si="0"/>
        <v>1000</v>
      </c>
      <c r="P14">
        <f t="shared" si="1"/>
        <v>100</v>
      </c>
      <c r="Q14">
        <f t="shared" si="2"/>
        <v>1151.5218197088266</v>
      </c>
    </row>
    <row r="15" spans="1:17">
      <c r="A15">
        <v>14</v>
      </c>
      <c r="B15" t="s">
        <v>78</v>
      </c>
      <c r="C15" s="1">
        <v>299.11666666666599</v>
      </c>
      <c r="D15" s="2" t="s">
        <v>270</v>
      </c>
      <c r="E15">
        <f>IF(ISBLANK(Marathon!F18),"",100+MAX(0,(50-(50*(Marathon!F18-'Best Times'!H$2)/('Best Times'!H$6-'Best Times'!H$2)))))</f>
        <v>113.28309692671394</v>
      </c>
      <c r="F15">
        <f>IF(ISBLANK(Marathon!G18),"",100+MAX(0,(50-(50*(Marathon!G18-'Best Times'!I$2)/('Best Times'!I$6-'Best Times'!I$2)))))</f>
        <v>132.12250712250713</v>
      </c>
      <c r="G15">
        <f>IF(ISBLANK(Marathon!H18),"",100+MAX(0,(50-(50*(Marathon!H18-'Best Times'!J$2)/('Best Times'!J$6-'Best Times'!J$2)))))</f>
        <v>100</v>
      </c>
      <c r="H15">
        <f>IF(ISBLANK(Marathon!I18),"",100+MAX(0,(50-(50*(Marathon!I18-'Best Times'!K$2)/('Best Times'!K$6-'Best Times'!K$2)))))</f>
        <v>133.5249042145594</v>
      </c>
      <c r="I15">
        <f>IF(ISBLANK(Marathon!J18),"",100+MAX(0,(50-(50*(Marathon!J18-'Best Times'!L$2)/('Best Times'!L$6-'Best Times'!L$2)))))</f>
        <v>141.09195402298849</v>
      </c>
      <c r="J15">
        <f>IF(ISBLANK(Marathon!K18),"",100+MAX(0,(50-(50*(Marathon!K18-'Best Times'!M$2)/('Best Times'!M$6-'Best Times'!M$2)))))</f>
        <v>144.69099276791584</v>
      </c>
      <c r="K15">
        <f>IF(ISBLANK(Marathon!L18),"",100+MAX(0,(50-(50*(Marathon!L18-'Best Times'!N$2)/('Best Times'!N$6-'Best Times'!N$2)))))</f>
        <v>135.04363001745202</v>
      </c>
      <c r="L15">
        <f>IF(ISBLANK(Marathon!M18),"",100+MAX(0,(50-(50*(Marathon!M18-'Best Times'!O$2)/('Best Times'!O$6-'Best Times'!O$2)))))</f>
        <v>124.72735893788526</v>
      </c>
      <c r="M15">
        <f>IF(ISBLANK(Marathon!N18),"",100+MAX(0,(50-(50*(Marathon!N18-'Best Times'!P$2)/('Best Times'!P$6-'Best Times'!P$2)))))</f>
        <v>135.15406162464984</v>
      </c>
      <c r="N15">
        <f>IF(ISBLANK(Marathon!O18),"",100+MAX(0,(50-(50*(Marathon!O18-'Best Times'!Q$2)/('Best Times'!Q$6-'Best Times'!Q$2)))))</f>
        <v>106.53526970954357</v>
      </c>
      <c r="O15">
        <f t="shared" si="0"/>
        <v>1000</v>
      </c>
      <c r="P15">
        <f t="shared" si="1"/>
        <v>100</v>
      </c>
      <c r="Q15">
        <f t="shared" si="2"/>
        <v>1166.1737753442158</v>
      </c>
    </row>
    <row r="16" spans="1:17">
      <c r="A16">
        <v>15</v>
      </c>
      <c r="B16" t="s">
        <v>115</v>
      </c>
      <c r="C16" s="1">
        <v>299.31666666666598</v>
      </c>
      <c r="D16" s="2" t="s">
        <v>269</v>
      </c>
      <c r="E16">
        <f>IF(ISBLANK(Marathon!F19),"",100+MAX(0,(50-(50*(Marathon!F19-'Best Times'!H$2)/('Best Times'!H$6-'Best Times'!H$2)))))</f>
        <v>150</v>
      </c>
      <c r="F16">
        <f>IF(ISBLANK(Marathon!G19),"",100+MAX(0,(50-(50*(Marathon!G19-'Best Times'!I$2)/('Best Times'!I$6-'Best Times'!I$2)))))</f>
        <v>140.74074074074073</v>
      </c>
      <c r="G16">
        <f>IF(ISBLANK(Marathon!H19),"",100+MAX(0,(50-(50*(Marathon!H19-'Best Times'!J$2)/('Best Times'!J$6-'Best Times'!J$2)))))</f>
        <v>107.51794871794871</v>
      </c>
      <c r="H16">
        <f>IF(ISBLANK(Marathon!I19),"",100+MAX(0,(50-(50*(Marathon!I19-'Best Times'!K$2)/('Best Times'!K$6-'Best Times'!K$2)))))</f>
        <v>131.60919540229884</v>
      </c>
      <c r="I16">
        <f>IF(ISBLANK(Marathon!J19),"",100+MAX(0,(50-(50*(Marathon!J19-'Best Times'!L$2)/('Best Times'!L$6-'Best Times'!L$2)))))</f>
        <v>103.2471264367816</v>
      </c>
      <c r="J16">
        <f>IF(ISBLANK(Marathon!K19),"",100+MAX(0,(50-(50*(Marathon!K19-'Best Times'!M$2)/('Best Times'!M$6-'Best Times'!M$2)))))</f>
        <v>132.34714003944774</v>
      </c>
      <c r="K16">
        <f>IF(ISBLANK(Marathon!L19),"",100+MAX(0,(50-(50*(Marathon!L19-'Best Times'!N$2)/('Best Times'!N$6-'Best Times'!N$2)))))</f>
        <v>118.35951134380454</v>
      </c>
      <c r="L16">
        <f>IF(ISBLANK(Marathon!M19),"",100+MAX(0,(50-(50*(Marathon!M19-'Best Times'!O$2)/('Best Times'!O$6-'Best Times'!O$2)))))</f>
        <v>123.80275011853959</v>
      </c>
      <c r="M16">
        <f>IF(ISBLANK(Marathon!N19),"",100+MAX(0,(50-(50*(Marathon!N19-'Best Times'!P$2)/('Best Times'!P$6-'Best Times'!P$2)))))</f>
        <v>131.82072829131653</v>
      </c>
      <c r="N16">
        <f>IF(ISBLANK(Marathon!O19),"",100+MAX(0,(50-(50*(Marathon!O19-'Best Times'!Q$2)/('Best Times'!Q$6-'Best Times'!Q$2)))))</f>
        <v>125.55325034578146</v>
      </c>
      <c r="O16">
        <f t="shared" si="0"/>
        <v>1000</v>
      </c>
      <c r="P16">
        <f t="shared" si="1"/>
        <v>103.2471264367816</v>
      </c>
      <c r="Q16">
        <f t="shared" si="2"/>
        <v>1161.751264999878</v>
      </c>
    </row>
    <row r="17" spans="1:17">
      <c r="A17">
        <v>16</v>
      </c>
      <c r="B17" t="s">
        <v>20</v>
      </c>
      <c r="C17" s="1">
        <v>297.33333333333297</v>
      </c>
      <c r="D17" s="2" t="s">
        <v>271</v>
      </c>
      <c r="E17">
        <f>IF(ISBLANK(Marathon!F20),"",100+MAX(0,(50-(50*(Marathon!F20-'Best Times'!H$2)/('Best Times'!H$6-'Best Times'!H$2)))))</f>
        <v>100</v>
      </c>
      <c r="F17">
        <f>IF(ISBLANK(Marathon!G20),"",100+MAX(0,(50-(50*(Marathon!G20-'Best Times'!I$2)/('Best Times'!I$6-'Best Times'!I$2)))))</f>
        <v>145.54843304843305</v>
      </c>
      <c r="G17">
        <f>IF(ISBLANK(Marathon!H20),"",100+MAX(0,(50-(50*(Marathon!H20-'Best Times'!J$2)/('Best Times'!J$6-'Best Times'!J$2)))))</f>
        <v>100</v>
      </c>
      <c r="H17">
        <f>IF(ISBLANK(Marathon!I20),"",100+MAX(0,(50-(50*(Marathon!I20-'Best Times'!K$2)/('Best Times'!K$6-'Best Times'!K$2)))))</f>
        <v>139.272030651341</v>
      </c>
      <c r="I17">
        <f>IF(ISBLANK(Marathon!J20),"",100+MAX(0,(50-(50*(Marathon!J20-'Best Times'!L$2)/('Best Times'!L$6-'Best Times'!L$2)))))</f>
        <v>117.64367816091954</v>
      </c>
      <c r="J17">
        <f>IF(ISBLANK(Marathon!K20),"",100+MAX(0,(50-(50*(Marathon!K20-'Best Times'!M$2)/('Best Times'!M$6-'Best Times'!M$2)))))</f>
        <v>100</v>
      </c>
      <c r="K17">
        <f>IF(ISBLANK(Marathon!L20),"",100+MAX(0,(50-(50*(Marathon!L20-'Best Times'!N$2)/('Best Times'!N$6-'Best Times'!N$2)))))</f>
        <v>145.04363001745202</v>
      </c>
      <c r="L17">
        <f>IF(ISBLANK(Marathon!M20),"",100+MAX(0,(50-(50*(Marathon!M20-'Best Times'!O$2)/('Best Times'!O$6-'Best Times'!O$2)))))</f>
        <v>139.21289710763395</v>
      </c>
      <c r="M17">
        <f>IF(ISBLANK(Marathon!N20),"",100+MAX(0,(50-(50*(Marathon!N20-'Best Times'!P$2)/('Best Times'!P$6-'Best Times'!P$2)))))</f>
        <v>138.73949579831933</v>
      </c>
      <c r="N17">
        <f>IF(ISBLANK(Marathon!O20),"",100+MAX(0,(50-(50*(Marathon!O20-'Best Times'!Q$2)/('Best Times'!Q$6-'Best Times'!Q$2)))))</f>
        <v>143.63762102351313</v>
      </c>
      <c r="O17">
        <f t="shared" si="0"/>
        <v>1000</v>
      </c>
      <c r="P17">
        <f t="shared" si="1"/>
        <v>100</v>
      </c>
      <c r="Q17">
        <f t="shared" si="2"/>
        <v>1169.0977858076121</v>
      </c>
    </row>
    <row r="18" spans="1:17">
      <c r="A18">
        <v>17</v>
      </c>
      <c r="B18" t="s">
        <v>68</v>
      </c>
      <c r="C18" s="1">
        <v>292.98333333333301</v>
      </c>
      <c r="D18" s="2" t="s">
        <v>269</v>
      </c>
      <c r="E18">
        <f>IF(ISBLANK(Marathon!F21),"",100+MAX(0,(50-(50*(Marathon!F21-'Best Times'!H$2)/('Best Times'!H$6-'Best Times'!H$2)))))</f>
        <v>108.96867612293144</v>
      </c>
      <c r="F18">
        <f>IF(ISBLANK(Marathon!G21),"",100+MAX(0,(50-(50*(Marathon!G21-'Best Times'!I$2)/('Best Times'!I$6-'Best Times'!I$2)))))</f>
        <v>123.68233618233619</v>
      </c>
      <c r="G18">
        <f>IF(ISBLANK(Marathon!H21),"",100+MAX(0,(50-(50*(Marathon!H21-'Best Times'!J$2)/('Best Times'!J$6-'Best Times'!J$2)))))</f>
        <v>133.51794871794871</v>
      </c>
      <c r="H18">
        <f>IF(ISBLANK(Marathon!I21),"",100+MAX(0,(50-(50*(Marathon!I21-'Best Times'!K$2)/('Best Times'!K$6-'Best Times'!K$2)))))</f>
        <v>127.20306513409962</v>
      </c>
      <c r="I18">
        <f>IF(ISBLANK(Marathon!J21),"",100+MAX(0,(50-(50*(Marathon!J21-'Best Times'!L$2)/('Best Times'!L$6-'Best Times'!L$2)))))</f>
        <v>148.64942528735634</v>
      </c>
      <c r="J18">
        <f>IF(ISBLANK(Marathon!K21),"",100+MAX(0,(50-(50*(Marathon!K21-'Best Times'!M$2)/('Best Times'!M$6-'Best Times'!M$2)))))</f>
        <v>137.19592373438527</v>
      </c>
      <c r="K18">
        <f>IF(ISBLANK(Marathon!L21),"",100+MAX(0,(50-(50*(Marathon!L21-'Best Times'!N$2)/('Best Times'!N$6-'Best Times'!N$2)))))</f>
        <v>132.02443280977312</v>
      </c>
      <c r="L18">
        <f>IF(ISBLANK(Marathon!M21),"",100+MAX(0,(50-(50*(Marathon!M21-'Best Times'!O$2)/('Best Times'!O$6-'Best Times'!O$2)))))</f>
        <v>119.2271218587008</v>
      </c>
      <c r="M18">
        <f>IF(ISBLANK(Marathon!N21),"",100+MAX(0,(50-(50*(Marathon!N21-'Best Times'!P$2)/('Best Times'!P$6-'Best Times'!P$2)))))</f>
        <v>133.58543417366946</v>
      </c>
      <c r="N18">
        <f>IF(ISBLANK(Marathon!O21),"",100+MAX(0,(50-(50*(Marathon!O21-'Best Times'!Q$2)/('Best Times'!Q$6-'Best Times'!Q$2)))))</f>
        <v>119.88243430152144</v>
      </c>
      <c r="O18">
        <f t="shared" si="0"/>
        <v>1000</v>
      </c>
      <c r="P18">
        <f t="shared" si="1"/>
        <v>108.96867612293144</v>
      </c>
      <c r="Q18">
        <f t="shared" si="2"/>
        <v>1174.968122199791</v>
      </c>
    </row>
    <row r="19" spans="1:17">
      <c r="A19">
        <v>18</v>
      </c>
      <c r="B19" t="s">
        <v>116</v>
      </c>
      <c r="C19" s="1">
        <v>291.76666666666603</v>
      </c>
      <c r="D19" s="2" t="s">
        <v>270</v>
      </c>
      <c r="E19">
        <f>IF(ISBLANK(Marathon!F22),"",100+MAX(0,(50-(50*(Marathon!F22-'Best Times'!H$2)/('Best Times'!H$6-'Best Times'!H$2)))))</f>
        <v>100</v>
      </c>
      <c r="F19">
        <f>IF(ISBLANK(Marathon!G22),"",100+MAX(0,(50-(50*(Marathon!G22-'Best Times'!I$2)/('Best Times'!I$6-'Best Times'!I$2)))))</f>
        <v>100.49857549857549</v>
      </c>
      <c r="G19">
        <f>IF(ISBLANK(Marathon!H22),"",100+MAX(0,(50-(50*(Marathon!H22-'Best Times'!J$2)/('Best Times'!J$6-'Best Times'!J$2)))))</f>
        <v>113.70256410256411</v>
      </c>
      <c r="H19">
        <f>IF(ISBLANK(Marathon!I22),"",100+MAX(0,(50-(50*(Marathon!I22-'Best Times'!K$2)/('Best Times'!K$6-'Best Times'!K$2)))))</f>
        <v>133.88067870826492</v>
      </c>
      <c r="I19">
        <f>IF(ISBLANK(Marathon!J22),"",100+MAX(0,(50-(50*(Marathon!J22-'Best Times'!L$2)/('Best Times'!L$6-'Best Times'!L$2)))))</f>
        <v>143.18965517241378</v>
      </c>
      <c r="J19">
        <f>IF(ISBLANK(Marathon!K22),"",100+MAX(0,(50-(50*(Marathon!K22-'Best Times'!M$2)/('Best Times'!M$6-'Best Times'!M$2)))))</f>
        <v>144.97041420118342</v>
      </c>
      <c r="K19">
        <f>IF(ISBLANK(Marathon!L22),"",100+MAX(0,(50-(50*(Marathon!L22-'Best Times'!N$2)/('Best Times'!N$6-'Best Times'!N$2)))))</f>
        <v>120.59336823734729</v>
      </c>
      <c r="L19">
        <f>IF(ISBLANK(Marathon!M22),"",100+MAX(0,(50-(50*(Marathon!M22-'Best Times'!O$2)/('Best Times'!O$6-'Best Times'!O$2)))))</f>
        <v>147.93741109530583</v>
      </c>
      <c r="M19">
        <f>IF(ISBLANK(Marathon!N22),"",100+MAX(0,(50-(50*(Marathon!N22-'Best Times'!P$2)/('Best Times'!P$6-'Best Times'!P$2)))))</f>
        <v>136.47058823529412</v>
      </c>
      <c r="N19">
        <f>IF(ISBLANK(Marathon!O22),"",100+MAX(0,(50-(50*(Marathon!O22-'Best Times'!Q$2)/('Best Times'!Q$6-'Best Times'!Q$2)))))</f>
        <v>111.58367911479945</v>
      </c>
      <c r="O19">
        <f t="shared" si="0"/>
        <v>1000</v>
      </c>
      <c r="P19">
        <f t="shared" si="1"/>
        <v>100</v>
      </c>
      <c r="Q19">
        <f t="shared" si="2"/>
        <v>1152.8269343657482</v>
      </c>
    </row>
    <row r="20" spans="1:17">
      <c r="A20">
        <v>19</v>
      </c>
      <c r="B20" t="s">
        <v>117</v>
      </c>
      <c r="C20" s="1">
        <v>290.14999999999998</v>
      </c>
      <c r="D20" s="2" t="s">
        <v>269</v>
      </c>
      <c r="E20">
        <f>IF(ISBLANK(Marathon!F23),"",100+MAX(0,(50-(50*(Marathon!F23-'Best Times'!H$2)/('Best Times'!H$6-'Best Times'!H$2)))))</f>
        <v>122.53250591016548</v>
      </c>
      <c r="F20">
        <f>IF(ISBLANK(Marathon!G23),"",100+MAX(0,(50-(50*(Marathon!G23-'Best Times'!I$2)/('Best Times'!I$6-'Best Times'!I$2)))))</f>
        <v>130.09259259259258</v>
      </c>
      <c r="G20">
        <f>IF(ISBLANK(Marathon!H23),"",100+MAX(0,(50-(50*(Marathon!H23-'Best Times'!J$2)/('Best Times'!J$6-'Best Times'!J$2)))))</f>
        <v>100</v>
      </c>
      <c r="H20">
        <f>IF(ISBLANK(Marathon!I23),"",100+MAX(0,(50-(50*(Marathon!I23-'Best Times'!K$2)/('Best Times'!K$6-'Best Times'!K$2)))))</f>
        <v>140.22988505747128</v>
      </c>
      <c r="I20">
        <f>IF(ISBLANK(Marathon!J23),"",100+MAX(0,(50-(50*(Marathon!J23-'Best Times'!L$2)/('Best Times'!L$6-'Best Times'!L$2)))))</f>
        <v>141.37931034482759</v>
      </c>
      <c r="J20">
        <f>IF(ISBLANK(Marathon!K23),"",100+MAX(0,(50-(50*(Marathon!K23-'Best Times'!M$2)/('Best Times'!M$6-'Best Times'!M$2)))))</f>
        <v>139.67784352399735</v>
      </c>
      <c r="K20">
        <f>IF(ISBLANK(Marathon!L23),"",100+MAX(0,(50-(50*(Marathon!L23-'Best Times'!N$2)/('Best Times'!N$6-'Best Times'!N$2)))))</f>
        <v>110.45375218150087</v>
      </c>
      <c r="L20">
        <f>IF(ISBLANK(Marathon!M23),"",100+MAX(0,(50-(50*(Marathon!M23-'Best Times'!O$2)/('Best Times'!O$6-'Best Times'!O$2)))))</f>
        <v>134.04457088667615</v>
      </c>
      <c r="M20">
        <f>IF(ISBLANK(Marathon!N23),"",100+MAX(0,(50-(50*(Marathon!N23-'Best Times'!P$2)/('Best Times'!P$6-'Best Times'!P$2)))))</f>
        <v>116.1064425770308</v>
      </c>
      <c r="N20">
        <f>IF(ISBLANK(Marathon!O23),"",100+MAX(0,(50-(50*(Marathon!O23-'Best Times'!Q$2)/('Best Times'!Q$6-'Best Times'!Q$2)))))</f>
        <v>129.08022130013831</v>
      </c>
      <c r="O20">
        <f t="shared" si="0"/>
        <v>1000</v>
      </c>
      <c r="P20">
        <f t="shared" si="1"/>
        <v>100</v>
      </c>
      <c r="Q20">
        <f t="shared" si="2"/>
        <v>1163.5971243744002</v>
      </c>
    </row>
    <row r="21" spans="1:17">
      <c r="A21">
        <v>20</v>
      </c>
      <c r="B21" t="s">
        <v>0</v>
      </c>
      <c r="C21" s="1">
        <v>304.76666666666603</v>
      </c>
      <c r="D21" s="2" t="s">
        <v>268</v>
      </c>
      <c r="E21">
        <f>IF(ISBLANK(Marathon!F24),"",100+MAX(0,(50-(50*(Marathon!F24-'Best Times'!H$2)/('Best Times'!H$6-'Best Times'!H$2)))))</f>
        <v>133.20035460992909</v>
      </c>
      <c r="F21">
        <f>IF(ISBLANK(Marathon!G24),"",100+MAX(0,(50-(50*(Marathon!G24-'Best Times'!I$2)/('Best Times'!I$6-'Best Times'!I$2)))))</f>
        <v>100</v>
      </c>
      <c r="G21">
        <f>IF(ISBLANK(Marathon!H24),"",100+MAX(0,(50-(50*(Marathon!H24-'Best Times'!J$2)/('Best Times'!J$6-'Best Times'!J$2)))))</f>
        <v>142.06153846153848</v>
      </c>
      <c r="H21">
        <f>IF(ISBLANK(Marathon!I24),"",100+MAX(0,(50-(50*(Marathon!I24-'Best Times'!K$2)/('Best Times'!K$6-'Best Times'!K$2)))))</f>
        <v>118.66447728516694</v>
      </c>
      <c r="I21">
        <f>IF(ISBLANK(Marathon!J24),"",100+MAX(0,(50-(50*(Marathon!J24-'Best Times'!L$2)/('Best Times'!L$6-'Best Times'!L$2)))))</f>
        <v>135.28735632183907</v>
      </c>
      <c r="J21">
        <f>IF(ISBLANK(Marathon!K24),"",100+MAX(0,(50-(50*(Marathon!K24-'Best Times'!M$2)/('Best Times'!M$6-'Best Times'!M$2)))))</f>
        <v>141.91321499013807</v>
      </c>
      <c r="K21">
        <f>IF(ISBLANK(Marathon!L24),"",100+MAX(0,(50-(50*(Marathon!L24-'Best Times'!N$2)/('Best Times'!N$6-'Best Times'!N$2)))))</f>
        <v>126.2303664921466</v>
      </c>
      <c r="L21">
        <f>IF(ISBLANK(Marathon!M24),"",100+MAX(0,(50-(50*(Marathon!M24-'Best Times'!O$2)/('Best Times'!O$6-'Best Times'!O$2)))))</f>
        <v>132.2664770033191</v>
      </c>
      <c r="M21">
        <f>IF(ISBLANK(Marathon!N24),"",100+MAX(0,(50-(50*(Marathon!N24-'Best Times'!P$2)/('Best Times'!P$6-'Best Times'!P$2)))))</f>
        <v>139.57983193277312</v>
      </c>
      <c r="N21">
        <f>IF(ISBLANK(Marathon!O24),"",100+MAX(0,(50-(50*(Marathon!O24-'Best Times'!Q$2)/('Best Times'!Q$6-'Best Times'!Q$2)))))</f>
        <v>120.50484094052558</v>
      </c>
      <c r="O21">
        <f t="shared" si="0"/>
        <v>1000</v>
      </c>
      <c r="P21">
        <f t="shared" si="1"/>
        <v>100</v>
      </c>
      <c r="Q21">
        <f t="shared" si="2"/>
        <v>1189.708458037376</v>
      </c>
    </row>
    <row r="22" spans="1:17">
      <c r="A22">
        <v>21</v>
      </c>
      <c r="B22" t="s">
        <v>12</v>
      </c>
      <c r="C22" s="1">
        <v>287.599999999999</v>
      </c>
      <c r="D22" s="2" t="s">
        <v>270</v>
      </c>
      <c r="E22">
        <f>IF(ISBLANK(Marathon!F25),"",100+MAX(0,(50-(50*(Marathon!F25-'Best Times'!H$2)/('Best Times'!H$6-'Best Times'!H$2)))))</f>
        <v>135.23936170212767</v>
      </c>
      <c r="F22">
        <f>IF(ISBLANK(Marathon!G25),"",100+MAX(0,(50-(50*(Marathon!G25-'Best Times'!I$2)/('Best Times'!I$6-'Best Times'!I$2)))))</f>
        <v>137.00142450142451</v>
      </c>
      <c r="G22">
        <f>IF(ISBLANK(Marathon!H25),"",100+MAX(0,(50-(50*(Marathon!H25-'Best Times'!J$2)/('Best Times'!J$6-'Best Times'!J$2)))))</f>
        <v>112.60512820512821</v>
      </c>
      <c r="H22">
        <f>IF(ISBLANK(Marathon!I25),"",100+MAX(0,(50-(50*(Marathon!I25-'Best Times'!K$2)/('Best Times'!K$6-'Best Times'!K$2)))))</f>
        <v>134.83853311439518</v>
      </c>
      <c r="I22">
        <f>IF(ISBLANK(Marathon!J25),"",100+MAX(0,(50-(50*(Marathon!J25-'Best Times'!L$2)/('Best Times'!L$6-'Best Times'!L$2)))))</f>
        <v>130.97701149425288</v>
      </c>
      <c r="J22">
        <f>IF(ISBLANK(Marathon!K25),"",100+MAX(0,(50-(50*(Marathon!K25-'Best Times'!M$2)/('Best Times'!M$6-'Best Times'!M$2)))))</f>
        <v>138.59303090072319</v>
      </c>
      <c r="K22">
        <f>IF(ISBLANK(Marathon!L25),"",100+MAX(0,(50-(50*(Marathon!L25-'Best Times'!N$2)/('Best Times'!N$6-'Best Times'!N$2)))))</f>
        <v>123.08900523560209</v>
      </c>
      <c r="L22">
        <f>IF(ISBLANK(Marathon!M25),"",100+MAX(0,(50-(50*(Marathon!M25-'Best Times'!O$2)/('Best Times'!O$6-'Best Times'!O$2)))))</f>
        <v>137.45851114272168</v>
      </c>
      <c r="M22">
        <f>IF(ISBLANK(Marathon!N25),"",100+MAX(0,(50-(50*(Marathon!N25-'Best Times'!P$2)/('Best Times'!P$6-'Best Times'!P$2)))))</f>
        <v>100</v>
      </c>
      <c r="N22">
        <f>IF(ISBLANK(Marathon!O25),"",100+MAX(0,(50-(50*(Marathon!O25-'Best Times'!Q$2)/('Best Times'!Q$6-'Best Times'!Q$2)))))</f>
        <v>141.00968188105116</v>
      </c>
      <c r="O22">
        <f t="shared" si="0"/>
        <v>1000</v>
      </c>
      <c r="P22">
        <f t="shared" si="1"/>
        <v>100</v>
      </c>
      <c r="Q22">
        <f t="shared" si="2"/>
        <v>1190.8116881774265</v>
      </c>
    </row>
    <row r="23" spans="1:17">
      <c r="A23">
        <v>22</v>
      </c>
      <c r="B23" t="s">
        <v>118</v>
      </c>
      <c r="C23" s="1">
        <v>286.06666666666598</v>
      </c>
      <c r="D23" s="2" t="s">
        <v>269</v>
      </c>
      <c r="E23">
        <f>IF(ISBLANK(Marathon!F26),"",100+MAX(0,(50-(50*(Marathon!F26-'Best Times'!H$2)/('Best Times'!H$6-'Best Times'!H$2)))))</f>
        <v>137.42612293144208</v>
      </c>
      <c r="F23">
        <f>IF(ISBLANK(Marathon!G26),"",100+MAX(0,(50-(50*(Marathon!G26-'Best Times'!I$2)/('Best Times'!I$6-'Best Times'!I$2)))))</f>
        <v>129.95014245014244</v>
      </c>
      <c r="G23">
        <f>IF(ISBLANK(Marathon!H26),"",100+MAX(0,(50-(50*(Marathon!H26-'Best Times'!J$2)/('Best Times'!J$6-'Best Times'!J$2)))))</f>
        <v>100</v>
      </c>
      <c r="H23">
        <f>IF(ISBLANK(Marathon!I26),"",100+MAX(0,(50-(50*(Marathon!I26-'Best Times'!K$2)/('Best Times'!K$6-'Best Times'!K$2)))))</f>
        <v>128.29775588396279</v>
      </c>
      <c r="I23">
        <f>IF(ISBLANK(Marathon!J26),"",100+MAX(0,(50-(50*(Marathon!J26-'Best Times'!L$2)/('Best Times'!L$6-'Best Times'!L$2)))))</f>
        <v>117.84482758620689</v>
      </c>
      <c r="J23">
        <f>IF(ISBLANK(Marathon!K26),"",100+MAX(0,(50-(50*(Marathon!K26-'Best Times'!M$2)/('Best Times'!M$6-'Best Times'!M$2)))))</f>
        <v>119.72386587771203</v>
      </c>
      <c r="K23">
        <f>IF(ISBLANK(Marathon!L26),"",100+MAX(0,(50-(50*(Marathon!L26-'Best Times'!N$2)/('Best Times'!N$6-'Best Times'!N$2)))))</f>
        <v>128.83071553228621</v>
      </c>
      <c r="L23">
        <f>IF(ISBLANK(Marathon!M26),"",100+MAX(0,(50-(50*(Marathon!M26-'Best Times'!O$2)/('Best Times'!O$6-'Best Times'!O$2)))))</f>
        <v>122.07207207207207</v>
      </c>
      <c r="M23">
        <f>IF(ISBLANK(Marathon!N26),"",100+MAX(0,(50-(50*(Marathon!N26-'Best Times'!P$2)/('Best Times'!P$6-'Best Times'!P$2)))))</f>
        <v>131.9607843137255</v>
      </c>
      <c r="N23">
        <f>IF(ISBLANK(Marathon!O26),"",100+MAX(0,(50-(50*(Marathon!O26-'Best Times'!Q$2)/('Best Times'!Q$6-'Best Times'!Q$2)))))</f>
        <v>132.74550484094053</v>
      </c>
      <c r="O23">
        <f t="shared" si="0"/>
        <v>1000</v>
      </c>
      <c r="P23">
        <f t="shared" si="1"/>
        <v>100</v>
      </c>
      <c r="Q23">
        <f t="shared" si="2"/>
        <v>1148.8517914884906</v>
      </c>
    </row>
    <row r="24" spans="1:17">
      <c r="A24">
        <v>23</v>
      </c>
      <c r="B24" t="s">
        <v>119</v>
      </c>
      <c r="C24" s="1">
        <v>285.96666666666601</v>
      </c>
      <c r="D24" s="2" t="s">
        <v>270</v>
      </c>
      <c r="E24">
        <f>IF(ISBLANK(Marathon!F27),"",100+MAX(0,(50-(50*(Marathon!F27-'Best Times'!H$2)/('Best Times'!H$6-'Best Times'!H$2)))))</f>
        <v>111.31796690307328</v>
      </c>
      <c r="F24">
        <f>IF(ISBLANK(Marathon!G27),"",100+MAX(0,(50-(50*(Marathon!G27-'Best Times'!I$2)/('Best Times'!I$6-'Best Times'!I$2)))))</f>
        <v>131.44586894586894</v>
      </c>
      <c r="G24">
        <f>IF(ISBLANK(Marathon!H27),"",100+MAX(0,(50-(50*(Marathon!H27-'Best Times'!J$2)/('Best Times'!J$6-'Best Times'!J$2)))))</f>
        <v>125.04615384615384</v>
      </c>
      <c r="H24">
        <f>IF(ISBLANK(Marathon!I27),"",100+MAX(0,(50-(50*(Marathon!I27-'Best Times'!K$2)/('Best Times'!K$6-'Best Times'!K$2)))))</f>
        <v>134.40065681444992</v>
      </c>
      <c r="I24">
        <f>IF(ISBLANK(Marathon!J27),"",100+MAX(0,(50-(50*(Marathon!J27-'Best Times'!L$2)/('Best Times'!L$6-'Best Times'!L$2)))))</f>
        <v>135.68965517241378</v>
      </c>
      <c r="J24">
        <f>IF(ISBLANK(Marathon!K27),"",100+MAX(0,(50-(50*(Marathon!K27-'Best Times'!M$2)/('Best Times'!M$6-'Best Times'!M$2)))))</f>
        <v>142.78435239973703</v>
      </c>
      <c r="K24">
        <f>IF(ISBLANK(Marathon!L27),"",100+MAX(0,(50-(50*(Marathon!L27-'Best Times'!N$2)/('Best Times'!N$6-'Best Times'!N$2)))))</f>
        <v>113.40314136125654</v>
      </c>
      <c r="L24">
        <f>IF(ISBLANK(Marathon!M27),"",100+MAX(0,(50-(50*(Marathon!M27-'Best Times'!O$2)/('Best Times'!O$6-'Best Times'!O$2)))))</f>
        <v>126.03129445234708</v>
      </c>
      <c r="M24">
        <f>IF(ISBLANK(Marathon!N27),"",100+MAX(0,(50-(50*(Marathon!N27-'Best Times'!P$2)/('Best Times'!P$6-'Best Times'!P$2)))))</f>
        <v>128.62745098039215</v>
      </c>
      <c r="N24">
        <f>IF(ISBLANK(Marathon!O27),"",100+MAX(0,(50-(50*(Marathon!O27-'Best Times'!Q$2)/('Best Times'!Q$6-'Best Times'!Q$2)))))</f>
        <v>138.34716459197787</v>
      </c>
      <c r="O24">
        <f t="shared" si="0"/>
        <v>1000</v>
      </c>
      <c r="P24">
        <f t="shared" si="1"/>
        <v>111.31796690307328</v>
      </c>
      <c r="Q24">
        <f t="shared" si="2"/>
        <v>1175.7757385645971</v>
      </c>
    </row>
    <row r="25" spans="1:17">
      <c r="A25">
        <v>24</v>
      </c>
      <c r="B25" t="s">
        <v>5</v>
      </c>
      <c r="C25" s="1">
        <v>284.73333333333301</v>
      </c>
      <c r="D25" s="2" t="s">
        <v>269</v>
      </c>
      <c r="E25">
        <f>IF(ISBLANK(Marathon!F28),"",100+MAX(0,(50-(50*(Marathon!F28-'Best Times'!H$2)/('Best Times'!H$6-'Best Times'!H$2)))))</f>
        <v>146.51300236406621</v>
      </c>
      <c r="F25">
        <f>IF(ISBLANK(Marathon!G28),"",100+MAX(0,(50-(50*(Marathon!G28-'Best Times'!I$2)/('Best Times'!I$6-'Best Times'!I$2)))))</f>
        <v>120.15669515669515</v>
      </c>
      <c r="G25">
        <f>IF(ISBLANK(Marathon!H28),"",100+MAX(0,(50-(50*(Marathon!H28-'Best Times'!J$2)/('Best Times'!J$6-'Best Times'!J$2)))))</f>
        <v>138.14358974358976</v>
      </c>
      <c r="H25">
        <f>IF(ISBLANK(Marathon!I28),"",100+MAX(0,(50-(50*(Marathon!I28-'Best Times'!K$2)/('Best Times'!K$6-'Best Times'!K$2)))))</f>
        <v>117.65188834154351</v>
      </c>
      <c r="I25">
        <f>IF(ISBLANK(Marathon!J28),"",100+MAX(0,(50-(50*(Marathon!J28-'Best Times'!L$2)/('Best Times'!L$6-'Best Times'!L$2)))))</f>
        <v>100</v>
      </c>
      <c r="J25">
        <f>IF(ISBLANK(Marathon!K28),"",100+MAX(0,(50-(50*(Marathon!K28-'Best Times'!M$2)/('Best Times'!M$6-'Best Times'!M$2)))))</f>
        <v>133.23471400394476</v>
      </c>
      <c r="K25">
        <f>IF(ISBLANK(Marathon!L28),"",100+MAX(0,(50-(50*(Marathon!L28-'Best Times'!N$2)/('Best Times'!N$6-'Best Times'!N$2)))))</f>
        <v>103.21116928446772</v>
      </c>
      <c r="L25">
        <f>IF(ISBLANK(Marathon!M28),"",100+MAX(0,(50-(50*(Marathon!M28-'Best Times'!O$2)/('Best Times'!O$6-'Best Times'!O$2)))))</f>
        <v>140.1375059269796</v>
      </c>
      <c r="M25">
        <f>IF(ISBLANK(Marathon!N28),"",100+MAX(0,(50-(50*(Marathon!N28-'Best Times'!P$2)/('Best Times'!P$6-'Best Times'!P$2)))))</f>
        <v>138.17927170868347</v>
      </c>
      <c r="N25">
        <f>IF(ISBLANK(Marathon!O28),"",100+MAX(0,(50-(50*(Marathon!O28-'Best Times'!Q$2)/('Best Times'!Q$6-'Best Times'!Q$2)))))</f>
        <v>116.04426002766252</v>
      </c>
      <c r="O25">
        <f t="shared" si="0"/>
        <v>1000</v>
      </c>
      <c r="P25">
        <f t="shared" si="1"/>
        <v>100</v>
      </c>
      <c r="Q25">
        <f t="shared" si="2"/>
        <v>1153.2720965576327</v>
      </c>
    </row>
    <row r="26" spans="1:17">
      <c r="A26">
        <v>25</v>
      </c>
      <c r="B26" t="s">
        <v>60</v>
      </c>
      <c r="C26" s="1">
        <v>273.7</v>
      </c>
      <c r="D26" s="2" t="s">
        <v>270</v>
      </c>
      <c r="E26">
        <f>IF(ISBLANK(Marathon!F29),"",100+MAX(0,(50-(50*(Marathon!F29-'Best Times'!H$2)/('Best Times'!H$6-'Best Times'!H$2)))))</f>
        <v>100</v>
      </c>
      <c r="F26">
        <f>IF(ISBLANK(Marathon!G29),"",100+MAX(0,(50-(50*(Marathon!G29-'Best Times'!I$2)/('Best Times'!I$6-'Best Times'!I$2)))))</f>
        <v>106.26780626780626</v>
      </c>
      <c r="G26">
        <f>IF(ISBLANK(Marathon!H29),"",100+MAX(0,(50-(50*(Marathon!H29-'Best Times'!J$2)/('Best Times'!J$6-'Best Times'!J$2)))))</f>
        <v>100</v>
      </c>
      <c r="H26">
        <f>IF(ISBLANK(Marathon!I29),"",100+MAX(0,(50-(50*(Marathon!I29-'Best Times'!K$2)/('Best Times'!K$6-'Best Times'!K$2)))))</f>
        <v>129.4471811713191</v>
      </c>
      <c r="I26">
        <f>IF(ISBLANK(Marathon!J29),"",100+MAX(0,(50-(50*(Marathon!J29-'Best Times'!L$2)/('Best Times'!L$6-'Best Times'!L$2)))))</f>
        <v>142.87356321839081</v>
      </c>
      <c r="J26">
        <f>IF(ISBLANK(Marathon!K29),"",100+MAX(0,(50-(50*(Marathon!K29-'Best Times'!M$2)/('Best Times'!M$6-'Best Times'!M$2)))))</f>
        <v>141.20644312952004</v>
      </c>
      <c r="K26">
        <f>IF(ISBLANK(Marathon!L29),"",100+MAX(0,(50-(50*(Marathon!L29-'Best Times'!N$2)/('Best Times'!N$6-'Best Times'!N$2)))))</f>
        <v>127.69633507853403</v>
      </c>
      <c r="L26">
        <f>IF(ISBLANK(Marathon!M29),"",100+MAX(0,(50-(50*(Marathon!M29-'Best Times'!O$2)/('Best Times'!O$6-'Best Times'!O$2)))))</f>
        <v>112.58890469416785</v>
      </c>
      <c r="M26">
        <f>IF(ISBLANK(Marathon!N29),"",100+MAX(0,(50-(50*(Marathon!N29-'Best Times'!P$2)/('Best Times'!P$6-'Best Times'!P$2)))))</f>
        <v>127.14285714285714</v>
      </c>
      <c r="N26">
        <f>IF(ISBLANK(Marathon!O29),"",100+MAX(0,(50-(50*(Marathon!O29-'Best Times'!Q$2)/('Best Times'!Q$6-'Best Times'!Q$2)))))</f>
        <v>131.39695712309819</v>
      </c>
      <c r="O26">
        <f t="shared" si="0"/>
        <v>1000</v>
      </c>
      <c r="P26">
        <f t="shared" si="1"/>
        <v>100</v>
      </c>
      <c r="Q26">
        <f t="shared" si="2"/>
        <v>1118.6200478256935</v>
      </c>
    </row>
    <row r="27" spans="1:17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IF(ISBLANK(Marathon!F30),"",100+MAX(0,(50-(50*(Marathon!F30-'Best Times'!H$2)/('Best Times'!H$6-'Best Times'!H$2)))))</f>
        <v>139.05141843971631</v>
      </c>
      <c r="F27">
        <f>IF(ISBLANK(Marathon!G30),"",100+MAX(0,(50-(50*(Marathon!G30-'Best Times'!I$2)/('Best Times'!I$6-'Best Times'!I$2)))))</f>
        <v>118.09116809116809</v>
      </c>
      <c r="G27">
        <f>IF(ISBLANK(Marathon!H30),"",100+MAX(0,(50-(50*(Marathon!H30-'Best Times'!J$2)/('Best Times'!J$6-'Best Times'!J$2)))))</f>
        <v>144.9025641025641</v>
      </c>
      <c r="H27">
        <f>IF(ISBLANK(Marathon!I30),"",100+MAX(0,(50-(50*(Marathon!I30-'Best Times'!K$2)/('Best Times'!K$6-'Best Times'!K$2)))))</f>
        <v>100</v>
      </c>
      <c r="I27">
        <f>IF(ISBLANK(Marathon!J30),"",100+MAX(0,(50-(50*(Marathon!J30-'Best Times'!L$2)/('Best Times'!L$6-'Best Times'!L$2)))))</f>
        <v>113.10344827586206</v>
      </c>
      <c r="J27">
        <f>IF(ISBLANK(Marathon!K30),"",100+MAX(0,(50-(50*(Marathon!K30-'Best Times'!M$2)/('Best Times'!M$6-'Best Times'!M$2)))))</f>
        <v>132.79092702169623</v>
      </c>
      <c r="K27">
        <f>IF(ISBLANK(Marathon!L30),"",100+MAX(0,(50-(50*(Marathon!L30-'Best Times'!N$2)/('Best Times'!N$6-'Best Times'!N$2)))))</f>
        <v>105.82897033158812</v>
      </c>
      <c r="L27">
        <f>IF(ISBLANK(Marathon!M30),"",100+MAX(0,(50-(50*(Marathon!M30-'Best Times'!O$2)/('Best Times'!O$6-'Best Times'!O$2)))))</f>
        <v>148.05595068752964</v>
      </c>
      <c r="M27">
        <f>IF(ISBLANK(Marathon!N30),"",100+MAX(0,(50-(50*(Marathon!N30-'Best Times'!P$2)/('Best Times'!P$6-'Best Times'!P$2)))))</f>
        <v>129.63585434173669</v>
      </c>
      <c r="N27">
        <f>IF(ISBLANK(Marathon!O30),"",100+MAX(0,(50-(50*(Marathon!O30-'Best Times'!Q$2)/('Best Times'!Q$6-'Best Times'!Q$2)))))</f>
        <v>114.59197786998617</v>
      </c>
      <c r="O27">
        <f t="shared" si="0"/>
        <v>1000</v>
      </c>
      <c r="P27">
        <f t="shared" si="1"/>
        <v>100</v>
      </c>
      <c r="Q27">
        <f t="shared" si="2"/>
        <v>1146.0522791618473</v>
      </c>
    </row>
    <row r="28" spans="1:17">
      <c r="A28">
        <v>27</v>
      </c>
      <c r="B28" t="s">
        <v>81</v>
      </c>
      <c r="C28" s="1">
        <v>272.83333333333297</v>
      </c>
      <c r="D28" s="2" t="s">
        <v>269</v>
      </c>
      <c r="E28">
        <f>IF(ISBLANK(Marathon!F31),"",100+MAX(0,(50-(50*(Marathon!F31-'Best Times'!H$2)/('Best Times'!H$6-'Best Times'!H$2)))))</f>
        <v>129.84633569739952</v>
      </c>
      <c r="F28">
        <f>IF(ISBLANK(Marathon!G31),"",100+MAX(0,(50-(50*(Marathon!G31-'Best Times'!I$2)/('Best Times'!I$6-'Best Times'!I$2)))))</f>
        <v>100</v>
      </c>
      <c r="G28">
        <f>IF(ISBLANK(Marathon!H31),"",100+MAX(0,(50-(50*(Marathon!H31-'Best Times'!J$2)/('Best Times'!J$6-'Best Times'!J$2)))))</f>
        <v>124.60512820512821</v>
      </c>
      <c r="H28">
        <f>IF(ISBLANK(Marathon!I31),"",100+MAX(0,(50-(50*(Marathon!I31-'Best Times'!K$2)/('Best Times'!K$6-'Best Times'!K$2)))))</f>
        <v>122.08538587848932</v>
      </c>
      <c r="I28">
        <f>IF(ISBLANK(Marathon!J31),"",100+MAX(0,(50-(50*(Marathon!J31-'Best Times'!L$2)/('Best Times'!L$6-'Best Times'!L$2)))))</f>
        <v>130.40229885057471</v>
      </c>
      <c r="J28">
        <f>IF(ISBLANK(Marathon!K31),"",100+MAX(0,(50-(50*(Marathon!K31-'Best Times'!M$2)/('Best Times'!M$6-'Best Times'!M$2)))))</f>
        <v>138.26429980276134</v>
      </c>
      <c r="K28">
        <f>IF(ISBLANK(Marathon!L31),"",100+MAX(0,(50-(50*(Marathon!L31-'Best Times'!N$2)/('Best Times'!N$6-'Best Times'!N$2)))))</f>
        <v>107.45200698080279</v>
      </c>
      <c r="L28">
        <f>IF(ISBLANK(Marathon!M31),"",100+MAX(0,(50-(50*(Marathon!M31-'Best Times'!O$2)/('Best Times'!O$6-'Best Times'!O$2)))))</f>
        <v>147.86628733997156</v>
      </c>
      <c r="M28">
        <f>IF(ISBLANK(Marathon!N31),"",100+MAX(0,(50-(50*(Marathon!N31-'Best Times'!P$2)/('Best Times'!P$6-'Best Times'!P$2)))))</f>
        <v>128.68347338935575</v>
      </c>
      <c r="N28">
        <f>IF(ISBLANK(Marathon!O31),"",100+MAX(0,(50-(50*(Marathon!O31-'Best Times'!Q$2)/('Best Times'!Q$6-'Best Times'!Q$2)))))</f>
        <v>121.30013831258644</v>
      </c>
      <c r="O28">
        <f t="shared" si="0"/>
        <v>1000</v>
      </c>
      <c r="P28">
        <f t="shared" si="1"/>
        <v>100</v>
      </c>
      <c r="Q28">
        <f t="shared" si="2"/>
        <v>1150.5053544570694</v>
      </c>
    </row>
    <row r="29" spans="1:17">
      <c r="A29">
        <v>28</v>
      </c>
      <c r="B29" t="s">
        <v>6</v>
      </c>
      <c r="C29" s="1">
        <v>273</v>
      </c>
      <c r="D29" s="2" t="s">
        <v>268</v>
      </c>
      <c r="E29">
        <f>IF(ISBLANK(Marathon!F32),"",100+MAX(0,(50-(50*(Marathon!F32-'Best Times'!H$2)/('Best Times'!H$6-'Best Times'!H$2)))))</f>
        <v>119.68085106382979</v>
      </c>
      <c r="F29">
        <f>IF(ISBLANK(Marathon!G32),"",100+MAX(0,(50-(50*(Marathon!G32-'Best Times'!I$2)/('Best Times'!I$6-'Best Times'!I$2)))))</f>
        <v>122.29344729344729</v>
      </c>
      <c r="G29">
        <f>IF(ISBLANK(Marathon!H32),"",100+MAX(0,(50-(50*(Marathon!H32-'Best Times'!J$2)/('Best Times'!J$6-'Best Times'!J$2)))))</f>
        <v>132.75897435897434</v>
      </c>
      <c r="H29">
        <f>IF(ISBLANK(Marathon!I32),"",100+MAX(0,(50-(50*(Marathon!I32-'Best Times'!K$2)/('Best Times'!K$6-'Best Times'!K$2)))))</f>
        <v>138.91625615763547</v>
      </c>
      <c r="I29">
        <f>IF(ISBLANK(Marathon!J32),"",100+MAX(0,(50-(50*(Marathon!J32-'Best Times'!L$2)/('Best Times'!L$6-'Best Times'!L$2)))))</f>
        <v>104.54022988505747</v>
      </c>
      <c r="J29">
        <f>IF(ISBLANK(Marathon!K32),"",100+MAX(0,(50-(50*(Marathon!K32-'Best Times'!M$2)/('Best Times'!M$6-'Best Times'!M$2)))))</f>
        <v>122.81393819855359</v>
      </c>
      <c r="K29">
        <f>IF(ISBLANK(Marathon!L32),"",100+MAX(0,(50-(50*(Marathon!L32-'Best Times'!N$2)/('Best Times'!N$6-'Best Times'!N$2)))))</f>
        <v>125.91623036649214</v>
      </c>
      <c r="L29">
        <f>IF(ISBLANK(Marathon!M32),"",100+MAX(0,(50-(50*(Marathon!M32-'Best Times'!O$2)/('Best Times'!O$6-'Best Times'!O$2)))))</f>
        <v>138.97581792318636</v>
      </c>
      <c r="M29">
        <f>IF(ISBLANK(Marathon!N32),"",100+MAX(0,(50-(50*(Marathon!N32-'Best Times'!P$2)/('Best Times'!P$6-'Best Times'!P$2)))))</f>
        <v>131.56862745098039</v>
      </c>
      <c r="N29">
        <f>IF(ISBLANK(Marathon!O32),"",100+MAX(0,(50-(50*(Marathon!O32-'Best Times'!Q$2)/('Best Times'!Q$6-'Best Times'!Q$2)))))</f>
        <v>122.13001383125865</v>
      </c>
      <c r="O29">
        <f t="shared" si="0"/>
        <v>1000</v>
      </c>
      <c r="P29">
        <f t="shared" si="1"/>
        <v>104.54022988505747</v>
      </c>
      <c r="Q29">
        <f t="shared" si="2"/>
        <v>1155.054156644358</v>
      </c>
    </row>
    <row r="30" spans="1:17">
      <c r="A30">
        <v>29</v>
      </c>
      <c r="B30" t="s">
        <v>121</v>
      </c>
      <c r="C30" s="1">
        <v>266.08333333333297</v>
      </c>
      <c r="D30" s="2" t="s">
        <v>270</v>
      </c>
      <c r="E30">
        <f>IF(ISBLANK(Marathon!F33),"",100+MAX(0,(50-(50*(Marathon!F33-'Best Times'!H$2)/('Best Times'!H$6-'Best Times'!H$2)))))</f>
        <v>100</v>
      </c>
      <c r="F30">
        <f>IF(ISBLANK(Marathon!G33),"",100+MAX(0,(50-(50*(Marathon!G33-'Best Times'!I$2)/('Best Times'!I$6-'Best Times'!I$2)))))</f>
        <v>100</v>
      </c>
      <c r="G30">
        <f>IF(ISBLANK(Marathon!H33),"",100+MAX(0,(50-(50*(Marathon!H33-'Best Times'!J$2)/('Best Times'!J$6-'Best Times'!J$2)))))</f>
        <v>100</v>
      </c>
      <c r="H30">
        <f>IF(ISBLANK(Marathon!I33),"",100+MAX(0,(50-(50*(Marathon!I33-'Best Times'!K$2)/('Best Times'!K$6-'Best Times'!K$2)))))</f>
        <v>130.56923918992885</v>
      </c>
      <c r="I30">
        <f>IF(ISBLANK(Marathon!J33),"",100+MAX(0,(50-(50*(Marathon!J33-'Best Times'!L$2)/('Best Times'!L$6-'Best Times'!L$2)))))</f>
        <v>119.48275862068965</v>
      </c>
      <c r="J30">
        <f>IF(ISBLANK(Marathon!K33),"",100+MAX(0,(50-(50*(Marathon!K33-'Best Times'!M$2)/('Best Times'!M$6-'Best Times'!M$2)))))</f>
        <v>142.89940828402368</v>
      </c>
      <c r="K30">
        <f>IF(ISBLANK(Marathon!L33),"",100+MAX(0,(50-(50*(Marathon!L33-'Best Times'!N$2)/('Best Times'!N$6-'Best Times'!N$2)))))</f>
        <v>127.13787085514835</v>
      </c>
      <c r="L30">
        <f>IF(ISBLANK(Marathon!M33),"",100+MAX(0,(50-(50*(Marathon!M33-'Best Times'!O$2)/('Best Times'!O$6-'Best Times'!O$2)))))</f>
        <v>138.92840208629681</v>
      </c>
      <c r="M30">
        <f>IF(ISBLANK(Marathon!N33),"",100+MAX(0,(50-(50*(Marathon!N33-'Best Times'!P$2)/('Best Times'!P$6-'Best Times'!P$2)))))</f>
        <v>125.79831932773109</v>
      </c>
      <c r="N30">
        <f>IF(ISBLANK(Marathon!O33),"",100+MAX(0,(50-(50*(Marathon!O33-'Best Times'!Q$2)/('Best Times'!Q$6-'Best Times'!Q$2)))))</f>
        <v>130.91286307053943</v>
      </c>
      <c r="O30">
        <f t="shared" si="0"/>
        <v>1000</v>
      </c>
      <c r="P30">
        <f t="shared" si="1"/>
        <v>100</v>
      </c>
      <c r="Q30">
        <f t="shared" si="2"/>
        <v>1115.7288614343581</v>
      </c>
    </row>
    <row r="31" spans="1:17">
      <c r="A31">
        <v>30</v>
      </c>
      <c r="B31" t="s">
        <v>88</v>
      </c>
      <c r="C31" s="1">
        <v>256.933333333333</v>
      </c>
      <c r="D31" s="2" t="s">
        <v>271</v>
      </c>
      <c r="E31">
        <f>IF(ISBLANK(Marathon!F34),"",100+MAX(0,(50-(50*(Marathon!F34-'Best Times'!H$2)/('Best Times'!H$6-'Best Times'!H$2)))))</f>
        <v>108.22990543735224</v>
      </c>
      <c r="F31">
        <f>IF(ISBLANK(Marathon!G34),"",100+MAX(0,(50-(50*(Marathon!G34-'Best Times'!I$2)/('Best Times'!I$6-'Best Times'!I$2)))))</f>
        <v>107.26495726495727</v>
      </c>
      <c r="G31">
        <f>IF(ISBLANK(Marathon!H34),"",100+MAX(0,(50-(50*(Marathon!H34-'Best Times'!J$2)/('Best Times'!J$6-'Best Times'!J$2)))))</f>
        <v>129.73333333333335</v>
      </c>
      <c r="H31">
        <f>IF(ISBLANK(Marathon!I34),"",100+MAX(0,(50-(50*(Marathon!I34-'Best Times'!K$2)/('Best Times'!K$6-'Best Times'!K$2)))))</f>
        <v>132.53968253968253</v>
      </c>
      <c r="I31">
        <f>IF(ISBLANK(Marathon!J34),"",100+MAX(0,(50-(50*(Marathon!J34-'Best Times'!L$2)/('Best Times'!L$6-'Best Times'!L$2)))))</f>
        <v>127.58620689655172</v>
      </c>
      <c r="J31">
        <f>IF(ISBLANK(Marathon!K34),"",100+MAX(0,(50-(50*(Marathon!K34-'Best Times'!M$2)/('Best Times'!M$6-'Best Times'!M$2)))))</f>
        <v>129.12557527942144</v>
      </c>
      <c r="K31">
        <f>IF(ISBLANK(Marathon!L34),"",100+MAX(0,(50-(50*(Marathon!L34-'Best Times'!N$2)/('Best Times'!N$6-'Best Times'!N$2)))))</f>
        <v>100</v>
      </c>
      <c r="L31">
        <f>IF(ISBLANK(Marathon!M34),"",100+MAX(0,(50-(50*(Marathon!M34-'Best Times'!O$2)/('Best Times'!O$6-'Best Times'!O$2)))))</f>
        <v>143.36178283546704</v>
      </c>
      <c r="M31">
        <f>IF(ISBLANK(Marathon!N34),"",100+MAX(0,(50-(50*(Marathon!N34-'Best Times'!P$2)/('Best Times'!P$6-'Best Times'!P$2)))))</f>
        <v>131.76470588235293</v>
      </c>
      <c r="N31">
        <f>IF(ISBLANK(Marathon!O34),"",100+MAX(0,(50-(50*(Marathon!O34-'Best Times'!Q$2)/('Best Times'!Q$6-'Best Times'!Q$2)))))</f>
        <v>132.22683264177039</v>
      </c>
      <c r="O31">
        <f t="shared" si="0"/>
        <v>1000</v>
      </c>
      <c r="P31">
        <f t="shared" si="1"/>
        <v>100</v>
      </c>
      <c r="Q31">
        <f t="shared" si="2"/>
        <v>1141.8329821108889</v>
      </c>
    </row>
    <row r="32" spans="1:17">
      <c r="A32">
        <v>31</v>
      </c>
      <c r="B32" t="s">
        <v>33</v>
      </c>
      <c r="C32" s="1">
        <v>257.45</v>
      </c>
      <c r="D32" s="2" t="s">
        <v>270</v>
      </c>
      <c r="E32">
        <f>IF(ISBLANK(Marathon!F35),"",100+MAX(0,(50-(50*(Marathon!F35-'Best Times'!H$2)/('Best Times'!H$6-'Best Times'!H$2)))))</f>
        <v>134.61879432624113</v>
      </c>
      <c r="F32">
        <f>IF(ISBLANK(Marathon!G35),"",100+MAX(0,(50-(50*(Marathon!G35-'Best Times'!I$2)/('Best Times'!I$6-'Best Times'!I$2)))))</f>
        <v>135.14957264957263</v>
      </c>
      <c r="G32">
        <f>IF(ISBLANK(Marathon!H35),"",100+MAX(0,(50-(50*(Marathon!H35-'Best Times'!J$2)/('Best Times'!J$6-'Best Times'!J$2)))))</f>
        <v>112.28717948717949</v>
      </c>
      <c r="H32">
        <f>IF(ISBLANK(Marathon!I35),"",100+MAX(0,(50-(50*(Marathon!I35-'Best Times'!K$2)/('Best Times'!K$6-'Best Times'!K$2)))))</f>
        <v>131.58182813355228</v>
      </c>
      <c r="I32">
        <f>IF(ISBLANK(Marathon!J35),"",100+MAX(0,(50-(50*(Marathon!J35-'Best Times'!L$2)/('Best Times'!L$6-'Best Times'!L$2)))))</f>
        <v>123.01724137931035</v>
      </c>
      <c r="J32">
        <f>IF(ISBLANK(Marathon!K35),"",100+MAX(0,(50-(50*(Marathon!K35-'Best Times'!M$2)/('Best Times'!M$6-'Best Times'!M$2)))))</f>
        <v>137.65614727153189</v>
      </c>
      <c r="K32">
        <f>IF(ISBLANK(Marathon!L35),"",100+MAX(0,(50-(50*(Marathon!L35-'Best Times'!N$2)/('Best Times'!N$6-'Best Times'!N$2)))))</f>
        <v>120.69808027923212</v>
      </c>
      <c r="L32">
        <f>IF(ISBLANK(Marathon!M35),"",100+MAX(0,(50-(50*(Marathon!M35-'Best Times'!O$2)/('Best Times'!O$6-'Best Times'!O$2)))))</f>
        <v>100</v>
      </c>
      <c r="M32">
        <f>IF(ISBLANK(Marathon!N35),"",100+MAX(0,(50-(50*(Marathon!N35-'Best Times'!P$2)/('Best Times'!P$6-'Best Times'!P$2)))))</f>
        <v>116.21848739495798</v>
      </c>
      <c r="N32">
        <f>IF(ISBLANK(Marathon!O35),"",100+MAX(0,(50-(50*(Marathon!O35-'Best Times'!Q$2)/('Best Times'!Q$6-'Best Times'!Q$2)))))</f>
        <v>121.78423236514523</v>
      </c>
      <c r="O32">
        <f t="shared" si="0"/>
        <v>1000</v>
      </c>
      <c r="P32">
        <f t="shared" si="1"/>
        <v>100</v>
      </c>
      <c r="Q32">
        <f t="shared" si="2"/>
        <v>1133.0115632867232</v>
      </c>
    </row>
    <row r="33" spans="1:17">
      <c r="A33">
        <v>32</v>
      </c>
      <c r="B33" t="s">
        <v>122</v>
      </c>
      <c r="C33" s="1">
        <v>246.86666666666599</v>
      </c>
      <c r="D33" s="2" t="s">
        <v>270</v>
      </c>
      <c r="E33">
        <f>IF(ISBLANK(Marathon!F36),"",100+MAX(0,(50-(50*(Marathon!F36-'Best Times'!H$2)/('Best Times'!H$6-'Best Times'!H$2)))))</f>
        <v>102.92553191489361</v>
      </c>
      <c r="F33">
        <f>IF(ISBLANK(Marathon!G36),"",100+MAX(0,(50-(50*(Marathon!G36-'Best Times'!I$2)/('Best Times'!I$6-'Best Times'!I$2)))))</f>
        <v>121.15384615384616</v>
      </c>
      <c r="G33">
        <f>IF(ISBLANK(Marathon!H36),"",100+MAX(0,(50-(50*(Marathon!H36-'Best Times'!J$2)/('Best Times'!J$6-'Best Times'!J$2)))))</f>
        <v>122.55384615384615</v>
      </c>
      <c r="H33">
        <f>IF(ISBLANK(Marathon!I36),"",100+MAX(0,(50-(50*(Marathon!I36-'Best Times'!K$2)/('Best Times'!K$6-'Best Times'!K$2)))))</f>
        <v>125.34209085933225</v>
      </c>
      <c r="I33">
        <f>IF(ISBLANK(Marathon!J36),"",100+MAX(0,(50-(50*(Marathon!J36-'Best Times'!L$2)/('Best Times'!L$6-'Best Times'!L$2)))))</f>
        <v>119.02298850574712</v>
      </c>
      <c r="J33">
        <f>IF(ISBLANK(Marathon!K36),"",100+MAX(0,(50-(50*(Marathon!K36-'Best Times'!M$2)/('Best Times'!M$6-'Best Times'!M$2)))))</f>
        <v>126.19986850756081</v>
      </c>
      <c r="K33">
        <f>IF(ISBLANK(Marathon!L36),"",100+MAX(0,(50-(50*(Marathon!L36-'Best Times'!N$2)/('Best Times'!N$6-'Best Times'!N$2)))))</f>
        <v>109.28446771378708</v>
      </c>
      <c r="L33">
        <f>IF(ISBLANK(Marathon!M36),"",100+MAX(0,(50-(50*(Marathon!M36-'Best Times'!O$2)/('Best Times'!O$6-'Best Times'!O$2)))))</f>
        <v>134.09198672356567</v>
      </c>
      <c r="M33">
        <f>IF(ISBLANK(Marathon!N36),"",100+MAX(0,(50-(50*(Marathon!N36-'Best Times'!P$2)/('Best Times'!P$6-'Best Times'!P$2)))))</f>
        <v>134.73389355742296</v>
      </c>
      <c r="N33">
        <f>IF(ISBLANK(Marathon!O36),"",100+MAX(0,(50-(50*(Marathon!O36-'Best Times'!Q$2)/('Best Times'!Q$6-'Best Times'!Q$2)))))</f>
        <v>122.47579529737206</v>
      </c>
      <c r="O33">
        <f t="shared" si="0"/>
        <v>1000</v>
      </c>
      <c r="P33">
        <f t="shared" si="1"/>
        <v>102.92553191489361</v>
      </c>
      <c r="Q33">
        <f t="shared" si="2"/>
        <v>1114.8587834724804</v>
      </c>
    </row>
    <row r="34" spans="1:17">
      <c r="A34">
        <v>33</v>
      </c>
      <c r="B34" t="s">
        <v>123</v>
      </c>
      <c r="C34" s="1">
        <v>244.516666666666</v>
      </c>
      <c r="D34" s="2" t="s">
        <v>269</v>
      </c>
      <c r="E34">
        <f>IF(ISBLANK(Marathon!F37),"",100+MAX(0,(50-(50*(Marathon!F37-'Best Times'!H$2)/('Best Times'!H$6-'Best Times'!H$2)))))</f>
        <v>125.05910165484633</v>
      </c>
      <c r="F34">
        <f>IF(ISBLANK(Marathon!G37),"",100+MAX(0,(50-(50*(Marathon!G37-'Best Times'!I$2)/('Best Times'!I$6-'Best Times'!I$2)))))</f>
        <v>113.78205128205128</v>
      </c>
      <c r="G34">
        <f>IF(ISBLANK(Marathon!H37),"",100+MAX(0,(50-(50*(Marathon!H37-'Best Times'!J$2)/('Best Times'!J$6-'Best Times'!J$2)))))</f>
        <v>128.98461538461538</v>
      </c>
      <c r="H34">
        <f>IF(ISBLANK(Marathon!I37),"",100+MAX(0,(50-(50*(Marathon!I37-'Best Times'!K$2)/('Best Times'!K$6-'Best Times'!K$2)))))</f>
        <v>112.80788177339902</v>
      </c>
      <c r="I34">
        <f>IF(ISBLANK(Marathon!J37),"",100+MAX(0,(50-(50*(Marathon!J37-'Best Times'!L$2)/('Best Times'!L$6-'Best Times'!L$2)))))</f>
        <v>100</v>
      </c>
      <c r="J34">
        <f>IF(ISBLANK(Marathon!K37),"",100+MAX(0,(50-(50*(Marathon!K37-'Best Times'!M$2)/('Best Times'!M$6-'Best Times'!M$2)))))</f>
        <v>131.77186061801447</v>
      </c>
      <c r="K34">
        <f>IF(ISBLANK(Marathon!L37),"",100+MAX(0,(50-(50*(Marathon!L37-'Best Times'!N$2)/('Best Times'!N$6-'Best Times'!N$2)))))</f>
        <v>116.75392670157069</v>
      </c>
      <c r="L34">
        <f>IF(ISBLANK(Marathon!M37),"",100+MAX(0,(50-(50*(Marathon!M37-'Best Times'!O$2)/('Best Times'!O$6-'Best Times'!O$2)))))</f>
        <v>133.57041251778094</v>
      </c>
      <c r="M34">
        <f>IF(ISBLANK(Marathon!N37),"",100+MAX(0,(50-(50*(Marathon!N37-'Best Times'!P$2)/('Best Times'!P$6-'Best Times'!P$2)))))</f>
        <v>135.09803921568627</v>
      </c>
      <c r="N34">
        <f>IF(ISBLANK(Marathon!O37),"",100+MAX(0,(50-(50*(Marathon!O37-'Best Times'!Q$2)/('Best Times'!Q$6-'Best Times'!Q$2)))))</f>
        <v>132.26141078838174</v>
      </c>
      <c r="O34">
        <f t="shared" si="0"/>
        <v>1000</v>
      </c>
      <c r="P34">
        <f t="shared" si="1"/>
        <v>100</v>
      </c>
      <c r="Q34">
        <f t="shared" si="2"/>
        <v>1130.0892999363459</v>
      </c>
    </row>
    <row r="35" spans="1:17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IF(ISBLANK(Marathon!F38),"",100+MAX(0,(50-(50*(Marathon!F38-'Best Times'!H$2)/('Best Times'!H$6-'Best Times'!H$2)))))</f>
        <v>128.97458628841608</v>
      </c>
      <c r="F35">
        <f>IF(ISBLANK(Marathon!G38),"",100+MAX(0,(50-(50*(Marathon!G38-'Best Times'!I$2)/('Best Times'!I$6-'Best Times'!I$2)))))</f>
        <v>101.17521367521368</v>
      </c>
      <c r="G35" t="str">
        <f>IF(ISBLANK(Marathon!H38),"",100+MAX(0,(50-(50*(Marathon!H38-'Best Times'!J$2)/('Best Times'!J$6-'Best Times'!J$2)))))</f>
        <v/>
      </c>
      <c r="H35">
        <f>IF(ISBLANK(Marathon!I38),"",100+MAX(0,(50-(50*(Marathon!I38-'Best Times'!K$2)/('Best Times'!K$6-'Best Times'!K$2)))))</f>
        <v>132.75862068965517</v>
      </c>
      <c r="I35">
        <f>IF(ISBLANK(Marathon!J38),"",100+MAX(0,(50-(50*(Marathon!J38-'Best Times'!L$2)/('Best Times'!L$6-'Best Times'!L$2)))))</f>
        <v>103.13218390804597</v>
      </c>
      <c r="J35">
        <f>IF(ISBLANK(Marathon!K38),"",100+MAX(0,(50-(50*(Marathon!K38-'Best Times'!M$2)/('Best Times'!M$6-'Best Times'!M$2)))))</f>
        <v>146.26890203813281</v>
      </c>
      <c r="K35">
        <f>IF(ISBLANK(Marathon!L38),"",100+MAX(0,(50-(50*(Marathon!L38-'Best Times'!N$2)/('Best Times'!N$6-'Best Times'!N$2)))))</f>
        <v>103.31588132635252</v>
      </c>
      <c r="L35">
        <f>IF(ISBLANK(Marathon!M38),"",100+MAX(0,(50-(50*(Marathon!M38-'Best Times'!O$2)/('Best Times'!O$6-'Best Times'!O$2)))))</f>
        <v>104.40967283072547</v>
      </c>
      <c r="M35">
        <f>IF(ISBLANK(Marathon!N38),"",100+MAX(0,(50-(50*(Marathon!N38-'Best Times'!P$2)/('Best Times'!P$6-'Best Times'!P$2)))))</f>
        <v>125.71428571428572</v>
      </c>
      <c r="N35">
        <f>IF(ISBLANK(Marathon!O38),"",100+MAX(0,(50-(50*(Marathon!O38-'Best Times'!Q$2)/('Best Times'!Q$6-'Best Times'!Q$2)))))</f>
        <v>140.80221300138311</v>
      </c>
      <c r="O35">
        <f t="shared" si="0"/>
        <v>900</v>
      </c>
      <c r="P35">
        <f t="shared" si="1"/>
        <v>0</v>
      </c>
      <c r="Q35">
        <f t="shared" si="2"/>
        <v>1086.5515594722106</v>
      </c>
    </row>
    <row r="36" spans="1:17">
      <c r="A36">
        <v>35</v>
      </c>
      <c r="B36" t="s">
        <v>13</v>
      </c>
      <c r="C36" s="1">
        <v>240.63333333333301</v>
      </c>
      <c r="D36" s="2" t="s">
        <v>270</v>
      </c>
      <c r="E36">
        <f>IF(ISBLANK(Marathon!F39),"",100+MAX(0,(50-(50*(Marathon!F39-'Best Times'!H$2)/('Best Times'!H$6-'Best Times'!H$2)))))</f>
        <v>100</v>
      </c>
      <c r="F36">
        <f>IF(ISBLANK(Marathon!G39),"",100+MAX(0,(50-(50*(Marathon!G39-'Best Times'!I$2)/('Best Times'!I$6-'Best Times'!I$2)))))</f>
        <v>100</v>
      </c>
      <c r="G36">
        <f>IF(ISBLANK(Marathon!H39),"",100+MAX(0,(50-(50*(Marathon!H39-'Best Times'!J$2)/('Best Times'!J$6-'Best Times'!J$2)))))</f>
        <v>100</v>
      </c>
      <c r="H36">
        <f>IF(ISBLANK(Marathon!I39),"",100+MAX(0,(50-(50*(Marathon!I39-'Best Times'!K$2)/('Best Times'!K$6-'Best Times'!K$2)))))</f>
        <v>112.94471811713191</v>
      </c>
      <c r="I36">
        <f>IF(ISBLANK(Marathon!J39),"",100+MAX(0,(50-(50*(Marathon!J39-'Best Times'!L$2)/('Best Times'!L$6-'Best Times'!L$2)))))</f>
        <v>105.83333333333334</v>
      </c>
      <c r="J36">
        <f>IF(ISBLANK(Marathon!K39),"",100+MAX(0,(50-(50*(Marathon!K39-'Best Times'!M$2)/('Best Times'!M$6-'Best Times'!M$2)))))</f>
        <v>128.79684418145956</v>
      </c>
      <c r="K36">
        <f>IF(ISBLANK(Marathon!L39),"",100+MAX(0,(50-(50*(Marathon!L39-'Best Times'!N$2)/('Best Times'!N$6-'Best Times'!N$2)))))</f>
        <v>131.46596858638742</v>
      </c>
      <c r="L36">
        <f>IF(ISBLANK(Marathon!M39),"",100+MAX(0,(50-(50*(Marathon!M39-'Best Times'!O$2)/('Best Times'!O$6-'Best Times'!O$2)))))</f>
        <v>139.68705547652917</v>
      </c>
      <c r="M36">
        <f>IF(ISBLANK(Marathon!N39),"",100+MAX(0,(50-(50*(Marathon!N39-'Best Times'!P$2)/('Best Times'!P$6-'Best Times'!P$2)))))</f>
        <v>126.77871148459384</v>
      </c>
      <c r="N36">
        <f>IF(ISBLANK(Marathon!O39),"",100+MAX(0,(50-(50*(Marathon!O39-'Best Times'!Q$2)/('Best Times'!Q$6-'Best Times'!Q$2)))))</f>
        <v>116.80497925311204</v>
      </c>
      <c r="O36">
        <f t="shared" si="0"/>
        <v>1000</v>
      </c>
      <c r="P36">
        <f t="shared" si="1"/>
        <v>100</v>
      </c>
      <c r="Q36">
        <f t="shared" si="2"/>
        <v>1062.3116104325472</v>
      </c>
    </row>
    <row r="37" spans="1:17">
      <c r="A37">
        <v>36</v>
      </c>
      <c r="B37" t="s">
        <v>26</v>
      </c>
      <c r="C37" s="1">
        <v>237.183333333333</v>
      </c>
      <c r="D37" s="2" t="s">
        <v>270</v>
      </c>
      <c r="E37">
        <f>IF(ISBLANK(Marathon!F40),"",100+MAX(0,(50-(50*(Marathon!F40-'Best Times'!H$2)/('Best Times'!H$6-'Best Times'!H$2)))))</f>
        <v>114.8936170212766</v>
      </c>
      <c r="F37">
        <f>IF(ISBLANK(Marathon!G40),"",100+MAX(0,(50-(50*(Marathon!G40-'Best Times'!I$2)/('Best Times'!I$6-'Best Times'!I$2)))))</f>
        <v>100</v>
      </c>
      <c r="G37">
        <f>IF(ISBLANK(Marathon!H40),"",100+MAX(0,(50-(50*(Marathon!H40-'Best Times'!J$2)/('Best Times'!J$6-'Best Times'!J$2)))))</f>
        <v>100</v>
      </c>
      <c r="H37">
        <f>IF(ISBLANK(Marathon!I40),"",100+MAX(0,(50-(50*(Marathon!I40-'Best Times'!K$2)/('Best Times'!K$6-'Best Times'!K$2)))))</f>
        <v>134.37328954570333</v>
      </c>
      <c r="I37">
        <f>IF(ISBLANK(Marathon!J40),"",100+MAX(0,(50-(50*(Marathon!J40-'Best Times'!L$2)/('Best Times'!L$6-'Best Times'!L$2)))))</f>
        <v>133.67816091954023</v>
      </c>
      <c r="J37">
        <f>IF(ISBLANK(Marathon!K40),"",100+MAX(0,(50-(50*(Marathon!K40-'Best Times'!M$2)/('Best Times'!M$6-'Best Times'!M$2)))))</f>
        <v>100</v>
      </c>
      <c r="K37">
        <f>IF(ISBLANK(Marathon!L40),"",100+MAX(0,(50-(50*(Marathon!L40-'Best Times'!N$2)/('Best Times'!N$6-'Best Times'!N$2)))))</f>
        <v>120.6457242582897</v>
      </c>
      <c r="L37">
        <f>IF(ISBLANK(Marathon!M40),"",100+MAX(0,(50-(50*(Marathon!M40-'Best Times'!O$2)/('Best Times'!O$6-'Best Times'!O$2)))))</f>
        <v>132.88288288288288</v>
      </c>
      <c r="M37">
        <f>IF(ISBLANK(Marathon!N40),"",100+MAX(0,(50-(50*(Marathon!N40-'Best Times'!P$2)/('Best Times'!P$6-'Best Times'!P$2)))))</f>
        <v>125.23809523809524</v>
      </c>
      <c r="N37">
        <f>IF(ISBLANK(Marathon!O40),"",100+MAX(0,(50-(50*(Marathon!O40-'Best Times'!Q$2)/('Best Times'!Q$6-'Best Times'!Q$2)))))</f>
        <v>130.6362378976487</v>
      </c>
      <c r="O37">
        <f t="shared" si="0"/>
        <v>1000</v>
      </c>
      <c r="P37">
        <f t="shared" si="1"/>
        <v>100</v>
      </c>
      <c r="Q37">
        <f t="shared" si="2"/>
        <v>1092.3480077634367</v>
      </c>
    </row>
    <row r="38" spans="1:17">
      <c r="A38">
        <v>37</v>
      </c>
      <c r="B38" t="s">
        <v>124</v>
      </c>
      <c r="C38" s="1">
        <v>237.683333333333</v>
      </c>
      <c r="D38" s="2" t="s">
        <v>125</v>
      </c>
      <c r="E38">
        <f>IF(ISBLANK(Marathon!F41),"",100+MAX(0,(50-(50*(Marathon!F41-'Best Times'!H$2)/('Best Times'!H$6-'Best Times'!H$2)))))</f>
        <v>125.32505910165484</v>
      </c>
      <c r="F38">
        <f>IF(ISBLANK(Marathon!G41),"",100+MAX(0,(50-(50*(Marathon!G41-'Best Times'!I$2)/('Best Times'!I$6-'Best Times'!I$2)))))</f>
        <v>125.10683760683762</v>
      </c>
      <c r="G38">
        <f>IF(ISBLANK(Marathon!H41),"",100+MAX(0,(50-(50*(Marathon!H41-'Best Times'!J$2)/('Best Times'!J$6-'Best Times'!J$2)))))</f>
        <v>100</v>
      </c>
      <c r="H38" t="str">
        <f>IF(ISBLANK(Marathon!I41),"",100+MAX(0,(50-(50*(Marathon!I41-'Best Times'!K$2)/('Best Times'!K$6-'Best Times'!K$2)))))</f>
        <v/>
      </c>
      <c r="I38">
        <f>IF(ISBLANK(Marathon!J41),"",100+MAX(0,(50-(50*(Marathon!J41-'Best Times'!L$2)/('Best Times'!L$6-'Best Times'!L$2)))))</f>
        <v>100</v>
      </c>
      <c r="J38">
        <f>IF(ISBLANK(Marathon!K41),"",100+MAX(0,(50-(50*(Marathon!K41-'Best Times'!M$2)/('Best Times'!M$6-'Best Times'!M$2)))))</f>
        <v>125.64102564102564</v>
      </c>
      <c r="K38">
        <f>IF(ISBLANK(Marathon!L41),"",100+MAX(0,(50-(50*(Marathon!L41-'Best Times'!N$2)/('Best Times'!N$6-'Best Times'!N$2)))))</f>
        <v>137.50436300174522</v>
      </c>
      <c r="L38">
        <f>IF(ISBLANK(Marathon!M41),"",100+MAX(0,(50-(50*(Marathon!M41-'Best Times'!O$2)/('Best Times'!O$6-'Best Times'!O$2)))))</f>
        <v>150</v>
      </c>
      <c r="M38">
        <f>IF(ISBLANK(Marathon!N41),"",100+MAX(0,(50-(50*(Marathon!N41-'Best Times'!P$2)/('Best Times'!P$6-'Best Times'!P$2)))))</f>
        <v>101.28851540616247</v>
      </c>
      <c r="N38">
        <f>IF(ISBLANK(Marathon!O41),"",100+MAX(0,(50-(50*(Marathon!O41-'Best Times'!Q$2)/('Best Times'!Q$6-'Best Times'!Q$2)))))</f>
        <v>140.80221300138311</v>
      </c>
      <c r="O38">
        <f t="shared" si="0"/>
        <v>900</v>
      </c>
      <c r="P38">
        <f t="shared" si="1"/>
        <v>0</v>
      </c>
      <c r="Q38">
        <f t="shared" si="2"/>
        <v>1105.6680137588089</v>
      </c>
    </row>
    <row r="39" spans="1:17">
      <c r="A39">
        <v>38</v>
      </c>
      <c r="B39" t="s">
        <v>126</v>
      </c>
      <c r="C39" s="1">
        <v>236.916666666666</v>
      </c>
      <c r="D39" s="2" t="s">
        <v>270</v>
      </c>
      <c r="E39">
        <f>IF(ISBLANK(Marathon!F42),"",100+MAX(0,(50-(50*(Marathon!F42-'Best Times'!H$2)/('Best Times'!H$6-'Best Times'!H$2)))))</f>
        <v>116.43026004728132</v>
      </c>
      <c r="F39">
        <f>IF(ISBLANK(Marathon!G42),"",100+MAX(0,(50-(50*(Marathon!G42-'Best Times'!I$2)/('Best Times'!I$6-'Best Times'!I$2)))))</f>
        <v>100</v>
      </c>
      <c r="G39">
        <f>IF(ISBLANK(Marathon!H42),"",100+MAX(0,(50-(50*(Marathon!H42-'Best Times'!J$2)/('Best Times'!J$6-'Best Times'!J$2)))))</f>
        <v>100</v>
      </c>
      <c r="H39">
        <f>IF(ISBLANK(Marathon!I42),"",100+MAX(0,(50-(50*(Marathon!I42-'Best Times'!K$2)/('Best Times'!K$6-'Best Times'!K$2)))))</f>
        <v>133.38806787082649</v>
      </c>
      <c r="I39">
        <f>IF(ISBLANK(Marathon!J42),"",100+MAX(0,(50-(50*(Marathon!J42-'Best Times'!L$2)/('Best Times'!L$6-'Best Times'!L$2)))))</f>
        <v>122.95977011494253</v>
      </c>
      <c r="J39">
        <f>IF(ISBLANK(Marathon!K42),"",100+MAX(0,(50-(50*(Marathon!K42-'Best Times'!M$2)/('Best Times'!M$6-'Best Times'!M$2)))))</f>
        <v>133.41551610782381</v>
      </c>
      <c r="K39">
        <f>IF(ISBLANK(Marathon!L42),"",100+MAX(0,(50-(50*(Marathon!L42-'Best Times'!N$2)/('Best Times'!N$6-'Best Times'!N$2)))))</f>
        <v>100</v>
      </c>
      <c r="L39">
        <f>IF(ISBLANK(Marathon!M42),"",100+MAX(0,(50-(50*(Marathon!M42-'Best Times'!O$2)/('Best Times'!O$6-'Best Times'!O$2)))))</f>
        <v>130.79658605974396</v>
      </c>
      <c r="M39">
        <f>IF(ISBLANK(Marathon!N42),"",100+MAX(0,(50-(50*(Marathon!N42-'Best Times'!P$2)/('Best Times'!P$6-'Best Times'!P$2)))))</f>
        <v>136.38655462184875</v>
      </c>
      <c r="N39">
        <f>IF(ISBLANK(Marathon!O42),"",100+MAX(0,(50-(50*(Marathon!O42-'Best Times'!Q$2)/('Best Times'!Q$6-'Best Times'!Q$2)))))</f>
        <v>121.12724757952974</v>
      </c>
      <c r="O39">
        <f t="shared" si="0"/>
        <v>1000</v>
      </c>
      <c r="P39">
        <f t="shared" si="1"/>
        <v>100</v>
      </c>
      <c r="Q39">
        <f t="shared" si="2"/>
        <v>1094.5040024019966</v>
      </c>
    </row>
    <row r="40" spans="1:17">
      <c r="A40">
        <v>39</v>
      </c>
      <c r="B40" t="s">
        <v>127</v>
      </c>
      <c r="C40" s="1">
        <v>235.683333333333</v>
      </c>
      <c r="D40" s="2" t="s">
        <v>270</v>
      </c>
      <c r="E40">
        <f>IF(ISBLANK(Marathon!F43),"",100+MAX(0,(50-(50*(Marathon!F43-'Best Times'!H$2)/('Best Times'!H$6-'Best Times'!H$2)))))</f>
        <v>118.24763593380615</v>
      </c>
      <c r="F40">
        <f>IF(ISBLANK(Marathon!G43),"",100+MAX(0,(50-(50*(Marathon!G43-'Best Times'!I$2)/('Best Times'!I$6-'Best Times'!I$2)))))</f>
        <v>127.81339031339031</v>
      </c>
      <c r="G40">
        <f>IF(ISBLANK(Marathon!H43),"",100+MAX(0,(50-(50*(Marathon!H43-'Best Times'!J$2)/('Best Times'!J$6-'Best Times'!J$2)))))</f>
        <v>100</v>
      </c>
      <c r="H40">
        <f>IF(ISBLANK(Marathon!I43),"",100+MAX(0,(50-(50*(Marathon!I43-'Best Times'!K$2)/('Best Times'!K$6-'Best Times'!K$2)))))</f>
        <v>135.30377668308702</v>
      </c>
      <c r="I40">
        <f>IF(ISBLANK(Marathon!J43),"",100+MAX(0,(50-(50*(Marathon!J43-'Best Times'!L$2)/('Best Times'!L$6-'Best Times'!L$2)))))</f>
        <v>122.70114942528735</v>
      </c>
      <c r="J40">
        <f>IF(ISBLANK(Marathon!K43),"",100+MAX(0,(50-(50*(Marathon!K43-'Best Times'!M$2)/('Best Times'!M$6-'Best Times'!M$2)))))</f>
        <v>119.83892176199868</v>
      </c>
      <c r="K40">
        <f>IF(ISBLANK(Marathon!L43),"",100+MAX(0,(50-(50*(Marathon!L43-'Best Times'!N$2)/('Best Times'!N$6-'Best Times'!N$2)))))</f>
        <v>100</v>
      </c>
      <c r="L40">
        <f>IF(ISBLANK(Marathon!M43),"",100+MAX(0,(50-(50*(Marathon!M43-'Best Times'!O$2)/('Best Times'!O$6-'Best Times'!O$2)))))</f>
        <v>131.0099573257468</v>
      </c>
      <c r="M40">
        <f>IF(ISBLANK(Marathon!N43),"",100+MAX(0,(50-(50*(Marathon!N43-'Best Times'!P$2)/('Best Times'!P$6-'Best Times'!P$2)))))</f>
        <v>106.41456582633053</v>
      </c>
      <c r="N40">
        <f>IF(ISBLANK(Marathon!O43),"",100+MAX(0,(50-(50*(Marathon!O43-'Best Times'!Q$2)/('Best Times'!Q$6-'Best Times'!Q$2)))))</f>
        <v>128.25034578146611</v>
      </c>
      <c r="O40">
        <f t="shared" si="0"/>
        <v>1000</v>
      </c>
      <c r="P40">
        <f t="shared" si="1"/>
        <v>100</v>
      </c>
      <c r="Q40">
        <f t="shared" si="2"/>
        <v>1089.5797430511129</v>
      </c>
    </row>
    <row r="41" spans="1:17">
      <c r="A41">
        <v>40</v>
      </c>
      <c r="B41" t="s">
        <v>8</v>
      </c>
      <c r="C41" s="1">
        <v>233.11666666666599</v>
      </c>
      <c r="D41" s="2" t="s">
        <v>271</v>
      </c>
      <c r="E41">
        <f>IF(ISBLANK(Marathon!F44),"",100+MAX(0,(50-(50*(Marathon!F44-'Best Times'!H$2)/('Best Times'!H$6-'Best Times'!H$2)))))</f>
        <v>100</v>
      </c>
      <c r="F41">
        <f>IF(ISBLANK(Marathon!G44),"",100+MAX(0,(50-(50*(Marathon!G44-'Best Times'!I$2)/('Best Times'!I$6-'Best Times'!I$2)))))</f>
        <v>134.61538461538461</v>
      </c>
      <c r="G41">
        <f>IF(ISBLANK(Marathon!H44),"",100+MAX(0,(50-(50*(Marathon!H44-'Best Times'!J$2)/('Best Times'!J$6-'Best Times'!J$2)))))</f>
        <v>103.35384615384615</v>
      </c>
      <c r="H41">
        <f>IF(ISBLANK(Marathon!I44),"",100+MAX(0,(50-(50*(Marathon!I44-'Best Times'!K$2)/('Best Times'!K$6-'Best Times'!K$2)))))</f>
        <v>135.30377668308702</v>
      </c>
      <c r="I41">
        <f>IF(ISBLANK(Marathon!J44),"",100+MAX(0,(50-(50*(Marathon!J44-'Best Times'!L$2)/('Best Times'!L$6-'Best Times'!L$2)))))</f>
        <v>100</v>
      </c>
      <c r="J41">
        <f>IF(ISBLANK(Marathon!K44),"",100+MAX(0,(50-(50*(Marathon!K44-'Best Times'!M$2)/('Best Times'!M$6-'Best Times'!M$2)))))</f>
        <v>140.59829059829059</v>
      </c>
      <c r="K41">
        <f>IF(ISBLANK(Marathon!L44),"",100+MAX(0,(50-(50*(Marathon!L44-'Best Times'!N$2)/('Best Times'!N$6-'Best Times'!N$2)))))</f>
        <v>100</v>
      </c>
      <c r="L41">
        <f>IF(ISBLANK(Marathon!M44),"",100+MAX(0,(50-(50*(Marathon!M44-'Best Times'!O$2)/('Best Times'!O$6-'Best Times'!O$2)))))</f>
        <v>108.7719298245614</v>
      </c>
      <c r="M41">
        <f>IF(ISBLANK(Marathon!N44),"",100+MAX(0,(50-(50*(Marathon!N44-'Best Times'!P$2)/('Best Times'!P$6-'Best Times'!P$2)))))</f>
        <v>114.50980392156862</v>
      </c>
      <c r="N41">
        <f>IF(ISBLANK(Marathon!O44),"",100+MAX(0,(50-(50*(Marathon!O44-'Best Times'!Q$2)/('Best Times'!Q$6-'Best Times'!Q$2)))))</f>
        <v>137.79391424619641</v>
      </c>
      <c r="O41">
        <f t="shared" si="0"/>
        <v>1000</v>
      </c>
      <c r="P41">
        <f t="shared" si="1"/>
        <v>100</v>
      </c>
      <c r="Q41">
        <f t="shared" si="2"/>
        <v>1074.946946042935</v>
      </c>
    </row>
    <row r="42" spans="1:17">
      <c r="A42">
        <v>41</v>
      </c>
      <c r="B42" t="s">
        <v>128</v>
      </c>
      <c r="C42" s="1">
        <v>232.583333333333</v>
      </c>
      <c r="D42" s="2" t="s">
        <v>270</v>
      </c>
      <c r="E42">
        <f>IF(ISBLANK(Marathon!F45),"",100+MAX(0,(50-(50*(Marathon!F45-'Best Times'!H$2)/('Best Times'!H$6-'Best Times'!H$2)))))</f>
        <v>111.11111111111111</v>
      </c>
      <c r="F42">
        <f>IF(ISBLANK(Marathon!G45),"",100+MAX(0,(50-(50*(Marathon!G45-'Best Times'!I$2)/('Best Times'!I$6-'Best Times'!I$2)))))</f>
        <v>122.75641025641025</v>
      </c>
      <c r="G42">
        <f>IF(ISBLANK(Marathon!H45),"",100+MAX(0,(50-(50*(Marathon!H45-'Best Times'!J$2)/('Best Times'!J$6-'Best Times'!J$2)))))</f>
        <v>127.29230769230769</v>
      </c>
      <c r="H42">
        <f>IF(ISBLANK(Marathon!I45),"",100+MAX(0,(50-(50*(Marathon!I45-'Best Times'!K$2)/('Best Times'!K$6-'Best Times'!K$2)))))</f>
        <v>111.74055829228243</v>
      </c>
      <c r="I42">
        <f>IF(ISBLANK(Marathon!J45),"",100+MAX(0,(50-(50*(Marathon!J45-'Best Times'!L$2)/('Best Times'!L$6-'Best Times'!L$2)))))</f>
        <v>118.01724137931035</v>
      </c>
      <c r="J42">
        <f>IF(ISBLANK(Marathon!K45),"",100+MAX(0,(50-(50*(Marathon!K45-'Best Times'!M$2)/('Best Times'!M$6-'Best Times'!M$2)))))</f>
        <v>135.47008547008548</v>
      </c>
      <c r="K42">
        <f>IF(ISBLANK(Marathon!L45),"",100+MAX(0,(50-(50*(Marathon!L45-'Best Times'!N$2)/('Best Times'!N$6-'Best Times'!N$2)))))</f>
        <v>117.36474694589879</v>
      </c>
      <c r="L42">
        <f>IF(ISBLANK(Marathon!M45),"",100+MAX(0,(50-(50*(Marathon!M45-'Best Times'!O$2)/('Best Times'!O$6-'Best Times'!O$2)))))</f>
        <v>144.80796586059745</v>
      </c>
      <c r="M42">
        <f>IF(ISBLANK(Marathon!N45),"",100+MAX(0,(50-(50*(Marathon!N45-'Best Times'!P$2)/('Best Times'!P$6-'Best Times'!P$2)))))</f>
        <v>116.24649859943978</v>
      </c>
      <c r="N42">
        <f>IF(ISBLANK(Marathon!O45),"",100+MAX(0,(50-(50*(Marathon!O45-'Best Times'!Q$2)/('Best Times'!Q$6-'Best Times'!Q$2)))))</f>
        <v>100</v>
      </c>
      <c r="O42">
        <f t="shared" si="0"/>
        <v>1000</v>
      </c>
      <c r="P42">
        <f t="shared" si="1"/>
        <v>100</v>
      </c>
      <c r="Q42">
        <f t="shared" si="2"/>
        <v>1104.8069256074432</v>
      </c>
    </row>
    <row r="43" spans="1:17">
      <c r="A43">
        <v>42</v>
      </c>
      <c r="B43" t="s">
        <v>129</v>
      </c>
      <c r="C43" s="1">
        <v>232.06666666666601</v>
      </c>
      <c r="D43" s="2" t="s">
        <v>270</v>
      </c>
      <c r="E43">
        <f>IF(ISBLANK(Marathon!F46),"",100+MAX(0,(50-(50*(Marathon!F46-'Best Times'!H$2)/('Best Times'!H$6-'Best Times'!H$2)))))</f>
        <v>100</v>
      </c>
      <c r="F43">
        <f>IF(ISBLANK(Marathon!G46),"",100+MAX(0,(50-(50*(Marathon!G46-'Best Times'!I$2)/('Best Times'!I$6-'Best Times'!I$2)))))</f>
        <v>100</v>
      </c>
      <c r="G43">
        <f>IF(ISBLANK(Marathon!H46),"",100+MAX(0,(50-(50*(Marathon!H46-'Best Times'!J$2)/('Best Times'!J$6-'Best Times'!J$2)))))</f>
        <v>100</v>
      </c>
      <c r="H43">
        <f>IF(ISBLANK(Marathon!I46),"",100+MAX(0,(50-(50*(Marathon!I46-'Best Times'!K$2)/('Best Times'!K$6-'Best Times'!K$2)))))</f>
        <v>121.67487684729065</v>
      </c>
      <c r="I43">
        <f>IF(ISBLANK(Marathon!J46),"",100+MAX(0,(50-(50*(Marathon!J46-'Best Times'!L$2)/('Best Times'!L$6-'Best Times'!L$2)))))</f>
        <v>132.38505747126436</v>
      </c>
      <c r="J43">
        <f>IF(ISBLANK(Marathon!K46),"",100+MAX(0,(50-(50*(Marathon!K46-'Best Times'!M$2)/('Best Times'!M$6-'Best Times'!M$2)))))</f>
        <v>123.86587771203156</v>
      </c>
      <c r="K43">
        <f>IF(ISBLANK(Marathon!L46),"",100+MAX(0,(50-(50*(Marathon!L46-'Best Times'!N$2)/('Best Times'!N$6-'Best Times'!N$2)))))</f>
        <v>116.05584642233856</v>
      </c>
      <c r="L43">
        <f>IF(ISBLANK(Marathon!M46),"",100+MAX(0,(50-(50*(Marathon!M46-'Best Times'!O$2)/('Best Times'!O$6-'Best Times'!O$2)))))</f>
        <v>135.11142721669037</v>
      </c>
      <c r="M43">
        <f>IF(ISBLANK(Marathon!N46),"",100+MAX(0,(50-(50*(Marathon!N46-'Best Times'!P$2)/('Best Times'!P$6-'Best Times'!P$2)))))</f>
        <v>110.50420168067227</v>
      </c>
      <c r="N43">
        <f>IF(ISBLANK(Marathon!O46),"",100+MAX(0,(50-(50*(Marathon!O46-'Best Times'!Q$2)/('Best Times'!Q$6-'Best Times'!Q$2)))))</f>
        <v>121.54218533886583</v>
      </c>
      <c r="O43">
        <f t="shared" si="0"/>
        <v>1000</v>
      </c>
      <c r="P43">
        <f t="shared" si="1"/>
        <v>100</v>
      </c>
      <c r="Q43">
        <f t="shared" si="2"/>
        <v>1061.1394726891535</v>
      </c>
    </row>
    <row r="44" spans="1:17">
      <c r="A44">
        <v>43</v>
      </c>
      <c r="B44" t="s">
        <v>130</v>
      </c>
      <c r="C44" s="1">
        <v>224.083333333333</v>
      </c>
      <c r="D44" s="2" t="s">
        <v>270</v>
      </c>
      <c r="E44">
        <f>IF(ISBLANK(Marathon!F47),"",100+MAX(0,(50-(50*(Marathon!F47-'Best Times'!H$2)/('Best Times'!H$6-'Best Times'!H$2)))))</f>
        <v>141.71099290780143</v>
      </c>
      <c r="F44">
        <f>IF(ISBLANK(Marathon!G47),"",100+MAX(0,(50-(50*(Marathon!G47-'Best Times'!I$2)/('Best Times'!I$6-'Best Times'!I$2)))))</f>
        <v>127.56410256410257</v>
      </c>
      <c r="G44">
        <f>IF(ISBLANK(Marathon!H47),"",100+MAX(0,(50-(50*(Marathon!H47-'Best Times'!J$2)/('Best Times'!J$6-'Best Times'!J$2)))))</f>
        <v>100</v>
      </c>
      <c r="H44">
        <f>IF(ISBLANK(Marathon!I47),"",100+MAX(0,(50-(50*(Marathon!I47-'Best Times'!K$2)/('Best Times'!K$6-'Best Times'!K$2)))))</f>
        <v>100</v>
      </c>
      <c r="I44">
        <f>IF(ISBLANK(Marathon!J47),"",100+MAX(0,(50-(50*(Marathon!J47-'Best Times'!L$2)/('Best Times'!L$6-'Best Times'!L$2)))))</f>
        <v>122.1264367816092</v>
      </c>
      <c r="J44">
        <f>IF(ISBLANK(Marathon!K47),"",100+MAX(0,(50-(50*(Marathon!K47-'Best Times'!M$2)/('Best Times'!M$6-'Best Times'!M$2)))))</f>
        <v>105.75279421433268</v>
      </c>
      <c r="K44">
        <f>IF(ISBLANK(Marathon!L47),"",100+MAX(0,(50-(50*(Marathon!L47-'Best Times'!N$2)/('Best Times'!N$6-'Best Times'!N$2)))))</f>
        <v>120</v>
      </c>
      <c r="L44">
        <f>IF(ISBLANK(Marathon!M47),"",100+MAX(0,(50-(50*(Marathon!M47-'Best Times'!O$2)/('Best Times'!O$6-'Best Times'!O$2)))))</f>
        <v>138.99952584163111</v>
      </c>
      <c r="M44">
        <f>IF(ISBLANK(Marathon!N47),"",100+MAX(0,(50-(50*(Marathon!N47-'Best Times'!P$2)/('Best Times'!P$6-'Best Times'!P$2)))))</f>
        <v>140.30812324929971</v>
      </c>
      <c r="N44">
        <f>IF(ISBLANK(Marathon!O47),"",100+MAX(0,(50-(50*(Marathon!O47-'Best Times'!Q$2)/('Best Times'!Q$6-'Best Times'!Q$2)))))</f>
        <v>100</v>
      </c>
      <c r="O44">
        <f t="shared" si="0"/>
        <v>1000</v>
      </c>
      <c r="P44">
        <f t="shared" si="1"/>
        <v>100</v>
      </c>
      <c r="Q44">
        <f t="shared" si="2"/>
        <v>1096.4619755587767</v>
      </c>
    </row>
    <row r="45" spans="1:17">
      <c r="A45">
        <v>44</v>
      </c>
      <c r="B45" t="s">
        <v>36</v>
      </c>
      <c r="C45" s="1">
        <v>224</v>
      </c>
      <c r="D45" s="2" t="s">
        <v>269</v>
      </c>
      <c r="E45">
        <f>IF(ISBLANK(Marathon!F48),"",100+MAX(0,(50-(50*(Marathon!F48-'Best Times'!H$2)/('Best Times'!H$6-'Best Times'!H$2)))))</f>
        <v>128.36879432624113</v>
      </c>
      <c r="F45">
        <f>IF(ISBLANK(Marathon!G48),"",100+MAX(0,(50-(50*(Marathon!G48-'Best Times'!I$2)/('Best Times'!I$6-'Best Times'!I$2)))))</f>
        <v>100</v>
      </c>
      <c r="G45">
        <f>IF(ISBLANK(Marathon!H48),"",100+MAX(0,(50-(50*(Marathon!H48-'Best Times'!J$2)/('Best Times'!J$6-'Best Times'!J$2)))))</f>
        <v>135.31282051282051</v>
      </c>
      <c r="H45">
        <f>IF(ISBLANK(Marathon!I48),"",100+MAX(0,(50-(50*(Marathon!I48-'Best Times'!K$2)/('Best Times'!K$6-'Best Times'!K$2)))))</f>
        <v>122.96113847837987</v>
      </c>
      <c r="I45">
        <f>IF(ISBLANK(Marathon!J48),"",100+MAX(0,(50-(50*(Marathon!J48-'Best Times'!L$2)/('Best Times'!L$6-'Best Times'!L$2)))))</f>
        <v>100.48850574712644</v>
      </c>
      <c r="J45">
        <f>IF(ISBLANK(Marathon!K48),"",100+MAX(0,(50-(50*(Marathon!K48-'Best Times'!M$2)/('Best Times'!M$6-'Best Times'!M$2)))))</f>
        <v>126.06837606837607</v>
      </c>
      <c r="K45">
        <f>IF(ISBLANK(Marathon!L48),"",100+MAX(0,(50-(50*(Marathon!L48-'Best Times'!N$2)/('Best Times'!N$6-'Best Times'!N$2)))))</f>
        <v>100</v>
      </c>
      <c r="L45">
        <f>IF(ISBLANK(Marathon!M48),"",100+MAX(0,(50-(50*(Marathon!M48-'Best Times'!O$2)/('Best Times'!O$6-'Best Times'!O$2)))))</f>
        <v>134.70839260312945</v>
      </c>
      <c r="M45">
        <f>IF(ISBLANK(Marathon!N48),"",100+MAX(0,(50-(50*(Marathon!N48-'Best Times'!P$2)/('Best Times'!P$6-'Best Times'!P$2)))))</f>
        <v>106.72268907563026</v>
      </c>
      <c r="N45">
        <f>IF(ISBLANK(Marathon!O48),"",100+MAX(0,(50-(50*(Marathon!O48-'Best Times'!Q$2)/('Best Times'!Q$6-'Best Times'!Q$2)))))</f>
        <v>120.08990318118948</v>
      </c>
      <c r="O45">
        <f t="shared" si="0"/>
        <v>1000</v>
      </c>
      <c r="P45">
        <f t="shared" si="1"/>
        <v>100</v>
      </c>
      <c r="Q45">
        <f t="shared" si="2"/>
        <v>1074.7206199928933</v>
      </c>
    </row>
    <row r="46" spans="1:17">
      <c r="A46">
        <v>45</v>
      </c>
      <c r="B46" t="s">
        <v>14</v>
      </c>
      <c r="C46" s="1">
        <v>223.45</v>
      </c>
      <c r="D46" s="2" t="s">
        <v>271</v>
      </c>
      <c r="E46">
        <f>IF(ISBLANK(Marathon!F49),"",100+MAX(0,(50-(50*(Marathon!F49-'Best Times'!H$2)/('Best Times'!H$6-'Best Times'!H$2)))))</f>
        <v>107.5354609929078</v>
      </c>
      <c r="F46">
        <f>IF(ISBLANK(Marathon!G49),"",100+MAX(0,(50-(50*(Marathon!G49-'Best Times'!I$2)/('Best Times'!I$6-'Best Times'!I$2)))))</f>
        <v>129.27350427350427</v>
      </c>
      <c r="G46">
        <f>IF(ISBLANK(Marathon!H49),"",100+MAX(0,(50-(50*(Marathon!H49-'Best Times'!J$2)/('Best Times'!J$6-'Best Times'!J$2)))))</f>
        <v>109.55897435897435</v>
      </c>
      <c r="H46">
        <f>IF(ISBLANK(Marathon!I49),"",100+MAX(0,(50-(50*(Marathon!I49-'Best Times'!K$2)/('Best Times'!K$6-'Best Times'!K$2)))))</f>
        <v>105.93869731800766</v>
      </c>
      <c r="I46">
        <f>IF(ISBLANK(Marathon!J49),"",100+MAX(0,(50-(50*(Marathon!J49-'Best Times'!L$2)/('Best Times'!L$6-'Best Times'!L$2)))))</f>
        <v>101.98275862068965</v>
      </c>
      <c r="J46">
        <f>IF(ISBLANK(Marathon!K49),"",100+MAX(0,(50-(50*(Marathon!K49-'Best Times'!M$2)/('Best Times'!M$6-'Best Times'!M$2)))))</f>
        <v>132.74161735700199</v>
      </c>
      <c r="K46">
        <f>IF(ISBLANK(Marathon!L49),"",100+MAX(0,(50-(50*(Marathon!L49-'Best Times'!N$2)/('Best Times'!N$6-'Best Times'!N$2)))))</f>
        <v>100</v>
      </c>
      <c r="L46">
        <f>IF(ISBLANK(Marathon!M49),"",100+MAX(0,(50-(50*(Marathon!M49-'Best Times'!O$2)/('Best Times'!O$6-'Best Times'!O$2)))))</f>
        <v>132.17164532954007</v>
      </c>
      <c r="M46">
        <f>IF(ISBLANK(Marathon!N49),"",100+MAX(0,(50-(50*(Marathon!N49-'Best Times'!P$2)/('Best Times'!P$6-'Best Times'!P$2)))))</f>
        <v>129.15966386554621</v>
      </c>
      <c r="N46">
        <f>IF(ISBLANK(Marathon!O49),"",100+MAX(0,(50-(50*(Marathon!O49-'Best Times'!Q$2)/('Best Times'!Q$6-'Best Times'!Q$2)))))</f>
        <v>117.73858921161826</v>
      </c>
      <c r="O46">
        <f t="shared" si="0"/>
        <v>1000</v>
      </c>
      <c r="P46">
        <f t="shared" si="1"/>
        <v>100</v>
      </c>
      <c r="Q46">
        <f t="shared" si="2"/>
        <v>1066.1009113277903</v>
      </c>
    </row>
    <row r="47" spans="1:17">
      <c r="A47">
        <v>46</v>
      </c>
      <c r="B47" t="s">
        <v>24</v>
      </c>
      <c r="C47" s="1">
        <v>222.3</v>
      </c>
      <c r="D47" s="2" t="s">
        <v>269</v>
      </c>
      <c r="E47">
        <f>IF(ISBLANK(Marathon!F50),"",100+MAX(0,(50-(50*(Marathon!F50-'Best Times'!H$2)/('Best Times'!H$6-'Best Times'!H$2)))))</f>
        <v>125.50236406619385</v>
      </c>
      <c r="F47">
        <f>IF(ISBLANK(Marathon!G50),"",100+MAX(0,(50-(50*(Marathon!G50-'Best Times'!I$2)/('Best Times'!I$6-'Best Times'!I$2)))))</f>
        <v>111.71652421652422</v>
      </c>
      <c r="G47">
        <f>IF(ISBLANK(Marathon!H50),"",100+MAX(0,(50-(50*(Marathon!H50-'Best Times'!J$2)/('Best Times'!J$6-'Best Times'!J$2)))))</f>
        <v>100</v>
      </c>
      <c r="H47">
        <f>IF(ISBLANK(Marathon!I50),"",100+MAX(0,(50-(50*(Marathon!I50-'Best Times'!K$2)/('Best Times'!K$6-'Best Times'!K$2)))))</f>
        <v>124.16529830322933</v>
      </c>
      <c r="I47">
        <f>IF(ISBLANK(Marathon!J50),"",100+MAX(0,(50-(50*(Marathon!J50-'Best Times'!L$2)/('Best Times'!L$6-'Best Times'!L$2)))))</f>
        <v>100.89080459770115</v>
      </c>
      <c r="J47">
        <f>IF(ISBLANK(Marathon!K50),"",100+MAX(0,(50-(50*(Marathon!K50-'Best Times'!M$2)/('Best Times'!M$6-'Best Times'!M$2)))))</f>
        <v>125.55884286653517</v>
      </c>
      <c r="K47">
        <f>IF(ISBLANK(Marathon!L50),"",100+MAX(0,(50-(50*(Marathon!L50-'Best Times'!N$2)/('Best Times'!N$6-'Best Times'!N$2)))))</f>
        <v>119.10994764397905</v>
      </c>
      <c r="L47">
        <f>IF(ISBLANK(Marathon!M50),"",100+MAX(0,(50-(50*(Marathon!M50-'Best Times'!O$2)/('Best Times'!O$6-'Best Times'!O$2)))))</f>
        <v>110.69227121858701</v>
      </c>
      <c r="M47">
        <f>IF(ISBLANK(Marathon!N50),"",100+MAX(0,(50-(50*(Marathon!N50-'Best Times'!P$2)/('Best Times'!P$6-'Best Times'!P$2)))))</f>
        <v>110.05602240896359</v>
      </c>
      <c r="N47">
        <f>IF(ISBLANK(Marathon!O50),"",100+MAX(0,(50-(50*(Marathon!O50-'Best Times'!Q$2)/('Best Times'!Q$6-'Best Times'!Q$2)))))</f>
        <v>122.30290456431536</v>
      </c>
      <c r="O47">
        <f t="shared" si="0"/>
        <v>1000</v>
      </c>
      <c r="P47">
        <f t="shared" si="1"/>
        <v>100</v>
      </c>
      <c r="Q47">
        <f t="shared" si="2"/>
        <v>1049.9949798860289</v>
      </c>
    </row>
    <row r="48" spans="1:17">
      <c r="A48">
        <v>47</v>
      </c>
      <c r="B48" t="s">
        <v>131</v>
      </c>
      <c r="C48" s="1">
        <v>223.083333333333</v>
      </c>
      <c r="D48" s="2" t="s">
        <v>270</v>
      </c>
      <c r="E48">
        <f>IF(ISBLANK(Marathon!F51),"",100+MAX(0,(50-(50*(Marathon!F51-'Best Times'!H$2)/('Best Times'!H$6-'Best Times'!H$2)))))</f>
        <v>131.67848699763593</v>
      </c>
      <c r="F48">
        <f>IF(ISBLANK(Marathon!G51),"",100+MAX(0,(50-(50*(Marathon!G51-'Best Times'!I$2)/('Best Times'!I$6-'Best Times'!I$2)))))</f>
        <v>108.76068376068376</v>
      </c>
      <c r="G48">
        <f>IF(ISBLANK(Marathon!H51),"",100+MAX(0,(50-(50*(Marathon!H51-'Best Times'!J$2)/('Best Times'!J$6-'Best Times'!J$2)))))</f>
        <v>111.82564102564103</v>
      </c>
      <c r="H48">
        <f>IF(ISBLANK(Marathon!I51),"",100+MAX(0,(50-(50*(Marathon!I51-'Best Times'!K$2)/('Best Times'!K$6-'Best Times'!K$2)))))</f>
        <v>100</v>
      </c>
      <c r="I48">
        <f>IF(ISBLANK(Marathon!J51),"",100+MAX(0,(50-(50*(Marathon!J51-'Best Times'!L$2)/('Best Times'!L$6-'Best Times'!L$2)))))</f>
        <v>126.14942528735632</v>
      </c>
      <c r="J48">
        <f>IF(ISBLANK(Marathon!K51),"",100+MAX(0,(50-(50*(Marathon!K51-'Best Times'!M$2)/('Best Times'!M$6-'Best Times'!M$2)))))</f>
        <v>115.26955950032874</v>
      </c>
      <c r="K48">
        <f>IF(ISBLANK(Marathon!L51),"",100+MAX(0,(50-(50*(Marathon!L51-'Best Times'!N$2)/('Best Times'!N$6-'Best Times'!N$2)))))</f>
        <v>100</v>
      </c>
      <c r="L48">
        <f>IF(ISBLANK(Marathon!M51),"",100+MAX(0,(50-(50*(Marathon!M51-'Best Times'!O$2)/('Best Times'!O$6-'Best Times'!O$2)))))</f>
        <v>131.34186818397345</v>
      </c>
      <c r="M48">
        <f>IF(ISBLANK(Marathon!N51),"",100+MAX(0,(50-(50*(Marathon!N51-'Best Times'!P$2)/('Best Times'!P$6-'Best Times'!P$2)))))</f>
        <v>125.26610644257703</v>
      </c>
      <c r="N48">
        <f>IF(ISBLANK(Marathon!O51),"",100+MAX(0,(50-(50*(Marathon!O51-'Best Times'!Q$2)/('Best Times'!Q$6-'Best Times'!Q$2)))))</f>
        <v>123.23651452282158</v>
      </c>
      <c r="O48">
        <f t="shared" si="0"/>
        <v>1000</v>
      </c>
      <c r="P48">
        <f t="shared" si="1"/>
        <v>100</v>
      </c>
      <c r="Q48">
        <f t="shared" si="2"/>
        <v>1073.5282857210177</v>
      </c>
    </row>
    <row r="49" spans="1:17">
      <c r="A49">
        <v>48</v>
      </c>
      <c r="B49" t="s">
        <v>132</v>
      </c>
      <c r="C49" s="1">
        <v>217.35</v>
      </c>
      <c r="D49" s="2" t="s">
        <v>271</v>
      </c>
      <c r="E49">
        <f>IF(ISBLANK(Marathon!F52),"",100+MAX(0,(50-(50*(Marathon!F52-'Best Times'!H$2)/('Best Times'!H$6-'Best Times'!H$2)))))</f>
        <v>100</v>
      </c>
      <c r="F49">
        <f>IF(ISBLANK(Marathon!G52),"",100+MAX(0,(50-(50*(Marathon!G52-'Best Times'!I$2)/('Best Times'!I$6-'Best Times'!I$2)))))</f>
        <v>118.23361823361823</v>
      </c>
      <c r="G49">
        <f>IF(ISBLANK(Marathon!H52),"",100+MAX(0,(50-(50*(Marathon!H52-'Best Times'!J$2)/('Best Times'!J$6-'Best Times'!J$2)))))</f>
        <v>100</v>
      </c>
      <c r="H49">
        <f>IF(ISBLANK(Marathon!I52),"",100+MAX(0,(50-(50*(Marathon!I52-'Best Times'!K$2)/('Best Times'!K$6-'Best Times'!K$2)))))</f>
        <v>102.68199233716476</v>
      </c>
      <c r="I49">
        <f>IF(ISBLANK(Marathon!J52),"",100+MAX(0,(50-(50*(Marathon!J52-'Best Times'!L$2)/('Best Times'!L$6-'Best Times'!L$2)))))</f>
        <v>105.94827586206897</v>
      </c>
      <c r="J49">
        <f>IF(ISBLANK(Marathon!K52),"",100+MAX(0,(50-(50*(Marathon!K52-'Best Times'!M$2)/('Best Times'!M$6-'Best Times'!M$2)))))</f>
        <v>127.79421433267586</v>
      </c>
      <c r="K49">
        <f>IF(ISBLANK(Marathon!L52),"",100+MAX(0,(50-(50*(Marathon!L52-'Best Times'!N$2)/('Best Times'!N$6-'Best Times'!N$2)))))</f>
        <v>100</v>
      </c>
      <c r="L49">
        <f>IF(ISBLANK(Marathon!M52),"",100+MAX(0,(50-(50*(Marathon!M52-'Best Times'!O$2)/('Best Times'!O$6-'Best Times'!O$2)))))</f>
        <v>142.24751066856331</v>
      </c>
      <c r="M49">
        <f>IF(ISBLANK(Marathon!N52),"",100+MAX(0,(50-(50*(Marathon!N52-'Best Times'!P$2)/('Best Times'!P$6-'Best Times'!P$2)))))</f>
        <v>130.98039215686273</v>
      </c>
      <c r="N49">
        <f>IF(ISBLANK(Marathon!O52),"",100+MAX(0,(50-(50*(Marathon!O52-'Best Times'!Q$2)/('Best Times'!Q$6-'Best Times'!Q$2)))))</f>
        <v>108.60995850622407</v>
      </c>
      <c r="O49">
        <f t="shared" si="0"/>
        <v>1000</v>
      </c>
      <c r="P49">
        <f t="shared" si="1"/>
        <v>100</v>
      </c>
      <c r="Q49">
        <f t="shared" si="2"/>
        <v>1036.4959620971779</v>
      </c>
    </row>
    <row r="50" spans="1:17">
      <c r="A50">
        <v>49</v>
      </c>
      <c r="B50" t="s">
        <v>9</v>
      </c>
      <c r="C50" s="1">
        <v>213.75</v>
      </c>
      <c r="D50" s="2" t="s">
        <v>273</v>
      </c>
      <c r="E50" t="str">
        <f>IF(ISBLANK(Marathon!F53),"",100+MAX(0,(50-(50*(Marathon!F53-'Best Times'!H$2)/('Best Times'!H$6-'Best Times'!H$2)))))</f>
        <v/>
      </c>
      <c r="F50">
        <f>IF(ISBLANK(Marathon!G53),"",100+MAX(0,(50-(50*(Marathon!G53-'Best Times'!I$2)/('Best Times'!I$6-'Best Times'!I$2)))))</f>
        <v>108.68945868945869</v>
      </c>
      <c r="G50">
        <f>IF(ISBLANK(Marathon!H53),"",100+MAX(0,(50-(50*(Marathon!H53-'Best Times'!J$2)/('Best Times'!J$6-'Best Times'!J$2)))))</f>
        <v>137.57948717948719</v>
      </c>
      <c r="H50">
        <f>IF(ISBLANK(Marathon!I53),"",100+MAX(0,(50-(50*(Marathon!I53-'Best Times'!K$2)/('Best Times'!K$6-'Best Times'!K$2)))))</f>
        <v>112.34263820470717</v>
      </c>
      <c r="I50">
        <f>IF(ISBLANK(Marathon!J53),"",100+MAX(0,(50-(50*(Marathon!J53-'Best Times'!L$2)/('Best Times'!L$6-'Best Times'!L$2)))))</f>
        <v>100</v>
      </c>
      <c r="J50">
        <f>IF(ISBLANK(Marathon!K53),"",100+MAX(0,(50-(50*(Marathon!K53-'Best Times'!M$2)/('Best Times'!M$6-'Best Times'!M$2)))))</f>
        <v>136.24260355029585</v>
      </c>
      <c r="K50">
        <f>IF(ISBLANK(Marathon!L53),"",100+MAX(0,(50-(50*(Marathon!L53-'Best Times'!N$2)/('Best Times'!N$6-'Best Times'!N$2)))))</f>
        <v>112.04188481675394</v>
      </c>
      <c r="L50">
        <f>IF(ISBLANK(Marathon!M53),"",100+MAX(0,(50-(50*(Marathon!M53-'Best Times'!O$2)/('Best Times'!O$6-'Best Times'!O$2)))))</f>
        <v>135.75154101469892</v>
      </c>
      <c r="M50">
        <f>IF(ISBLANK(Marathon!N53),"",100+MAX(0,(50-(50*(Marathon!N53-'Best Times'!P$2)/('Best Times'!P$6-'Best Times'!P$2)))))</f>
        <v>100</v>
      </c>
      <c r="N50">
        <f>IF(ISBLANK(Marathon!O53),"",100+MAX(0,(50-(50*(Marathon!O53-'Best Times'!Q$2)/('Best Times'!Q$6-'Best Times'!Q$2)))))</f>
        <v>108.88658367911481</v>
      </c>
      <c r="O50">
        <f t="shared" si="0"/>
        <v>900</v>
      </c>
      <c r="P50">
        <f t="shared" si="1"/>
        <v>0</v>
      </c>
      <c r="Q50">
        <f t="shared" si="2"/>
        <v>1051.5341971345165</v>
      </c>
    </row>
    <row r="51" spans="1:17">
      <c r="A51">
        <v>50</v>
      </c>
      <c r="B51" t="s">
        <v>133</v>
      </c>
      <c r="C51" s="1">
        <v>208.55</v>
      </c>
      <c r="D51" s="2" t="s">
        <v>271</v>
      </c>
      <c r="E51">
        <f>IF(ISBLANK(Marathon!F54),"",100+MAX(0,(50-(50*(Marathon!F54-'Best Times'!H$2)/('Best Times'!H$6-'Best Times'!H$2)))))</f>
        <v>110.80082742316785</v>
      </c>
      <c r="F51">
        <f>IF(ISBLANK(Marathon!G54),"",100+MAX(0,(50-(50*(Marathon!G54-'Best Times'!I$2)/('Best Times'!I$6-'Best Times'!I$2)))))</f>
        <v>106.08974358974359</v>
      </c>
      <c r="G51">
        <f>IF(ISBLANK(Marathon!H54),"",100+MAX(0,(50-(50*(Marathon!H54-'Best Times'!J$2)/('Best Times'!J$6-'Best Times'!J$2)))))</f>
        <v>123.95897435897436</v>
      </c>
      <c r="H51">
        <f>IF(ISBLANK(Marathon!I54),"",100+MAX(0,(50-(50*(Marathon!I54-'Best Times'!K$2)/('Best Times'!K$6-'Best Times'!K$2)))))</f>
        <v>121.37383689107827</v>
      </c>
      <c r="I51">
        <f>IF(ISBLANK(Marathon!J54),"",100+MAX(0,(50-(50*(Marathon!J54-'Best Times'!L$2)/('Best Times'!L$6-'Best Times'!L$2)))))</f>
        <v>109.59770114942529</v>
      </c>
      <c r="J51">
        <f>IF(ISBLANK(Marathon!K54),"",100+MAX(0,(50-(50*(Marathon!K54-'Best Times'!M$2)/('Best Times'!M$6-'Best Times'!M$2)))))</f>
        <v>107.23208415516108</v>
      </c>
      <c r="K51">
        <f>IF(ISBLANK(Marathon!L54),"",100+MAX(0,(50-(50*(Marathon!L54-'Best Times'!N$2)/('Best Times'!N$6-'Best Times'!N$2)))))</f>
        <v>120.71553228621292</v>
      </c>
      <c r="L51">
        <f>IF(ISBLANK(Marathon!M54),"",100+MAX(0,(50-(50*(Marathon!M54-'Best Times'!O$2)/('Best Times'!O$6-'Best Times'!O$2)))))</f>
        <v>117.04599336178283</v>
      </c>
      <c r="M51">
        <f>IF(ISBLANK(Marathon!N54),"",100+MAX(0,(50-(50*(Marathon!N54-'Best Times'!P$2)/('Best Times'!P$6-'Best Times'!P$2)))))</f>
        <v>125.82633053221289</v>
      </c>
      <c r="N51">
        <f>IF(ISBLANK(Marathon!O54),"",100+MAX(0,(50-(50*(Marathon!O54-'Best Times'!Q$2)/('Best Times'!Q$6-'Best Times'!Q$2)))))</f>
        <v>126.52143845089904</v>
      </c>
      <c r="O51">
        <f t="shared" si="0"/>
        <v>1000</v>
      </c>
      <c r="P51">
        <f t="shared" si="1"/>
        <v>106.08974358974359</v>
      </c>
      <c r="Q51">
        <f t="shared" si="2"/>
        <v>1063.0727186089146</v>
      </c>
    </row>
    <row r="52" spans="1:17">
      <c r="A52">
        <v>51</v>
      </c>
      <c r="B52" t="s">
        <v>134</v>
      </c>
      <c r="C52" s="1">
        <v>207.45</v>
      </c>
      <c r="D52" s="2" t="s">
        <v>270</v>
      </c>
      <c r="E52">
        <f>IF(ISBLANK(Marathon!F55),"",100+MAX(0,(50-(50*(Marathon!F55-'Best Times'!H$2)/('Best Times'!H$6-'Best Times'!H$2)))))</f>
        <v>100</v>
      </c>
      <c r="F52">
        <f>IF(ISBLANK(Marathon!G55),"",100+MAX(0,(50-(50*(Marathon!G55-'Best Times'!I$2)/('Best Times'!I$6-'Best Times'!I$2)))))</f>
        <v>100</v>
      </c>
      <c r="G52">
        <f>IF(ISBLANK(Marathon!H55),"",100+MAX(0,(50-(50*(Marathon!H55-'Best Times'!J$2)/('Best Times'!J$6-'Best Times'!J$2)))))</f>
        <v>107.87692307692308</v>
      </c>
      <c r="H52">
        <f>IF(ISBLANK(Marathon!I55),"",100+MAX(0,(50-(50*(Marathon!I55-'Best Times'!K$2)/('Best Times'!K$6-'Best Times'!K$2)))))</f>
        <v>122.55062944718117</v>
      </c>
      <c r="I52">
        <f>IF(ISBLANK(Marathon!J55),"",100+MAX(0,(50-(50*(Marathon!J55-'Best Times'!L$2)/('Best Times'!L$6-'Best Times'!L$2)))))</f>
        <v>107.81609195402299</v>
      </c>
      <c r="J52">
        <f>IF(ISBLANK(Marathon!K55),"",100+MAX(0,(50-(50*(Marathon!K55-'Best Times'!M$2)/('Best Times'!M$6-'Best Times'!M$2)))))</f>
        <v>127.28468113083497</v>
      </c>
      <c r="K52">
        <f>IF(ISBLANK(Marathon!L55),"",100+MAX(0,(50-(50*(Marathon!L55-'Best Times'!N$2)/('Best Times'!N$6-'Best Times'!N$2)))))</f>
        <v>109.73821989528795</v>
      </c>
      <c r="L52">
        <f>IF(ISBLANK(Marathon!M55),"",100+MAX(0,(50-(50*(Marathon!M55-'Best Times'!O$2)/('Best Times'!O$6-'Best Times'!O$2)))))</f>
        <v>148.26932195353248</v>
      </c>
      <c r="M52">
        <f>IF(ISBLANK(Marathon!N55),"",100+MAX(0,(50-(50*(Marathon!N55-'Best Times'!P$2)/('Best Times'!P$6-'Best Times'!P$2)))))</f>
        <v>116.97478991596638</v>
      </c>
      <c r="N52">
        <f>IF(ISBLANK(Marathon!O55),"",100+MAX(0,(50-(50*(Marathon!O55-'Best Times'!Q$2)/('Best Times'!Q$6-'Best Times'!Q$2)))))</f>
        <v>108.60995850622407</v>
      </c>
      <c r="O52">
        <f t="shared" si="0"/>
        <v>1000</v>
      </c>
      <c r="P52">
        <f t="shared" si="1"/>
        <v>100</v>
      </c>
      <c r="Q52">
        <f t="shared" si="2"/>
        <v>1049.120615879973</v>
      </c>
    </row>
    <row r="53" spans="1:17">
      <c r="A53">
        <v>52</v>
      </c>
      <c r="B53" t="s">
        <v>135</v>
      </c>
      <c r="C53" s="1">
        <v>205.45</v>
      </c>
      <c r="D53" s="2" t="s">
        <v>270</v>
      </c>
      <c r="E53">
        <f>IF(ISBLANK(Marathon!F56),"",100+MAX(0,(50-(50*(Marathon!F56-'Best Times'!H$2)/('Best Times'!H$6-'Best Times'!H$2)))))</f>
        <v>100</v>
      </c>
      <c r="F53">
        <f>IF(ISBLANK(Marathon!G56),"",100+MAX(0,(50-(50*(Marathon!G56-'Best Times'!I$2)/('Best Times'!I$6-'Best Times'!I$2)))))</f>
        <v>100.92592592592592</v>
      </c>
      <c r="G53">
        <f>IF(ISBLANK(Marathon!H56),"",100+MAX(0,(50-(50*(Marathon!H56-'Best Times'!J$2)/('Best Times'!J$6-'Best Times'!J$2)))))</f>
        <v>100</v>
      </c>
      <c r="H53">
        <f>IF(ISBLANK(Marathon!I56),"",100+MAX(0,(50-(50*(Marathon!I56-'Best Times'!K$2)/('Best Times'!K$6-'Best Times'!K$2)))))</f>
        <v>100</v>
      </c>
      <c r="I53">
        <f>IF(ISBLANK(Marathon!J56),"",100+MAX(0,(50-(50*(Marathon!J56-'Best Times'!L$2)/('Best Times'!L$6-'Best Times'!L$2)))))</f>
        <v>130.25862068965517</v>
      </c>
      <c r="J53">
        <f>IF(ISBLANK(Marathon!K56),"",100+MAX(0,(50-(50*(Marathon!K56-'Best Times'!M$2)/('Best Times'!M$6-'Best Times'!M$2)))))</f>
        <v>116.66666666666666</v>
      </c>
      <c r="K53">
        <f>IF(ISBLANK(Marathon!L56),"",100+MAX(0,(50-(50*(Marathon!L56-'Best Times'!N$2)/('Best Times'!N$6-'Best Times'!N$2)))))</f>
        <v>126.2303664921466</v>
      </c>
      <c r="L53">
        <f>IF(ISBLANK(Marathon!M56),"",100+MAX(0,(50-(50*(Marathon!M56-'Best Times'!O$2)/('Best Times'!O$6-'Best Times'!O$2)))))</f>
        <v>127.71455666192509</v>
      </c>
      <c r="M53">
        <f>IF(ISBLANK(Marathon!N56),"",100+MAX(0,(50-(50*(Marathon!N56-'Best Times'!P$2)/('Best Times'!P$6-'Best Times'!P$2)))))</f>
        <v>101.00840336134453</v>
      </c>
      <c r="N53">
        <f>IF(ISBLANK(Marathon!O56),"",100+MAX(0,(50-(50*(Marathon!O56-'Best Times'!Q$2)/('Best Times'!Q$6-'Best Times'!Q$2)))))</f>
        <v>116.14799446749655</v>
      </c>
      <c r="O53">
        <f t="shared" si="0"/>
        <v>1000</v>
      </c>
      <c r="P53">
        <f t="shared" si="1"/>
        <v>100</v>
      </c>
      <c r="Q53">
        <f t="shared" si="2"/>
        <v>1018.9525342651605</v>
      </c>
    </row>
    <row r="54" spans="1:17">
      <c r="A54">
        <v>53</v>
      </c>
      <c r="B54" t="s">
        <v>64</v>
      </c>
      <c r="C54" s="1">
        <v>205.53333333333299</v>
      </c>
      <c r="D54" s="2" t="s">
        <v>269</v>
      </c>
      <c r="E54">
        <f>IF(ISBLANK(Marathon!F57),"",100+MAX(0,(50-(50*(Marathon!F57-'Best Times'!H$2)/('Best Times'!H$6-'Best Times'!H$2)))))</f>
        <v>124.43853427895981</v>
      </c>
      <c r="F54">
        <f>IF(ISBLANK(Marathon!G57),"",100+MAX(0,(50-(50*(Marathon!G57-'Best Times'!I$2)/('Best Times'!I$6-'Best Times'!I$2)))))</f>
        <v>100</v>
      </c>
      <c r="G54">
        <f>IF(ISBLANK(Marathon!H57),"",100+MAX(0,(50-(50*(Marathon!H57-'Best Times'!J$2)/('Best Times'!J$6-'Best Times'!J$2)))))</f>
        <v>107.30256410256411</v>
      </c>
      <c r="H54">
        <f>IF(ISBLANK(Marathon!I57),"",100+MAX(0,(50-(50*(Marathon!I57-'Best Times'!K$2)/('Best Times'!K$6-'Best Times'!K$2)))))</f>
        <v>119.34865900383141</v>
      </c>
      <c r="I54">
        <f>IF(ISBLANK(Marathon!J57),"",100+MAX(0,(50-(50*(Marathon!J57-'Best Times'!L$2)/('Best Times'!L$6-'Best Times'!L$2)))))</f>
        <v>132.29885057471265</v>
      </c>
      <c r="J54">
        <f>IF(ISBLANK(Marathon!K57),"",100+MAX(0,(50-(50*(Marathon!K57-'Best Times'!M$2)/('Best Times'!M$6-'Best Times'!M$2)))))</f>
        <v>121.86061801446417</v>
      </c>
      <c r="K54">
        <f>IF(ISBLANK(Marathon!L57),"",100+MAX(0,(50-(50*(Marathon!L57-'Best Times'!N$2)/('Best Times'!N$6-'Best Times'!N$2)))))</f>
        <v>104.01396160558464</v>
      </c>
      <c r="L54">
        <f>IF(ISBLANK(Marathon!M57),"",100+MAX(0,(50-(50*(Marathon!M57-'Best Times'!O$2)/('Best Times'!O$6-'Best Times'!O$2)))))</f>
        <v>104.97866287339971</v>
      </c>
      <c r="M54">
        <f>IF(ISBLANK(Marathon!N57),"",100+MAX(0,(50-(50*(Marathon!N57-'Best Times'!P$2)/('Best Times'!P$6-'Best Times'!P$2)))))</f>
        <v>133.55742296918768</v>
      </c>
      <c r="N54">
        <f>IF(ISBLANK(Marathon!O57),"",100+MAX(0,(50-(50*(Marathon!O57-'Best Times'!Q$2)/('Best Times'!Q$6-'Best Times'!Q$2)))))</f>
        <v>110.75380359612726</v>
      </c>
      <c r="O54">
        <f t="shared" si="0"/>
        <v>1000</v>
      </c>
      <c r="P54">
        <f t="shared" si="1"/>
        <v>100</v>
      </c>
      <c r="Q54">
        <f t="shared" si="2"/>
        <v>1058.5530770188313</v>
      </c>
    </row>
    <row r="55" spans="1:17">
      <c r="A55">
        <v>54</v>
      </c>
      <c r="B55" t="s">
        <v>136</v>
      </c>
      <c r="C55" s="1">
        <v>201.31666666666601</v>
      </c>
      <c r="D55" s="2" t="s">
        <v>270</v>
      </c>
      <c r="E55">
        <f>IF(ISBLANK(Marathon!F58),"",100+MAX(0,(50-(50*(Marathon!F58-'Best Times'!H$2)/('Best Times'!H$6-'Best Times'!H$2)))))</f>
        <v>100</v>
      </c>
      <c r="F55">
        <f>IF(ISBLANK(Marathon!G58),"",100+MAX(0,(50-(50*(Marathon!G58-'Best Times'!I$2)/('Best Times'!I$6-'Best Times'!I$2)))))</f>
        <v>100</v>
      </c>
      <c r="G55">
        <f>IF(ISBLANK(Marathon!H58),"",100+MAX(0,(50-(50*(Marathon!H58-'Best Times'!J$2)/('Best Times'!J$6-'Best Times'!J$2)))))</f>
        <v>100</v>
      </c>
      <c r="H55">
        <f>IF(ISBLANK(Marathon!I58),"",100+MAX(0,(50-(50*(Marathon!I58-'Best Times'!K$2)/('Best Times'!K$6-'Best Times'!K$2)))))</f>
        <v>117.07717569786536</v>
      </c>
      <c r="I55">
        <f>IF(ISBLANK(Marathon!J58),"",100+MAX(0,(50-(50*(Marathon!J58-'Best Times'!L$2)/('Best Times'!L$6-'Best Times'!L$2)))))</f>
        <v>130.54597701149424</v>
      </c>
      <c r="J55">
        <f>IF(ISBLANK(Marathon!K58),"",100+MAX(0,(50-(50*(Marathon!K58-'Best Times'!M$2)/('Best Times'!M$6-'Best Times'!M$2)))))</f>
        <v>127.7120315581854</v>
      </c>
      <c r="K55">
        <f>IF(ISBLANK(Marathon!L58),"",100+MAX(0,(50-(50*(Marathon!L58-'Best Times'!N$2)/('Best Times'!N$6-'Best Times'!N$2)))))</f>
        <v>110.45375218150087</v>
      </c>
      <c r="L55">
        <f>IF(ISBLANK(Marathon!M58),"",100+MAX(0,(50-(50*(Marathon!M58-'Best Times'!O$2)/('Best Times'!O$6-'Best Times'!O$2)))))</f>
        <v>118.91891891891892</v>
      </c>
      <c r="M55">
        <f>IF(ISBLANK(Marathon!N58),"",100+MAX(0,(50-(50*(Marathon!N58-'Best Times'!P$2)/('Best Times'!P$6-'Best Times'!P$2)))))</f>
        <v>100</v>
      </c>
      <c r="N55">
        <f>IF(ISBLANK(Marathon!O58),"",100+MAX(0,(50-(50*(Marathon!O58-'Best Times'!Q$2)/('Best Times'!Q$6-'Best Times'!Q$2)))))</f>
        <v>114.59197786998617</v>
      </c>
      <c r="O55">
        <f t="shared" si="0"/>
        <v>1000</v>
      </c>
      <c r="P55">
        <f t="shared" si="1"/>
        <v>100</v>
      </c>
      <c r="Q55">
        <f t="shared" si="2"/>
        <v>1019.2998332379509</v>
      </c>
    </row>
    <row r="56" spans="1:17">
      <c r="A56">
        <v>55</v>
      </c>
      <c r="B56" t="s">
        <v>137</v>
      </c>
      <c r="C56" s="1">
        <v>195.48333333333301</v>
      </c>
      <c r="D56" s="2" t="s">
        <v>271</v>
      </c>
      <c r="E56">
        <f>IF(ISBLANK(Marathon!F59),"",100+MAX(0,(50-(50*(Marathon!F59-'Best Times'!H$2)/('Best Times'!H$6-'Best Times'!H$2)))))</f>
        <v>100</v>
      </c>
      <c r="F56">
        <f>IF(ISBLANK(Marathon!G59),"",100+MAX(0,(50-(50*(Marathon!G59-'Best Times'!I$2)/('Best Times'!I$6-'Best Times'!I$2)))))</f>
        <v>100</v>
      </c>
      <c r="G56">
        <f>IF(ISBLANK(Marathon!H59),"",100+MAX(0,(50-(50*(Marathon!H59-'Best Times'!J$2)/('Best Times'!J$6-'Best Times'!J$2)))))</f>
        <v>100</v>
      </c>
      <c r="H56">
        <f>IF(ISBLANK(Marathon!I59),"",100+MAX(0,(50-(50*(Marathon!I59-'Best Times'!K$2)/('Best Times'!K$6-'Best Times'!K$2)))))</f>
        <v>134.0175150519978</v>
      </c>
      <c r="I56">
        <f>IF(ISBLANK(Marathon!J59),"",100+MAX(0,(50-(50*(Marathon!J59-'Best Times'!L$2)/('Best Times'!L$6-'Best Times'!L$2)))))</f>
        <v>135.80459770114942</v>
      </c>
      <c r="J56">
        <f>IF(ISBLANK(Marathon!K59),"",100+MAX(0,(50-(50*(Marathon!K59-'Best Times'!M$2)/('Best Times'!M$6-'Best Times'!M$2)))))</f>
        <v>129.09270216962526</v>
      </c>
      <c r="K56">
        <f>IF(ISBLANK(Marathon!L59),"",100+MAX(0,(50-(50*(Marathon!L59-'Best Times'!N$2)/('Best Times'!N$6-'Best Times'!N$2)))))</f>
        <v>100</v>
      </c>
      <c r="L56">
        <f>IF(ISBLANK(Marathon!M59),"",100+MAX(0,(50-(50*(Marathon!M59-'Best Times'!O$2)/('Best Times'!O$6-'Best Times'!O$2)))))</f>
        <v>100.80606922712187</v>
      </c>
      <c r="M56">
        <f>IF(ISBLANK(Marathon!N59),"",100+MAX(0,(50-(50*(Marathon!N59-'Best Times'!P$2)/('Best Times'!P$6-'Best Times'!P$2)))))</f>
        <v>109.10364145658264</v>
      </c>
      <c r="N56">
        <f>IF(ISBLANK(Marathon!O59),"",100+MAX(0,(50-(50*(Marathon!O59-'Best Times'!Q$2)/('Best Times'!Q$6-'Best Times'!Q$2)))))</f>
        <v>102.35131396957124</v>
      </c>
      <c r="O56">
        <f t="shared" si="0"/>
        <v>1000</v>
      </c>
      <c r="P56">
        <f t="shared" si="1"/>
        <v>100</v>
      </c>
      <c r="Q56">
        <f t="shared" si="2"/>
        <v>1011.175839576048</v>
      </c>
    </row>
    <row r="57" spans="1:17">
      <c r="A57">
        <v>56</v>
      </c>
      <c r="B57" t="s">
        <v>138</v>
      </c>
      <c r="C57" s="1">
        <v>192.81666666666601</v>
      </c>
      <c r="D57" s="2" t="s">
        <v>271</v>
      </c>
      <c r="E57">
        <f>IF(ISBLANK(Marathon!F60),"",100+MAX(0,(50-(50*(Marathon!F60-'Best Times'!H$2)/('Best Times'!H$6-'Best Times'!H$2)))))</f>
        <v>100</v>
      </c>
      <c r="F57">
        <f>IF(ISBLANK(Marathon!G60),"",100+MAX(0,(50-(50*(Marathon!G60-'Best Times'!I$2)/('Best Times'!I$6-'Best Times'!I$2)))))</f>
        <v>100</v>
      </c>
      <c r="G57">
        <f>IF(ISBLANK(Marathon!H60),"",100+MAX(0,(50-(50*(Marathon!H60-'Best Times'!J$2)/('Best Times'!J$6-'Best Times'!J$2)))))</f>
        <v>103.77435897435898</v>
      </c>
      <c r="H57">
        <f>IF(ISBLANK(Marathon!I60),"",100+MAX(0,(50-(50*(Marathon!I60-'Best Times'!K$2)/('Best Times'!K$6-'Best Times'!K$2)))))</f>
        <v>122.35905856595511</v>
      </c>
      <c r="I57">
        <f>IF(ISBLANK(Marathon!J60),"",100+MAX(0,(50-(50*(Marathon!J60-'Best Times'!L$2)/('Best Times'!L$6-'Best Times'!L$2)))))</f>
        <v>122.24137931034483</v>
      </c>
      <c r="J57">
        <f>IF(ISBLANK(Marathon!K60),"",100+MAX(0,(50-(50*(Marathon!K60-'Best Times'!M$2)/('Best Times'!M$6-'Best Times'!M$2)))))</f>
        <v>127.23537146614069</v>
      </c>
      <c r="K57">
        <f>IF(ISBLANK(Marathon!L60),"",100+MAX(0,(50-(50*(Marathon!L60-'Best Times'!N$2)/('Best Times'!N$6-'Best Times'!N$2)))))</f>
        <v>109.45898778359512</v>
      </c>
      <c r="L57">
        <f>IF(ISBLANK(Marathon!M60),"",100+MAX(0,(50-(50*(Marathon!M60-'Best Times'!O$2)/('Best Times'!O$6-'Best Times'!O$2)))))</f>
        <v>100</v>
      </c>
      <c r="M57">
        <f>IF(ISBLANK(Marathon!N60),"",100+MAX(0,(50-(50*(Marathon!N60-'Best Times'!P$2)/('Best Times'!P$6-'Best Times'!P$2)))))</f>
        <v>125.26610644257703</v>
      </c>
      <c r="N57">
        <f>IF(ISBLANK(Marathon!O60),"",100+MAX(0,(50-(50*(Marathon!O60-'Best Times'!Q$2)/('Best Times'!Q$6-'Best Times'!Q$2)))))</f>
        <v>132.29598893499309</v>
      </c>
      <c r="O57">
        <f t="shared" si="0"/>
        <v>1000</v>
      </c>
      <c r="P57">
        <f t="shared" si="1"/>
        <v>100</v>
      </c>
      <c r="Q57">
        <f t="shared" si="2"/>
        <v>1042.6312514779647</v>
      </c>
    </row>
    <row r="58" spans="1:17">
      <c r="A58">
        <v>57</v>
      </c>
      <c r="B58" t="s">
        <v>139</v>
      </c>
      <c r="C58" s="1">
        <v>191.583333333333</v>
      </c>
      <c r="D58" s="2" t="s">
        <v>274</v>
      </c>
      <c r="E58">
        <f>IF(ISBLANK(Marathon!F61),"",100+MAX(0,(50-(50*(Marathon!F61-'Best Times'!H$2)/('Best Times'!H$6-'Best Times'!H$2)))))</f>
        <v>118.46926713947991</v>
      </c>
      <c r="F58">
        <f>IF(ISBLANK(Marathon!G61),"",100+MAX(0,(50-(50*(Marathon!G61-'Best Times'!I$2)/('Best Times'!I$6-'Best Times'!I$2)))))</f>
        <v>120.22792022792024</v>
      </c>
      <c r="G58">
        <f>IF(ISBLANK(Marathon!H61),"",100+MAX(0,(50-(50*(Marathon!H61-'Best Times'!J$2)/('Best Times'!J$6-'Best Times'!J$2)))))</f>
        <v>100</v>
      </c>
      <c r="H58">
        <f>IF(ISBLANK(Marathon!I61),"",100+MAX(0,(50-(50*(Marathon!I61-'Best Times'!K$2)/('Best Times'!K$6-'Best Times'!K$2)))))</f>
        <v>124.35686918445539</v>
      </c>
      <c r="I58" t="str">
        <f>IF(ISBLANK(Marathon!J61),"",100+MAX(0,(50-(50*(Marathon!J61-'Best Times'!L$2)/('Best Times'!L$6-'Best Times'!L$2)))))</f>
        <v/>
      </c>
      <c r="J58">
        <f>IF(ISBLANK(Marathon!K61),"",100+MAX(0,(50-(50*(Marathon!K61-'Best Times'!M$2)/('Best Times'!M$6-'Best Times'!M$2)))))</f>
        <v>123.63576594345825</v>
      </c>
      <c r="K58">
        <f>IF(ISBLANK(Marathon!L61),"",100+MAX(0,(50-(50*(Marathon!L61-'Best Times'!N$2)/('Best Times'!N$6-'Best Times'!N$2)))))</f>
        <v>100</v>
      </c>
      <c r="L58">
        <f>IF(ISBLANK(Marathon!M61),"",100+MAX(0,(50-(50*(Marathon!M61-'Best Times'!O$2)/('Best Times'!O$6-'Best Times'!O$2)))))</f>
        <v>136.88952110004743</v>
      </c>
      <c r="M58">
        <f>IF(ISBLANK(Marathon!N61),"",100+MAX(0,(50-(50*(Marathon!N61-'Best Times'!P$2)/('Best Times'!P$6-'Best Times'!P$2)))))</f>
        <v>114.87394957983193</v>
      </c>
      <c r="N58">
        <f>IF(ISBLANK(Marathon!O61),"",100+MAX(0,(50-(50*(Marathon!O61-'Best Times'!Q$2)/('Best Times'!Q$6-'Best Times'!Q$2)))))</f>
        <v>102.00553250345781</v>
      </c>
      <c r="O58">
        <f t="shared" si="0"/>
        <v>900</v>
      </c>
      <c r="P58">
        <f t="shared" si="1"/>
        <v>0</v>
      </c>
      <c r="Q58">
        <f t="shared" si="2"/>
        <v>1040.458825678651</v>
      </c>
    </row>
    <row r="59" spans="1:17">
      <c r="A59">
        <v>58</v>
      </c>
      <c r="B59" t="s">
        <v>140</v>
      </c>
      <c r="C59" s="1">
        <v>189.8</v>
      </c>
      <c r="D59" s="2" t="s">
        <v>270</v>
      </c>
      <c r="E59">
        <f>IF(ISBLANK(Marathon!F62),"",100+MAX(0,(50-(50*(Marathon!F62-'Best Times'!H$2)/('Best Times'!H$6-'Best Times'!H$2)))))</f>
        <v>133.77659574468083</v>
      </c>
      <c r="F59">
        <f>IF(ISBLANK(Marathon!G62),"",100+MAX(0,(50-(50*(Marathon!G62-'Best Times'!I$2)/('Best Times'!I$6-'Best Times'!I$2)))))</f>
        <v>100</v>
      </c>
      <c r="G59">
        <f>IF(ISBLANK(Marathon!H62),"",100+MAX(0,(50-(50*(Marathon!H62-'Best Times'!J$2)/('Best Times'!J$6-'Best Times'!J$2)))))</f>
        <v>126.13333333333333</v>
      </c>
      <c r="H59">
        <f>IF(ISBLANK(Marathon!I62),"",100+MAX(0,(50-(50*(Marathon!I62-'Best Times'!K$2)/('Best Times'!K$6-'Best Times'!K$2)))))</f>
        <v>128.07881773399015</v>
      </c>
      <c r="I59">
        <f>IF(ISBLANK(Marathon!J62),"",100+MAX(0,(50-(50*(Marathon!J62-'Best Times'!L$2)/('Best Times'!L$6-'Best Times'!L$2)))))</f>
        <v>100</v>
      </c>
      <c r="J59">
        <f>IF(ISBLANK(Marathon!K62),"",100+MAX(0,(50-(50*(Marathon!K62-'Best Times'!M$2)/('Best Times'!M$6-'Best Times'!M$2)))))</f>
        <v>124.91781722550954</v>
      </c>
      <c r="K59">
        <f>IF(ISBLANK(Marathon!L62),"",100+MAX(0,(50-(50*(Marathon!L62-'Best Times'!N$2)/('Best Times'!N$6-'Best Times'!N$2)))))</f>
        <v>100</v>
      </c>
      <c r="L59">
        <f>IF(ISBLANK(Marathon!M62),"",100+MAX(0,(50-(50*(Marathon!M62-'Best Times'!O$2)/('Best Times'!O$6-'Best Times'!O$2)))))</f>
        <v>114.79374110953059</v>
      </c>
      <c r="M59">
        <f>IF(ISBLANK(Marathon!N62),"",100+MAX(0,(50-(50*(Marathon!N62-'Best Times'!P$2)/('Best Times'!P$6-'Best Times'!P$2)))))</f>
        <v>100</v>
      </c>
      <c r="N59">
        <f>IF(ISBLANK(Marathon!O62),"",100+MAX(0,(50-(50*(Marathon!O62-'Best Times'!Q$2)/('Best Times'!Q$6-'Best Times'!Q$2)))))</f>
        <v>142.46196403872753</v>
      </c>
      <c r="O59">
        <f t="shared" si="0"/>
        <v>1000</v>
      </c>
      <c r="P59">
        <f t="shared" si="1"/>
        <v>100</v>
      </c>
      <c r="Q59">
        <f t="shared" si="2"/>
        <v>1070.1622691857722</v>
      </c>
    </row>
    <row r="60" spans="1:17">
      <c r="A60">
        <v>59</v>
      </c>
      <c r="B60" t="s">
        <v>141</v>
      </c>
      <c r="C60" s="1">
        <v>189</v>
      </c>
      <c r="D60" s="2" t="s">
        <v>274</v>
      </c>
      <c r="E60">
        <f>IF(ISBLANK(Marathon!F63),"",100+MAX(0,(50-(50*(Marathon!F63-'Best Times'!H$2)/('Best Times'!H$6-'Best Times'!H$2)))))</f>
        <v>100</v>
      </c>
      <c r="F60">
        <f>IF(ISBLANK(Marathon!G63),"",100+MAX(0,(50-(50*(Marathon!G63-'Best Times'!I$2)/('Best Times'!I$6-'Best Times'!I$2)))))</f>
        <v>111.85897435897436</v>
      </c>
      <c r="G60" t="str">
        <f>IF(ISBLANK(Marathon!H63),"",100+MAX(0,(50-(50*(Marathon!H63-'Best Times'!J$2)/('Best Times'!J$6-'Best Times'!J$2)))))</f>
        <v/>
      </c>
      <c r="H60">
        <f>IF(ISBLANK(Marathon!I63),"",100+MAX(0,(50-(50*(Marathon!I63-'Best Times'!K$2)/('Best Times'!K$6-'Best Times'!K$2)))))</f>
        <v>106.89655172413794</v>
      </c>
      <c r="I60">
        <f>IF(ISBLANK(Marathon!J63),"",100+MAX(0,(50-(50*(Marathon!J63-'Best Times'!L$2)/('Best Times'!L$6-'Best Times'!L$2)))))</f>
        <v>125</v>
      </c>
      <c r="J60">
        <f>IF(ISBLANK(Marathon!K63),"",100+MAX(0,(50-(50*(Marathon!K63-'Best Times'!M$2)/('Best Times'!M$6-'Best Times'!M$2)))))</f>
        <v>100</v>
      </c>
      <c r="K60">
        <f>IF(ISBLANK(Marathon!L63),"",100+MAX(0,(50-(50*(Marathon!L63-'Best Times'!N$2)/('Best Times'!N$6-'Best Times'!N$2)))))</f>
        <v>117.83595113438045</v>
      </c>
      <c r="L60">
        <f>IF(ISBLANK(Marathon!M63),"",100+MAX(0,(50-(50*(Marathon!M63-'Best Times'!O$2)/('Best Times'!O$6-'Best Times'!O$2)))))</f>
        <v>105.049786628734</v>
      </c>
      <c r="M60">
        <f>IF(ISBLANK(Marathon!N63),"",100+MAX(0,(50-(50*(Marathon!N63-'Best Times'!P$2)/('Best Times'!P$6-'Best Times'!P$2)))))</f>
        <v>106.19047619047619</v>
      </c>
      <c r="N60">
        <f>IF(ISBLANK(Marathon!O63),"",100+MAX(0,(50-(50*(Marathon!O63-'Best Times'!Q$2)/('Best Times'!Q$6-'Best Times'!Q$2)))))</f>
        <v>127.55878284923928</v>
      </c>
      <c r="O60">
        <f t="shared" si="0"/>
        <v>900</v>
      </c>
      <c r="P60">
        <f t="shared" si="1"/>
        <v>0</v>
      </c>
      <c r="Q60">
        <f t="shared" si="2"/>
        <v>1000.3905228859421</v>
      </c>
    </row>
    <row r="61" spans="1:17">
      <c r="A61">
        <v>60</v>
      </c>
      <c r="B61" t="s">
        <v>142</v>
      </c>
      <c r="C61" s="1">
        <v>181.65</v>
      </c>
      <c r="D61" s="2" t="s">
        <v>270</v>
      </c>
      <c r="E61">
        <f>IF(ISBLANK(Marathon!F64),"",100+MAX(0,(50-(50*(Marathon!F64-'Best Times'!H$2)/('Best Times'!H$6-'Best Times'!H$2)))))</f>
        <v>127.79255319148936</v>
      </c>
      <c r="F61">
        <f>IF(ISBLANK(Marathon!G64),"",100+MAX(0,(50-(50*(Marathon!G64-'Best Times'!I$2)/('Best Times'!I$6-'Best Times'!I$2)))))</f>
        <v>111.82336182336182</v>
      </c>
      <c r="G61">
        <f>IF(ISBLANK(Marathon!H64),"",100+MAX(0,(50-(50*(Marathon!H64-'Best Times'!J$2)/('Best Times'!J$6-'Best Times'!J$2)))))</f>
        <v>121.53846153846155</v>
      </c>
      <c r="H61">
        <f>IF(ISBLANK(Marathon!I64),"",100+MAX(0,(50-(50*(Marathon!I64-'Best Times'!K$2)/('Best Times'!K$6-'Best Times'!K$2)))))</f>
        <v>100</v>
      </c>
      <c r="I61">
        <f>IF(ISBLANK(Marathon!J64),"",100+MAX(0,(50-(50*(Marathon!J64-'Best Times'!L$2)/('Best Times'!L$6-'Best Times'!L$2)))))</f>
        <v>100</v>
      </c>
      <c r="J61">
        <f>IF(ISBLANK(Marathon!K64),"",100+MAX(0,(50-(50*(Marathon!K64-'Best Times'!M$2)/('Best Times'!M$6-'Best Times'!M$2)))))</f>
        <v>122.41946088099934</v>
      </c>
      <c r="K61">
        <f>IF(ISBLANK(Marathon!L64),"",100+MAX(0,(50-(50*(Marathon!L64-'Best Times'!N$2)/('Best Times'!N$6-'Best Times'!N$2)))))</f>
        <v>100</v>
      </c>
      <c r="L61">
        <f>IF(ISBLANK(Marathon!M64),"",100+MAX(0,(50-(50*(Marathon!M64-'Best Times'!O$2)/('Best Times'!O$6-'Best Times'!O$2)))))</f>
        <v>102.82124229492651</v>
      </c>
      <c r="M61">
        <f>IF(ISBLANK(Marathon!N64),"",100+MAX(0,(50-(50*(Marathon!N64-'Best Times'!P$2)/('Best Times'!P$6-'Best Times'!P$2)))))</f>
        <v>112.71708683473389</v>
      </c>
      <c r="N61">
        <f>IF(ISBLANK(Marathon!O64),"",100+MAX(0,(50-(50*(Marathon!O64-'Best Times'!Q$2)/('Best Times'!Q$6-'Best Times'!Q$2)))))</f>
        <v>115.31811894882435</v>
      </c>
      <c r="O61">
        <f t="shared" si="0"/>
        <v>1000</v>
      </c>
      <c r="P61">
        <f t="shared" si="1"/>
        <v>100</v>
      </c>
      <c r="Q61">
        <f t="shared" si="2"/>
        <v>1014.4302855127967</v>
      </c>
    </row>
    <row r="62" spans="1:17">
      <c r="A62">
        <v>61</v>
      </c>
      <c r="B62" t="s">
        <v>23</v>
      </c>
      <c r="C62" s="1">
        <v>174.38333333333301</v>
      </c>
      <c r="D62" s="2" t="s">
        <v>275</v>
      </c>
      <c r="E62">
        <f>IF(ISBLANK(Marathon!F65),"",100+MAX(0,(50-(50*(Marathon!F65-'Best Times'!H$2)/('Best Times'!H$6-'Best Times'!H$2)))))</f>
        <v>100</v>
      </c>
      <c r="F62">
        <f>IF(ISBLANK(Marathon!G65),"",100+MAX(0,(50-(50*(Marathon!G65-'Best Times'!I$2)/('Best Times'!I$6-'Best Times'!I$2)))))</f>
        <v>108.08404558404558</v>
      </c>
      <c r="G62">
        <f>IF(ISBLANK(Marathon!H65),"",100+MAX(0,(50-(50*(Marathon!H65-'Best Times'!J$2)/('Best Times'!J$6-'Best Times'!J$2)))))</f>
        <v>108.28717948717949</v>
      </c>
      <c r="H62">
        <f>IF(ISBLANK(Marathon!I65),"",100+MAX(0,(50-(50*(Marathon!I65-'Best Times'!K$2)/('Best Times'!K$6-'Best Times'!K$2)))))</f>
        <v>100</v>
      </c>
      <c r="I62">
        <f>IF(ISBLANK(Marathon!J65),"",100+MAX(0,(50-(50*(Marathon!J65-'Best Times'!L$2)/('Best Times'!L$6-'Best Times'!L$2)))))</f>
        <v>127.29885057471265</v>
      </c>
      <c r="J62">
        <f>IF(ISBLANK(Marathon!K65),"",100+MAX(0,(50-(50*(Marathon!K65-'Best Times'!M$2)/('Best Times'!M$6-'Best Times'!M$2)))))</f>
        <v>131.34451019066404</v>
      </c>
      <c r="K62">
        <f>IF(ISBLANK(Marathon!L65),"",100+MAX(0,(50-(50*(Marathon!L65-'Best Times'!N$2)/('Best Times'!N$6-'Best Times'!N$2)))))</f>
        <v>100</v>
      </c>
      <c r="L62">
        <f>IF(ISBLANK(Marathon!M65),"",100+MAX(0,(50-(50*(Marathon!M65-'Best Times'!O$2)/('Best Times'!O$6-'Best Times'!O$2)))))</f>
        <v>110.21811284969181</v>
      </c>
      <c r="M62">
        <f>IF(ISBLANK(Marathon!N65),"",100+MAX(0,(50-(50*(Marathon!N65-'Best Times'!P$2)/('Best Times'!P$6-'Best Times'!P$2)))))</f>
        <v>117.31092436974791</v>
      </c>
      <c r="N62">
        <f>IF(ISBLANK(Marathon!O65),"",100+MAX(0,(50-(50*(Marathon!O65-'Best Times'!Q$2)/('Best Times'!Q$6-'Best Times'!Q$2)))))</f>
        <v>103.38865836791149</v>
      </c>
      <c r="O62">
        <f t="shared" si="0"/>
        <v>1000</v>
      </c>
      <c r="P62">
        <f t="shared" si="1"/>
        <v>100</v>
      </c>
      <c r="Q62">
        <f t="shared" si="2"/>
        <v>1005.9322814239531</v>
      </c>
    </row>
    <row r="63" spans="1:17">
      <c r="A63">
        <v>62</v>
      </c>
      <c r="B63" t="s">
        <v>143</v>
      </c>
      <c r="C63" s="1">
        <v>172.14999999999901</v>
      </c>
      <c r="D63" s="2" t="s">
        <v>271</v>
      </c>
      <c r="E63">
        <f>IF(ISBLANK(Marathon!F66),"",100+MAX(0,(50-(50*(Marathon!F66-'Best Times'!H$2)/('Best Times'!H$6-'Best Times'!H$2)))))</f>
        <v>100</v>
      </c>
      <c r="F63">
        <f>IF(ISBLANK(Marathon!G66),"",100+MAX(0,(50-(50*(Marathon!G66-'Best Times'!I$2)/('Best Times'!I$6-'Best Times'!I$2)))))</f>
        <v>100</v>
      </c>
      <c r="G63">
        <f>IF(ISBLANK(Marathon!H66),"",100+MAX(0,(50-(50*(Marathon!H66-'Best Times'!J$2)/('Best Times'!J$6-'Best Times'!J$2)))))</f>
        <v>100</v>
      </c>
      <c r="H63">
        <f>IF(ISBLANK(Marathon!I66),"",100+MAX(0,(50-(50*(Marathon!I66-'Best Times'!K$2)/('Best Times'!K$6-'Best Times'!K$2)))))</f>
        <v>100</v>
      </c>
      <c r="I63">
        <f>IF(ISBLANK(Marathon!J66),"",100+MAX(0,(50-(50*(Marathon!J66-'Best Times'!L$2)/('Best Times'!L$6-'Best Times'!L$2)))))</f>
        <v>129.59770114942529</v>
      </c>
      <c r="J63">
        <f>IF(ISBLANK(Marathon!K66),"",100+MAX(0,(50-(50*(Marathon!K66-'Best Times'!M$2)/('Best Times'!M$6-'Best Times'!M$2)))))</f>
        <v>122.22222222222223</v>
      </c>
      <c r="K63">
        <f>IF(ISBLANK(Marathon!L66),"",100+MAX(0,(50-(50*(Marathon!L66-'Best Times'!N$2)/('Best Times'!N$6-'Best Times'!N$2)))))</f>
        <v>100</v>
      </c>
      <c r="L63">
        <f>IF(ISBLANK(Marathon!M66),"",100+MAX(0,(50-(50*(Marathon!M66-'Best Times'!O$2)/('Best Times'!O$6-'Best Times'!O$2)))))</f>
        <v>114.01137980085349</v>
      </c>
      <c r="M63">
        <f>IF(ISBLANK(Marathon!N66),"",100+MAX(0,(50-(50*(Marathon!N66-'Best Times'!P$2)/('Best Times'!P$6-'Best Times'!P$2)))))</f>
        <v>112.91316526610643</v>
      </c>
      <c r="N63">
        <f>IF(ISBLANK(Marathon!O66),"",100+MAX(0,(50-(50*(Marathon!O66-'Best Times'!Q$2)/('Best Times'!Q$6-'Best Times'!Q$2)))))</f>
        <v>100</v>
      </c>
      <c r="O63">
        <f t="shared" si="0"/>
        <v>1000</v>
      </c>
      <c r="P63">
        <f t="shared" si="1"/>
        <v>100</v>
      </c>
      <c r="Q63">
        <f t="shared" si="2"/>
        <v>978.74446843860756</v>
      </c>
    </row>
    <row r="64" spans="1:17">
      <c r="A64">
        <v>63</v>
      </c>
      <c r="B64" t="s">
        <v>15</v>
      </c>
      <c r="C64" s="1">
        <v>171.3</v>
      </c>
      <c r="D64" s="2" t="s">
        <v>125</v>
      </c>
      <c r="E64" t="str">
        <f>IF(ISBLANK(Marathon!F67),"",100+MAX(0,(50-(50*(Marathon!F67-'Best Times'!H$2)/('Best Times'!H$6-'Best Times'!H$2)))))</f>
        <v/>
      </c>
      <c r="F64">
        <f>IF(ISBLANK(Marathon!G67),"",100+MAX(0,(50-(50*(Marathon!G67-'Best Times'!I$2)/('Best Times'!I$6-'Best Times'!I$2)))))</f>
        <v>134.00997150997151</v>
      </c>
      <c r="G64">
        <f>IF(ISBLANK(Marathon!H67),"",100+MAX(0,(50-(50*(Marathon!H67-'Best Times'!J$2)/('Best Times'!J$6-'Best Times'!J$2)))))</f>
        <v>129.7948717948718</v>
      </c>
      <c r="H64">
        <f>IF(ISBLANK(Marathon!I67),"",100+MAX(0,(50-(50*(Marathon!I67-'Best Times'!K$2)/('Best Times'!K$6-'Best Times'!K$2)))))</f>
        <v>100</v>
      </c>
      <c r="I64">
        <f>IF(ISBLANK(Marathon!J67),"",100+MAX(0,(50-(50*(Marathon!J67-'Best Times'!L$2)/('Best Times'!L$6-'Best Times'!L$2)))))</f>
        <v>119.31034482758621</v>
      </c>
      <c r="J64">
        <f>IF(ISBLANK(Marathon!K67),"",100+MAX(0,(50-(50*(Marathon!K67-'Best Times'!M$2)/('Best Times'!M$6-'Best Times'!M$2)))))</f>
        <v>100</v>
      </c>
      <c r="K64">
        <f>IF(ISBLANK(Marathon!L67),"",100+MAX(0,(50-(50*(Marathon!L67-'Best Times'!N$2)/('Best Times'!N$6-'Best Times'!N$2)))))</f>
        <v>120.5584642233857</v>
      </c>
      <c r="L64">
        <f>IF(ISBLANK(Marathon!M67),"",100+MAX(0,(50-(50*(Marathon!M67-'Best Times'!O$2)/('Best Times'!O$6-'Best Times'!O$2)))))</f>
        <v>129.89568515884307</v>
      </c>
      <c r="M64">
        <f>IF(ISBLANK(Marathon!N67),"",100+MAX(0,(50-(50*(Marathon!N67-'Best Times'!P$2)/('Best Times'!P$6-'Best Times'!P$2)))))</f>
        <v>100</v>
      </c>
      <c r="N64">
        <f>IF(ISBLANK(Marathon!O67),"",100+MAX(0,(50-(50*(Marathon!O67-'Best Times'!Q$2)/('Best Times'!Q$6-'Best Times'!Q$2)))))</f>
        <v>100</v>
      </c>
      <c r="O64">
        <f t="shared" si="0"/>
        <v>900</v>
      </c>
      <c r="P64">
        <f t="shared" si="1"/>
        <v>0</v>
      </c>
      <c r="Q64">
        <f t="shared" si="2"/>
        <v>1033.5693375146584</v>
      </c>
    </row>
    <row r="65" spans="1:17">
      <c r="A65">
        <v>64</v>
      </c>
      <c r="B65" t="s">
        <v>79</v>
      </c>
      <c r="C65" s="1">
        <v>171.29999999999899</v>
      </c>
      <c r="D65" s="2" t="s">
        <v>272</v>
      </c>
      <c r="E65">
        <f>IF(ISBLANK(Marathon!F68),"",100+MAX(0,(50-(50*(Marathon!F68-'Best Times'!H$2)/('Best Times'!H$6-'Best Times'!H$2)))))</f>
        <v>100</v>
      </c>
      <c r="F65">
        <f>IF(ISBLANK(Marathon!G68),"",100+MAX(0,(50-(50*(Marathon!G68-'Best Times'!I$2)/('Best Times'!I$6-'Best Times'!I$2)))))</f>
        <v>100.07122507122507</v>
      </c>
      <c r="G65" t="str">
        <f>IF(ISBLANK(Marathon!H68),"",100+MAX(0,(50-(50*(Marathon!H68-'Best Times'!J$2)/('Best Times'!J$6-'Best Times'!J$2)))))</f>
        <v/>
      </c>
      <c r="H65">
        <f>IF(ISBLANK(Marathon!I68),"",100+MAX(0,(50-(50*(Marathon!I68-'Best Times'!K$2)/('Best Times'!K$6-'Best Times'!K$2)))))</f>
        <v>112.42474001094691</v>
      </c>
      <c r="I65">
        <f>IF(ISBLANK(Marathon!J68),"",100+MAX(0,(50-(50*(Marathon!J68-'Best Times'!L$2)/('Best Times'!L$6-'Best Times'!L$2)))))</f>
        <v>114.54022988505747</v>
      </c>
      <c r="J65">
        <f>IF(ISBLANK(Marathon!K68),"",100+MAX(0,(50-(50*(Marathon!K68-'Best Times'!M$2)/('Best Times'!M$6-'Best Times'!M$2)))))</f>
        <v>125.7396449704142</v>
      </c>
      <c r="K65">
        <f>IF(ISBLANK(Marathon!L68),"",100+MAX(0,(50-(50*(Marathon!L68-'Best Times'!N$2)/('Best Times'!N$6-'Best Times'!N$2)))))</f>
        <v>110.33158813263526</v>
      </c>
      <c r="L65">
        <f>IF(ISBLANK(Marathon!M68),"",100+MAX(0,(50-(50*(Marathon!M68-'Best Times'!O$2)/('Best Times'!O$6-'Best Times'!O$2)))))</f>
        <v>113.67946894262684</v>
      </c>
      <c r="M65">
        <f>IF(ISBLANK(Marathon!N68),"",100+MAX(0,(50-(50*(Marathon!N68-'Best Times'!P$2)/('Best Times'!P$6-'Best Times'!P$2)))))</f>
        <v>100</v>
      </c>
      <c r="N65">
        <f>IF(ISBLANK(Marathon!O68),"",100+MAX(0,(50-(50*(Marathon!O68-'Best Times'!Q$2)/('Best Times'!Q$6-'Best Times'!Q$2)))))</f>
        <v>100</v>
      </c>
      <c r="O65">
        <f t="shared" si="0"/>
        <v>900</v>
      </c>
      <c r="P65">
        <f t="shared" si="1"/>
        <v>0</v>
      </c>
      <c r="Q65">
        <f t="shared" si="2"/>
        <v>976.7868970129058</v>
      </c>
    </row>
    <row r="66" spans="1:17">
      <c r="A66">
        <v>65</v>
      </c>
      <c r="B66" t="s">
        <v>35</v>
      </c>
      <c r="C66" s="1">
        <v>167.06666666666601</v>
      </c>
      <c r="D66" s="2" t="s">
        <v>274</v>
      </c>
      <c r="E66">
        <f>IF(ISBLANK(Marathon!F69),"",100+MAX(0,(50-(50*(Marathon!F69-'Best Times'!H$2)/('Best Times'!H$6-'Best Times'!H$2)))))</f>
        <v>145.5821513002364</v>
      </c>
      <c r="F66">
        <f>IF(ISBLANK(Marathon!G69),"",100+MAX(0,(50-(50*(Marathon!G69-'Best Times'!I$2)/('Best Times'!I$6-'Best Times'!I$2)))))</f>
        <v>136.71652421652422</v>
      </c>
      <c r="G66">
        <f>IF(ISBLANK(Marathon!H69),"",100+MAX(0,(50-(50*(Marathon!H69-'Best Times'!J$2)/('Best Times'!J$6-'Best Times'!J$2)))))</f>
        <v>100</v>
      </c>
      <c r="H66" t="str">
        <f>IF(ISBLANK(Marathon!I69),"",100+MAX(0,(50-(50*(Marathon!I69-'Best Times'!K$2)/('Best Times'!K$6-'Best Times'!K$2)))))</f>
        <v/>
      </c>
      <c r="I66">
        <f>IF(ISBLANK(Marathon!J69),"",100+MAX(0,(50-(50*(Marathon!J69-'Best Times'!L$2)/('Best Times'!L$6-'Best Times'!L$2)))))</f>
        <v>100</v>
      </c>
      <c r="J66">
        <f>IF(ISBLANK(Marathon!K69),"",100+MAX(0,(50-(50*(Marathon!K69-'Best Times'!M$2)/('Best Times'!M$6-'Best Times'!M$2)))))</f>
        <v>108.74424720578567</v>
      </c>
      <c r="K66">
        <f>IF(ISBLANK(Marathon!L69),"",100+MAX(0,(50-(50*(Marathon!L69-'Best Times'!N$2)/('Best Times'!N$6-'Best Times'!N$2)))))</f>
        <v>100</v>
      </c>
      <c r="L66">
        <f>IF(ISBLANK(Marathon!M69),"",100+MAX(0,(50-(50*(Marathon!M69-'Best Times'!O$2)/('Best Times'!O$6-'Best Times'!O$2)))))</f>
        <v>108.1792318634424</v>
      </c>
      <c r="M66">
        <f>IF(ISBLANK(Marathon!N69),"",100+MAX(0,(50-(50*(Marathon!N69-'Best Times'!P$2)/('Best Times'!P$6-'Best Times'!P$2)))))</f>
        <v>100</v>
      </c>
      <c r="N66">
        <f>IF(ISBLANK(Marathon!O69),"",100+MAX(0,(50-(50*(Marathon!O69-'Best Times'!Q$2)/('Best Times'!Q$6-'Best Times'!Q$2)))))</f>
        <v>107.60719225449516</v>
      </c>
      <c r="O66">
        <f t="shared" ref="O66:O129" si="3">100*COUNTIF(E66:N66,"&gt;0")</f>
        <v>900</v>
      </c>
      <c r="P66">
        <f t="shared" ref="P66:P129" si="4">IF(O66=1000,MIN(E66:N66),0)</f>
        <v>0</v>
      </c>
      <c r="Q66">
        <f t="shared" ref="Q66:Q129" si="5">SUM(E66:N66)-P66</f>
        <v>1006.8293468404839</v>
      </c>
    </row>
    <row r="67" spans="1:17">
      <c r="A67">
        <v>66</v>
      </c>
      <c r="B67" t="s">
        <v>40</v>
      </c>
      <c r="C67" s="1">
        <v>167.016666666666</v>
      </c>
      <c r="D67" s="2" t="s">
        <v>144</v>
      </c>
      <c r="E67">
        <f>IF(ISBLANK(Marathon!F70),"",100+MAX(0,(50-(50*(Marathon!F70-'Best Times'!H$2)/('Best Times'!H$6-'Best Times'!H$2)))))</f>
        <v>124.48286052009456</v>
      </c>
      <c r="F67">
        <f>IF(ISBLANK(Marathon!G70),"",100+MAX(0,(50-(50*(Marathon!G70-'Best Times'!I$2)/('Best Times'!I$6-'Best Times'!I$2)))))</f>
        <v>124.43019943019942</v>
      </c>
      <c r="G67">
        <f>IF(ISBLANK(Marathon!H70),"",100+MAX(0,(50-(50*(Marathon!H70-'Best Times'!J$2)/('Best Times'!J$6-'Best Times'!J$2)))))</f>
        <v>100</v>
      </c>
      <c r="H67">
        <f>IF(ISBLANK(Marathon!I70),"",100+MAX(0,(50-(50*(Marathon!I70-'Best Times'!K$2)/('Best Times'!K$6-'Best Times'!K$2)))))</f>
        <v>136.48056923918995</v>
      </c>
      <c r="I67">
        <f>IF(ISBLANK(Marathon!J70),"",100+MAX(0,(50-(50*(Marathon!J70-'Best Times'!L$2)/('Best Times'!L$6-'Best Times'!L$2)))))</f>
        <v>100</v>
      </c>
      <c r="J67" t="str">
        <f>IF(ISBLANK(Marathon!K70),"",100+MAX(0,(50-(50*(Marathon!K70-'Best Times'!M$2)/('Best Times'!M$6-'Best Times'!M$2)))))</f>
        <v/>
      </c>
      <c r="K67">
        <f>IF(ISBLANK(Marathon!L70),"",100+MAX(0,(50-(50*(Marathon!L70-'Best Times'!N$2)/('Best Times'!N$6-'Best Times'!N$2)))))</f>
        <v>133.03664921465969</v>
      </c>
      <c r="L67">
        <f>IF(ISBLANK(Marathon!M70),"",100+MAX(0,(50-(50*(Marathon!M70-'Best Times'!O$2)/('Best Times'!O$6-'Best Times'!O$2)))))</f>
        <v>100</v>
      </c>
      <c r="M67" t="str">
        <f>IF(ISBLANK(Marathon!N70),"",100+MAX(0,(50-(50*(Marathon!N70-'Best Times'!P$2)/('Best Times'!P$6-'Best Times'!P$2)))))</f>
        <v/>
      </c>
      <c r="N67">
        <f>IF(ISBLANK(Marathon!O70),"",100+MAX(0,(50-(50*(Marathon!O70-'Best Times'!Q$2)/('Best Times'!Q$6-'Best Times'!Q$2)))))</f>
        <v>135.26970954356847</v>
      </c>
      <c r="O67">
        <f t="shared" si="3"/>
        <v>800</v>
      </c>
      <c r="P67">
        <f t="shared" si="4"/>
        <v>0</v>
      </c>
      <c r="Q67">
        <f t="shared" si="5"/>
        <v>953.69998794771209</v>
      </c>
    </row>
    <row r="68" spans="1:17">
      <c r="A68">
        <v>67</v>
      </c>
      <c r="B68" t="s">
        <v>29</v>
      </c>
      <c r="C68" s="1">
        <v>164.06666666666601</v>
      </c>
      <c r="D68" s="2" t="s">
        <v>271</v>
      </c>
      <c r="E68">
        <f>IF(ISBLANK(Marathon!F71),"",100+MAX(0,(50-(50*(Marathon!F71-'Best Times'!H$2)/('Best Times'!H$6-'Best Times'!H$2)))))</f>
        <v>100</v>
      </c>
      <c r="F68">
        <f>IF(ISBLANK(Marathon!G71),"",100+MAX(0,(50-(50*(Marathon!G71-'Best Times'!I$2)/('Best Times'!I$6-'Best Times'!I$2)))))</f>
        <v>100</v>
      </c>
      <c r="G68">
        <f>IF(ISBLANK(Marathon!H71),"",100+MAX(0,(50-(50*(Marathon!H71-'Best Times'!J$2)/('Best Times'!J$6-'Best Times'!J$2)))))</f>
        <v>100</v>
      </c>
      <c r="H68">
        <f>IF(ISBLANK(Marathon!I71),"",100+MAX(0,(50-(50*(Marathon!I71-'Best Times'!K$2)/('Best Times'!K$6-'Best Times'!K$2)))))</f>
        <v>105.44608648056925</v>
      </c>
      <c r="I68">
        <f>IF(ISBLANK(Marathon!J71),"",100+MAX(0,(50-(50*(Marathon!J71-'Best Times'!L$2)/('Best Times'!L$6-'Best Times'!L$2)))))</f>
        <v>100</v>
      </c>
      <c r="J68">
        <f>IF(ISBLANK(Marathon!K71),"",100+MAX(0,(50-(50*(Marathon!K71-'Best Times'!M$2)/('Best Times'!M$6-'Best Times'!M$2)))))</f>
        <v>114.06969099276792</v>
      </c>
      <c r="K68">
        <f>IF(ISBLANK(Marathon!L71),"",100+MAX(0,(50-(50*(Marathon!L71-'Best Times'!N$2)/('Best Times'!N$6-'Best Times'!N$2)))))</f>
        <v>103.50785340314135</v>
      </c>
      <c r="L68">
        <f>IF(ISBLANK(Marathon!M71),"",100+MAX(0,(50-(50*(Marathon!M71-'Best Times'!O$2)/('Best Times'!O$6-'Best Times'!O$2)))))</f>
        <v>139.75817923186344</v>
      </c>
      <c r="M68">
        <f>IF(ISBLANK(Marathon!N71),"",100+MAX(0,(50-(50*(Marathon!N71-'Best Times'!P$2)/('Best Times'!P$6-'Best Times'!P$2)))))</f>
        <v>113.72549019607843</v>
      </c>
      <c r="N68">
        <f>IF(ISBLANK(Marathon!O71),"",100+MAX(0,(50-(50*(Marathon!O71-'Best Times'!Q$2)/('Best Times'!Q$6-'Best Times'!Q$2)))))</f>
        <v>111.99861687413554</v>
      </c>
      <c r="O68">
        <f t="shared" si="3"/>
        <v>1000</v>
      </c>
      <c r="P68">
        <f t="shared" si="4"/>
        <v>100</v>
      </c>
      <c r="Q68">
        <f t="shared" si="5"/>
        <v>988.50591717855582</v>
      </c>
    </row>
    <row r="69" spans="1:17">
      <c r="A69">
        <v>68</v>
      </c>
      <c r="B69" t="s">
        <v>34</v>
      </c>
      <c r="C69" s="1">
        <v>165.71666666666599</v>
      </c>
      <c r="D69" s="2" t="s">
        <v>274</v>
      </c>
      <c r="E69">
        <f>IF(ISBLANK(Marathon!F72),"",100+MAX(0,(50-(50*(Marathon!F72-'Best Times'!H$2)/('Best Times'!H$6-'Best Times'!H$2)))))</f>
        <v>100</v>
      </c>
      <c r="F69">
        <f>IF(ISBLANK(Marathon!G72),"",100+MAX(0,(50-(50*(Marathon!G72-'Best Times'!I$2)/('Best Times'!I$6-'Best Times'!I$2)))))</f>
        <v>111.43162393162393</v>
      </c>
      <c r="G69">
        <f>IF(ISBLANK(Marathon!H72),"",100+MAX(0,(50-(50*(Marathon!H72-'Best Times'!J$2)/('Best Times'!J$6-'Best Times'!J$2)))))</f>
        <v>131.21025641025642</v>
      </c>
      <c r="H69">
        <f>IF(ISBLANK(Marathon!I72),"",100+MAX(0,(50-(50*(Marathon!I72-'Best Times'!K$2)/('Best Times'!K$6-'Best Times'!K$2)))))</f>
        <v>108.86699507389162</v>
      </c>
      <c r="I69">
        <f>IF(ISBLANK(Marathon!J72),"",100+MAX(0,(50-(50*(Marathon!J72-'Best Times'!L$2)/('Best Times'!L$6-'Best Times'!L$2)))))</f>
        <v>100</v>
      </c>
      <c r="J69" t="str">
        <f>IF(ISBLANK(Marathon!K72),"",100+MAX(0,(50-(50*(Marathon!K72-'Best Times'!M$2)/('Best Times'!M$6-'Best Times'!M$2)))))</f>
        <v/>
      </c>
      <c r="K69">
        <f>IF(ISBLANK(Marathon!L72),"",100+MAX(0,(50-(50*(Marathon!L72-'Best Times'!N$2)/('Best Times'!N$6-'Best Times'!N$2)))))</f>
        <v>100</v>
      </c>
      <c r="L69">
        <f>IF(ISBLANK(Marathon!M72),"",100+MAX(0,(50-(50*(Marathon!M72-'Best Times'!O$2)/('Best Times'!O$6-'Best Times'!O$2)))))</f>
        <v>121.40825035561878</v>
      </c>
      <c r="M69">
        <f>IF(ISBLANK(Marathon!N72),"",100+MAX(0,(50-(50*(Marathon!N72-'Best Times'!P$2)/('Best Times'!P$6-'Best Times'!P$2)))))</f>
        <v>104.34173669467788</v>
      </c>
      <c r="N69">
        <f>IF(ISBLANK(Marathon!O72),"",100+MAX(0,(50-(50*(Marathon!O72-'Best Times'!Q$2)/('Best Times'!Q$6-'Best Times'!Q$2)))))</f>
        <v>113.00138312586446</v>
      </c>
      <c r="O69">
        <f t="shared" si="3"/>
        <v>900</v>
      </c>
      <c r="P69">
        <f t="shared" si="4"/>
        <v>0</v>
      </c>
      <c r="Q69">
        <f t="shared" si="5"/>
        <v>990.26024559193309</v>
      </c>
    </row>
    <row r="70" spans="1:17">
      <c r="A70">
        <v>69</v>
      </c>
      <c r="B70" t="s">
        <v>145</v>
      </c>
      <c r="C70" s="1">
        <v>163.69999999999999</v>
      </c>
      <c r="D70" s="2" t="s">
        <v>275</v>
      </c>
      <c r="E70">
        <f>IF(ISBLANK(Marathon!F73),"",100+MAX(0,(50-(50*(Marathon!F73-'Best Times'!H$2)/('Best Times'!H$6-'Best Times'!H$2)))))</f>
        <v>111.89420803782505</v>
      </c>
      <c r="F70">
        <f>IF(ISBLANK(Marathon!G73),"",100+MAX(0,(50-(50*(Marathon!G73-'Best Times'!I$2)/('Best Times'!I$6-'Best Times'!I$2)))))</f>
        <v>102.17236467236467</v>
      </c>
      <c r="G70">
        <f>IF(ISBLANK(Marathon!H73),"",100+MAX(0,(50-(50*(Marathon!H73-'Best Times'!J$2)/('Best Times'!J$6-'Best Times'!J$2)))))</f>
        <v>100</v>
      </c>
      <c r="H70">
        <f>IF(ISBLANK(Marathon!I73),"",100+MAX(0,(50-(50*(Marathon!I73-'Best Times'!K$2)/('Best Times'!K$6-'Best Times'!K$2)))))</f>
        <v>116.44772851669404</v>
      </c>
      <c r="I70">
        <f>IF(ISBLANK(Marathon!J73),"",100+MAX(0,(50-(50*(Marathon!J73-'Best Times'!L$2)/('Best Times'!L$6-'Best Times'!L$2)))))</f>
        <v>126.75287356321839</v>
      </c>
      <c r="J70">
        <f>IF(ISBLANK(Marathon!K73),"",100+MAX(0,(50-(50*(Marathon!K73-'Best Times'!M$2)/('Best Times'!M$6-'Best Times'!M$2)))))</f>
        <v>103.7146614069691</v>
      </c>
      <c r="K70">
        <f>IF(ISBLANK(Marathon!L73),"",100+MAX(0,(50-(50*(Marathon!L73-'Best Times'!N$2)/('Best Times'!N$6-'Best Times'!N$2)))))</f>
        <v>100</v>
      </c>
      <c r="L70">
        <f>IF(ISBLANK(Marathon!M73),"",100+MAX(0,(50-(50*(Marathon!M73-'Best Times'!O$2)/('Best Times'!O$6-'Best Times'!O$2)))))</f>
        <v>100</v>
      </c>
      <c r="M70">
        <f>IF(ISBLANK(Marathon!N73),"",100+MAX(0,(50-(50*(Marathon!N73-'Best Times'!P$2)/('Best Times'!P$6-'Best Times'!P$2)))))</f>
        <v>124.50980392156863</v>
      </c>
      <c r="N70">
        <f>IF(ISBLANK(Marathon!O73),"",100+MAX(0,(50-(50*(Marathon!O73-'Best Times'!Q$2)/('Best Times'!Q$6-'Best Times'!Q$2)))))</f>
        <v>100</v>
      </c>
      <c r="O70">
        <f t="shared" si="3"/>
        <v>1000</v>
      </c>
      <c r="P70">
        <f t="shared" si="4"/>
        <v>100</v>
      </c>
      <c r="Q70">
        <f t="shared" si="5"/>
        <v>985.49164011863968</v>
      </c>
    </row>
    <row r="71" spans="1:17">
      <c r="A71">
        <v>70</v>
      </c>
      <c r="B71" t="s">
        <v>146</v>
      </c>
      <c r="C71" s="1">
        <v>159.86666666666599</v>
      </c>
      <c r="D71" s="2" t="s">
        <v>270</v>
      </c>
      <c r="E71">
        <f>IF(ISBLANK(Marathon!F74),"",100+MAX(0,(50-(50*(Marathon!F74-'Best Times'!H$2)/('Best Times'!H$6-'Best Times'!H$2)))))</f>
        <v>100</v>
      </c>
      <c r="F71">
        <f>IF(ISBLANK(Marathon!G74),"",100+MAX(0,(50-(50*(Marathon!G74-'Best Times'!I$2)/('Best Times'!I$6-'Best Times'!I$2)))))</f>
        <v>100</v>
      </c>
      <c r="G71">
        <f>IF(ISBLANK(Marathon!H74),"",100+MAX(0,(50-(50*(Marathon!H74-'Best Times'!J$2)/('Best Times'!J$6-'Best Times'!J$2)))))</f>
        <v>100</v>
      </c>
      <c r="H71">
        <f>IF(ISBLANK(Marathon!I74),"",100+MAX(0,(50-(50*(Marathon!I74-'Best Times'!K$2)/('Best Times'!K$6-'Best Times'!K$2)))))</f>
        <v>100</v>
      </c>
      <c r="I71">
        <f>IF(ISBLANK(Marathon!J74),"",100+MAX(0,(50-(50*(Marathon!J74-'Best Times'!L$2)/('Best Times'!L$6-'Best Times'!L$2)))))</f>
        <v>126.4655172413793</v>
      </c>
      <c r="J71">
        <f>IF(ISBLANK(Marathon!K74),"",100+MAX(0,(50-(50*(Marathon!K74-'Best Times'!M$2)/('Best Times'!M$6-'Best Times'!M$2)))))</f>
        <v>118.34319526627219</v>
      </c>
      <c r="K71">
        <f>IF(ISBLANK(Marathon!L74),"",100+MAX(0,(50-(50*(Marathon!L74-'Best Times'!N$2)/('Best Times'!N$6-'Best Times'!N$2)))))</f>
        <v>116.45724258289704</v>
      </c>
      <c r="L71">
        <f>IF(ISBLANK(Marathon!M74),"",100+MAX(0,(50-(50*(Marathon!M74-'Best Times'!O$2)/('Best Times'!O$6-'Best Times'!O$2)))))</f>
        <v>103.81697486960644</v>
      </c>
      <c r="M71">
        <f>IF(ISBLANK(Marathon!N74),"",100+MAX(0,(50-(50*(Marathon!N74-'Best Times'!P$2)/('Best Times'!P$6-'Best Times'!P$2)))))</f>
        <v>100</v>
      </c>
      <c r="N71">
        <f>IF(ISBLANK(Marathon!O74),"",100+MAX(0,(50-(50*(Marathon!O74-'Best Times'!Q$2)/('Best Times'!Q$6-'Best Times'!Q$2)))))</f>
        <v>118.98340248962656</v>
      </c>
      <c r="O71">
        <f t="shared" si="3"/>
        <v>1000</v>
      </c>
      <c r="P71">
        <f t="shared" si="4"/>
        <v>100</v>
      </c>
      <c r="Q71">
        <f t="shared" si="5"/>
        <v>984.06633244978161</v>
      </c>
    </row>
    <row r="72" spans="1:17">
      <c r="A72">
        <v>71</v>
      </c>
      <c r="B72" t="s">
        <v>48</v>
      </c>
      <c r="C72" s="1">
        <v>159.61666666666599</v>
      </c>
      <c r="D72" s="2" t="s">
        <v>275</v>
      </c>
      <c r="E72">
        <f>IF(ISBLANK(Marathon!F75),"",100+MAX(0,(50-(50*(Marathon!F75-'Best Times'!H$2)/('Best Times'!H$6-'Best Times'!H$2)))))</f>
        <v>100</v>
      </c>
      <c r="F72">
        <f>IF(ISBLANK(Marathon!G75),"",100+MAX(0,(50-(50*(Marathon!G75-'Best Times'!I$2)/('Best Times'!I$6-'Best Times'!I$2)))))</f>
        <v>119.23076923076923</v>
      </c>
      <c r="G72">
        <f>IF(ISBLANK(Marathon!H75),"",100+MAX(0,(50-(50*(Marathon!H75-'Best Times'!J$2)/('Best Times'!J$6-'Best Times'!J$2)))))</f>
        <v>100</v>
      </c>
      <c r="H72">
        <f>IF(ISBLANK(Marathon!I75),"",100+MAX(0,(50-(50*(Marathon!I75-'Best Times'!K$2)/('Best Times'!K$6-'Best Times'!K$2)))))</f>
        <v>105.77449370552819</v>
      </c>
      <c r="I72">
        <f>IF(ISBLANK(Marathon!J75),"",100+MAX(0,(50-(50*(Marathon!J75-'Best Times'!L$2)/('Best Times'!L$6-'Best Times'!L$2)))))</f>
        <v>105.94827586206897</v>
      </c>
      <c r="J72">
        <f>IF(ISBLANK(Marathon!K75),"",100+MAX(0,(50-(50*(Marathon!K75-'Best Times'!M$2)/('Best Times'!M$6-'Best Times'!M$2)))))</f>
        <v>130.83497698882314</v>
      </c>
      <c r="K72">
        <f>IF(ISBLANK(Marathon!L75),"",100+MAX(0,(50-(50*(Marathon!L75-'Best Times'!N$2)/('Best Times'!N$6-'Best Times'!N$2)))))</f>
        <v>100</v>
      </c>
      <c r="L72">
        <f>IF(ISBLANK(Marathon!M75),"",100+MAX(0,(50-(50*(Marathon!M75-'Best Times'!O$2)/('Best Times'!O$6-'Best Times'!O$2)))))</f>
        <v>100</v>
      </c>
      <c r="M72">
        <f>IF(ISBLANK(Marathon!N75),"",100+MAX(0,(50-(50*(Marathon!N75-'Best Times'!P$2)/('Best Times'!P$6-'Best Times'!P$2)))))</f>
        <v>100</v>
      </c>
      <c r="N72">
        <f>IF(ISBLANK(Marathon!O75),"",100+MAX(0,(50-(50*(Marathon!O75-'Best Times'!Q$2)/('Best Times'!Q$6-'Best Times'!Q$2)))))</f>
        <v>109.50899031811895</v>
      </c>
      <c r="O72">
        <f t="shared" si="3"/>
        <v>1000</v>
      </c>
      <c r="P72">
        <f t="shared" si="4"/>
        <v>100</v>
      </c>
      <c r="Q72">
        <f t="shared" si="5"/>
        <v>971.29750610530846</v>
      </c>
    </row>
    <row r="73" spans="1:17">
      <c r="A73">
        <v>72</v>
      </c>
      <c r="B73" t="s">
        <v>18</v>
      </c>
      <c r="C73" s="1">
        <v>159.516666666666</v>
      </c>
      <c r="D73" s="2" t="s">
        <v>275</v>
      </c>
      <c r="E73">
        <f>IF(ISBLANK(Marathon!F76),"",100+MAX(0,(50-(50*(Marathon!F76-'Best Times'!H$2)/('Best Times'!H$6-'Best Times'!H$2)))))</f>
        <v>128.23581560283688</v>
      </c>
      <c r="F73">
        <f>IF(ISBLANK(Marathon!G76),"",100+MAX(0,(50-(50*(Marathon!G76-'Best Times'!I$2)/('Best Times'!I$6-'Best Times'!I$2)))))</f>
        <v>102.35042735042735</v>
      </c>
      <c r="G73">
        <f>IF(ISBLANK(Marathon!H76),"",100+MAX(0,(50-(50*(Marathon!H76-'Best Times'!J$2)/('Best Times'!J$6-'Best Times'!J$2)))))</f>
        <v>100</v>
      </c>
      <c r="H73">
        <f>IF(ISBLANK(Marathon!I76),"",100+MAX(0,(50-(50*(Marathon!I76-'Best Times'!K$2)/('Best Times'!K$6-'Best Times'!K$2)))))</f>
        <v>115.24356869184456</v>
      </c>
      <c r="I73">
        <f>IF(ISBLANK(Marathon!J76),"",100+MAX(0,(50-(50*(Marathon!J76-'Best Times'!L$2)/('Best Times'!L$6-'Best Times'!L$2)))))</f>
        <v>115.94827586206897</v>
      </c>
      <c r="J73">
        <f>IF(ISBLANK(Marathon!K76),"",100+MAX(0,(50-(50*(Marathon!K76-'Best Times'!M$2)/('Best Times'!M$6-'Best Times'!M$2)))))</f>
        <v>100</v>
      </c>
      <c r="K73">
        <f>IF(ISBLANK(Marathon!L76),"",100+MAX(0,(50-(50*(Marathon!L76-'Best Times'!N$2)/('Best Times'!N$6-'Best Times'!N$2)))))</f>
        <v>100</v>
      </c>
      <c r="L73">
        <f>IF(ISBLANK(Marathon!M76),"",100+MAX(0,(50-(50*(Marathon!M76-'Best Times'!O$2)/('Best Times'!O$6-'Best Times'!O$2)))))</f>
        <v>100</v>
      </c>
      <c r="M73">
        <f>IF(ISBLANK(Marathon!N76),"",100+MAX(0,(50-(50*(Marathon!N76-'Best Times'!P$2)/('Best Times'!P$6-'Best Times'!P$2)))))</f>
        <v>116.38655462184875</v>
      </c>
      <c r="N73">
        <f>IF(ISBLANK(Marathon!O76),"",100+MAX(0,(50-(50*(Marathon!O76-'Best Times'!Q$2)/('Best Times'!Q$6-'Best Times'!Q$2)))))</f>
        <v>100</v>
      </c>
      <c r="O73">
        <f t="shared" si="3"/>
        <v>1000</v>
      </c>
      <c r="P73">
        <f t="shared" si="4"/>
        <v>100</v>
      </c>
      <c r="Q73">
        <f t="shared" si="5"/>
        <v>978.16464212902656</v>
      </c>
    </row>
    <row r="74" spans="1:17">
      <c r="A74">
        <v>73</v>
      </c>
      <c r="B74" t="s">
        <v>147</v>
      </c>
      <c r="C74" s="1">
        <v>158.21666666666599</v>
      </c>
      <c r="D74" s="2" t="s">
        <v>271</v>
      </c>
      <c r="E74">
        <f>IF(ISBLANK(Marathon!F77),"",100+MAX(0,(50-(50*(Marathon!F77-'Best Times'!H$2)/('Best Times'!H$6-'Best Times'!H$2)))))</f>
        <v>107.07742316784871</v>
      </c>
      <c r="F74">
        <f>IF(ISBLANK(Marathon!G77),"",100+MAX(0,(50-(50*(Marathon!G77-'Best Times'!I$2)/('Best Times'!I$6-'Best Times'!I$2)))))</f>
        <v>108.2977207977208</v>
      </c>
      <c r="G74">
        <f>IF(ISBLANK(Marathon!H77),"",100+MAX(0,(50-(50*(Marathon!H77-'Best Times'!J$2)/('Best Times'!J$6-'Best Times'!J$2)))))</f>
        <v>100</v>
      </c>
      <c r="H74">
        <f>IF(ISBLANK(Marathon!I77),"",100+MAX(0,(50-(50*(Marathon!I77-'Best Times'!K$2)/('Best Times'!K$6-'Best Times'!K$2)))))</f>
        <v>120.7991242474001</v>
      </c>
      <c r="I74">
        <f>IF(ISBLANK(Marathon!J77),"",100+MAX(0,(50-(50*(Marathon!J77-'Best Times'!L$2)/('Best Times'!L$6-'Best Times'!L$2)))))</f>
        <v>101.95402298850576</v>
      </c>
      <c r="J74">
        <f>IF(ISBLANK(Marathon!K77),"",100+MAX(0,(50-(50*(Marathon!K77-'Best Times'!M$2)/('Best Times'!M$6-'Best Times'!M$2)))))</f>
        <v>113.80670611439842</v>
      </c>
      <c r="K74">
        <f>IF(ISBLANK(Marathon!L77),"",100+MAX(0,(50-(50*(Marathon!L77-'Best Times'!N$2)/('Best Times'!N$6-'Best Times'!N$2)))))</f>
        <v>114.74694589877836</v>
      </c>
      <c r="L74">
        <f>IF(ISBLANK(Marathon!M77),"",100+MAX(0,(50-(50*(Marathon!M77-'Best Times'!O$2)/('Best Times'!O$6-'Best Times'!O$2)))))</f>
        <v>100</v>
      </c>
      <c r="M74">
        <f>IF(ISBLANK(Marathon!N77),"",100+MAX(0,(50-(50*(Marathon!N77-'Best Times'!P$2)/('Best Times'!P$6-'Best Times'!P$2)))))</f>
        <v>109.24369747899161</v>
      </c>
      <c r="N74">
        <f>IF(ISBLANK(Marathon!O77),"",100+MAX(0,(50-(50*(Marathon!O77-'Best Times'!Q$2)/('Best Times'!Q$6-'Best Times'!Q$2)))))</f>
        <v>101.0027662517289</v>
      </c>
      <c r="O74">
        <f t="shared" si="3"/>
        <v>1000</v>
      </c>
      <c r="P74">
        <f t="shared" si="4"/>
        <v>100</v>
      </c>
      <c r="Q74">
        <f t="shared" si="5"/>
        <v>976.92840694537267</v>
      </c>
    </row>
    <row r="75" spans="1:17">
      <c r="A75">
        <v>74</v>
      </c>
      <c r="B75" t="s">
        <v>148</v>
      </c>
      <c r="C75" s="1">
        <v>156.61666666666599</v>
      </c>
      <c r="D75" s="2" t="s">
        <v>270</v>
      </c>
      <c r="E75">
        <f>IF(ISBLANK(Marathon!F78),"",100+MAX(0,(50-(50*(Marathon!F78-'Best Times'!H$2)/('Best Times'!H$6-'Best Times'!H$2)))))</f>
        <v>100</v>
      </c>
      <c r="F75">
        <f>IF(ISBLANK(Marathon!G78),"",100+MAX(0,(50-(50*(Marathon!G78-'Best Times'!I$2)/('Best Times'!I$6-'Best Times'!I$2)))))</f>
        <v>100</v>
      </c>
      <c r="G75">
        <f>IF(ISBLANK(Marathon!H78),"",100+MAX(0,(50-(50*(Marathon!H78-'Best Times'!J$2)/('Best Times'!J$6-'Best Times'!J$2)))))</f>
        <v>100</v>
      </c>
      <c r="H75">
        <f>IF(ISBLANK(Marathon!I78),"",100+MAX(0,(50-(50*(Marathon!I78-'Best Times'!K$2)/('Best Times'!K$6-'Best Times'!K$2)))))</f>
        <v>121.62014230979749</v>
      </c>
      <c r="I75">
        <f>IF(ISBLANK(Marathon!J78),"",100+MAX(0,(50-(50*(Marathon!J78-'Best Times'!L$2)/('Best Times'!L$6-'Best Times'!L$2)))))</f>
        <v>107.58620689655172</v>
      </c>
      <c r="J75">
        <f>IF(ISBLANK(Marathon!K78),"",100+MAX(0,(50-(50*(Marathon!K78-'Best Times'!M$2)/('Best Times'!M$6-'Best Times'!M$2)))))</f>
        <v>125.19723865877712</v>
      </c>
      <c r="K75">
        <f>IF(ISBLANK(Marathon!L78),"",100+MAX(0,(50-(50*(Marathon!L78-'Best Times'!N$2)/('Best Times'!N$6-'Best Times'!N$2)))))</f>
        <v>108.55148342059337</v>
      </c>
      <c r="L75">
        <f>IF(ISBLANK(Marathon!M78),"",100+MAX(0,(50-(50*(Marathon!M78-'Best Times'!O$2)/('Best Times'!O$6-'Best Times'!O$2)))))</f>
        <v>100</v>
      </c>
      <c r="M75">
        <f>IF(ISBLANK(Marathon!N78),"",100+MAX(0,(50-(50*(Marathon!N78-'Best Times'!P$2)/('Best Times'!P$6-'Best Times'!P$2)))))</f>
        <v>118.0952380952381</v>
      </c>
      <c r="N75">
        <f>IF(ISBLANK(Marathon!O78),"",100+MAX(0,(50-(50*(Marathon!O78-'Best Times'!Q$2)/('Best Times'!Q$6-'Best Times'!Q$2)))))</f>
        <v>100</v>
      </c>
      <c r="O75">
        <f t="shared" si="3"/>
        <v>1000</v>
      </c>
      <c r="P75">
        <f t="shared" si="4"/>
        <v>100</v>
      </c>
      <c r="Q75">
        <f t="shared" si="5"/>
        <v>981.05030938095774</v>
      </c>
    </row>
    <row r="76" spans="1:17">
      <c r="A76">
        <v>75</v>
      </c>
      <c r="B76" t="s">
        <v>149</v>
      </c>
      <c r="C76" s="1">
        <v>160.583333333333</v>
      </c>
      <c r="D76" s="2" t="s">
        <v>276</v>
      </c>
      <c r="E76" t="str">
        <f>IF(ISBLANK(Marathon!F79),"",100+MAX(0,(50-(50*(Marathon!F79-'Best Times'!H$2)/('Best Times'!H$6-'Best Times'!H$2)))))</f>
        <v/>
      </c>
      <c r="F76">
        <f>IF(ISBLANK(Marathon!G79),"",100+MAX(0,(50-(50*(Marathon!G79-'Best Times'!I$2)/('Best Times'!I$6-'Best Times'!I$2)))))</f>
        <v>103.45441595441596</v>
      </c>
      <c r="G76">
        <f>IF(ISBLANK(Marathon!H79),"",100+MAX(0,(50-(50*(Marathon!H79-'Best Times'!J$2)/('Best Times'!J$6-'Best Times'!J$2)))))</f>
        <v>100</v>
      </c>
      <c r="H76">
        <f>IF(ISBLANK(Marathon!I79),"",100+MAX(0,(50-(50*(Marathon!I79-'Best Times'!K$2)/('Best Times'!K$6-'Best Times'!K$2)))))</f>
        <v>100</v>
      </c>
      <c r="I76">
        <f>IF(ISBLANK(Marathon!J79),"",100+MAX(0,(50-(50*(Marathon!J79-'Best Times'!L$2)/('Best Times'!L$6-'Best Times'!L$2)))))</f>
        <v>119.56896551724138</v>
      </c>
      <c r="J76">
        <f>IF(ISBLANK(Marathon!K79),"",100+MAX(0,(50-(50*(Marathon!K79-'Best Times'!M$2)/('Best Times'!M$6-'Best Times'!M$2)))))</f>
        <v>116.09138724523339</v>
      </c>
      <c r="K76">
        <f>IF(ISBLANK(Marathon!L79),"",100+MAX(0,(50-(50*(Marathon!L79-'Best Times'!N$2)/('Best Times'!N$6-'Best Times'!N$2)))))</f>
        <v>102.37347294938918</v>
      </c>
      <c r="L76">
        <f>IF(ISBLANK(Marathon!M79),"",100+MAX(0,(50-(50*(Marathon!M79-'Best Times'!O$2)/('Best Times'!O$6-'Best Times'!O$2)))))</f>
        <v>122.14319582740636</v>
      </c>
      <c r="M76">
        <f>IF(ISBLANK(Marathon!N79),"",100+MAX(0,(50-(50*(Marathon!N79-'Best Times'!P$2)/('Best Times'!P$6-'Best Times'!P$2)))))</f>
        <v>100</v>
      </c>
      <c r="N76">
        <f>IF(ISBLANK(Marathon!O79),"",100+MAX(0,(50-(50*(Marathon!O79-'Best Times'!Q$2)/('Best Times'!Q$6-'Best Times'!Q$2)))))</f>
        <v>128.0774550484094</v>
      </c>
      <c r="O76">
        <f t="shared" si="3"/>
        <v>900</v>
      </c>
      <c r="P76">
        <f t="shared" si="4"/>
        <v>0</v>
      </c>
      <c r="Q76">
        <f t="shared" si="5"/>
        <v>991.70889254209567</v>
      </c>
    </row>
    <row r="77" spans="1:17">
      <c r="A77">
        <v>76</v>
      </c>
      <c r="B77" t="s">
        <v>7</v>
      </c>
      <c r="C77" s="1">
        <v>152.69999999999999</v>
      </c>
      <c r="D77" s="2" t="s">
        <v>150</v>
      </c>
      <c r="E77">
        <f>IF(ISBLANK(Marathon!F80),"",100+MAX(0,(50-(50*(Marathon!F80-'Best Times'!H$2)/('Best Times'!H$6-'Best Times'!H$2)))))</f>
        <v>100</v>
      </c>
      <c r="F77" t="str">
        <f>IF(ISBLANK(Marathon!G80),"",100+MAX(0,(50-(50*(Marathon!G80-'Best Times'!I$2)/('Best Times'!I$6-'Best Times'!I$2)))))</f>
        <v/>
      </c>
      <c r="G77">
        <f>IF(ISBLANK(Marathon!H80),"",100+MAX(0,(50-(50*(Marathon!H80-'Best Times'!J$2)/('Best Times'!J$6-'Best Times'!J$2)))))</f>
        <v>100</v>
      </c>
      <c r="H77">
        <f>IF(ISBLANK(Marathon!I80),"",100+MAX(0,(50-(50*(Marathon!I80-'Best Times'!K$2)/('Best Times'!K$6-'Best Times'!K$2)))))</f>
        <v>124.8768472906404</v>
      </c>
      <c r="I77">
        <f>IF(ISBLANK(Marathon!J80),"",100+MAX(0,(50-(50*(Marathon!J80-'Best Times'!L$2)/('Best Times'!L$6-'Best Times'!L$2)))))</f>
        <v>133.56321839080459</v>
      </c>
      <c r="J77">
        <f>IF(ISBLANK(Marathon!K80),"",100+MAX(0,(50-(50*(Marathon!K80-'Best Times'!M$2)/('Best Times'!M$6-'Best Times'!M$2)))))</f>
        <v>109.9276791584484</v>
      </c>
      <c r="K77">
        <f>IF(ISBLANK(Marathon!L80),"",100+MAX(0,(50-(50*(Marathon!L80-'Best Times'!N$2)/('Best Times'!N$6-'Best Times'!N$2)))))</f>
        <v>100</v>
      </c>
      <c r="L77">
        <f>IF(ISBLANK(Marathon!M80),"",100+MAX(0,(50-(50*(Marathon!M80-'Best Times'!O$2)/('Best Times'!O$6-'Best Times'!O$2)))))</f>
        <v>100</v>
      </c>
      <c r="M77">
        <f>IF(ISBLANK(Marathon!N80),"",100+MAX(0,(50-(50*(Marathon!N80-'Best Times'!P$2)/('Best Times'!P$6-'Best Times'!P$2)))))</f>
        <v>135.74229691876752</v>
      </c>
      <c r="N77">
        <f>IF(ISBLANK(Marathon!O80),"",100+MAX(0,(50-(50*(Marathon!O80-'Best Times'!Q$2)/('Best Times'!Q$6-'Best Times'!Q$2)))))</f>
        <v>111.23789764868603</v>
      </c>
      <c r="O77">
        <f t="shared" si="3"/>
        <v>900</v>
      </c>
      <c r="P77">
        <f t="shared" si="4"/>
        <v>0</v>
      </c>
      <c r="Q77">
        <f t="shared" si="5"/>
        <v>1015.3479394073469</v>
      </c>
    </row>
    <row r="78" spans="1:17">
      <c r="A78">
        <v>77</v>
      </c>
      <c r="B78" t="s">
        <v>151</v>
      </c>
      <c r="C78" s="1">
        <v>149.73333333333301</v>
      </c>
      <c r="D78" s="2" t="s">
        <v>275</v>
      </c>
      <c r="E78">
        <f>IF(ISBLANK(Marathon!F81),"",100+MAX(0,(50-(50*(Marathon!F81-'Best Times'!H$2)/('Best Times'!H$6-'Best Times'!H$2)))))</f>
        <v>107.1660756501182</v>
      </c>
      <c r="F78">
        <f>IF(ISBLANK(Marathon!G81),"",100+MAX(0,(50-(50*(Marathon!G81-'Best Times'!I$2)/('Best Times'!I$6-'Best Times'!I$2)))))</f>
        <v>127.81339031339031</v>
      </c>
      <c r="G78">
        <f>IF(ISBLANK(Marathon!H81),"",100+MAX(0,(50-(50*(Marathon!H81-'Best Times'!J$2)/('Best Times'!J$6-'Best Times'!J$2)))))</f>
        <v>100</v>
      </c>
      <c r="H78">
        <f>IF(ISBLANK(Marathon!I81),"",100+MAX(0,(50-(50*(Marathon!I81-'Best Times'!K$2)/('Best Times'!K$6-'Best Times'!K$2)))))</f>
        <v>131.0344827586207</v>
      </c>
      <c r="I78">
        <f>IF(ISBLANK(Marathon!J81),"",100+MAX(0,(50-(50*(Marathon!J81-'Best Times'!L$2)/('Best Times'!L$6-'Best Times'!L$2)))))</f>
        <v>100</v>
      </c>
      <c r="J78">
        <f>IF(ISBLANK(Marathon!K81),"",100+MAX(0,(50-(50*(Marathon!K81-'Best Times'!M$2)/('Best Times'!M$6-'Best Times'!M$2)))))</f>
        <v>110.70019723865877</v>
      </c>
      <c r="K78">
        <f>IF(ISBLANK(Marathon!L81),"",100+MAX(0,(50-(50*(Marathon!L81-'Best Times'!N$2)/('Best Times'!N$6-'Best Times'!N$2)))))</f>
        <v>108.30715532286213</v>
      </c>
      <c r="L78">
        <f>IF(ISBLANK(Marathon!M81),"",100+MAX(0,(50-(50*(Marathon!M81-'Best Times'!O$2)/('Best Times'!O$6-'Best Times'!O$2)))))</f>
        <v>100</v>
      </c>
      <c r="M78">
        <f>IF(ISBLANK(Marathon!N81),"",100+MAX(0,(50-(50*(Marathon!N81-'Best Times'!P$2)/('Best Times'!P$6-'Best Times'!P$2)))))</f>
        <v>119.6078431372549</v>
      </c>
      <c r="N78">
        <f>IF(ISBLANK(Marathon!O81),"",100+MAX(0,(50-(50*(Marathon!O81-'Best Times'!Q$2)/('Best Times'!Q$6-'Best Times'!Q$2)))))</f>
        <v>104.63347164591977</v>
      </c>
      <c r="O78">
        <f t="shared" si="3"/>
        <v>1000</v>
      </c>
      <c r="P78">
        <f t="shared" si="4"/>
        <v>100</v>
      </c>
      <c r="Q78">
        <f t="shared" si="5"/>
        <v>1009.2626160668249</v>
      </c>
    </row>
    <row r="79" spans="1:17">
      <c r="A79">
        <v>78</v>
      </c>
      <c r="B79" t="s">
        <v>152</v>
      </c>
      <c r="C79" s="1">
        <v>147.65</v>
      </c>
      <c r="D79" s="2" t="s">
        <v>275</v>
      </c>
      <c r="E79">
        <f>IF(ISBLANK(Marathon!F82),"",100+MAX(0,(50-(50*(Marathon!F82-'Best Times'!H$2)/('Best Times'!H$6-'Best Times'!H$2)))))</f>
        <v>100</v>
      </c>
      <c r="F79">
        <f>IF(ISBLANK(Marathon!G82),"",100+MAX(0,(50-(50*(Marathon!G82-'Best Times'!I$2)/('Best Times'!I$6-'Best Times'!I$2)))))</f>
        <v>108.47578347578347</v>
      </c>
      <c r="G79">
        <f>IF(ISBLANK(Marathon!H82),"",100+MAX(0,(50-(50*(Marathon!H82-'Best Times'!J$2)/('Best Times'!J$6-'Best Times'!J$2)))))</f>
        <v>100</v>
      </c>
      <c r="H79">
        <f>IF(ISBLANK(Marathon!I82),"",100+MAX(0,(50-(50*(Marathon!I82-'Best Times'!K$2)/('Best Times'!K$6-'Best Times'!K$2)))))</f>
        <v>100</v>
      </c>
      <c r="I79">
        <f>IF(ISBLANK(Marathon!J82),"",100+MAX(0,(50-(50*(Marathon!J82-'Best Times'!L$2)/('Best Times'!L$6-'Best Times'!L$2)))))</f>
        <v>121.58045977011494</v>
      </c>
      <c r="J79">
        <f>IF(ISBLANK(Marathon!K82),"",100+MAX(0,(50-(50*(Marathon!K82-'Best Times'!M$2)/('Best Times'!M$6-'Best Times'!M$2)))))</f>
        <v>100</v>
      </c>
      <c r="K79">
        <f>IF(ISBLANK(Marathon!L82),"",100+MAX(0,(50-(50*(Marathon!L82-'Best Times'!N$2)/('Best Times'!N$6-'Best Times'!N$2)))))</f>
        <v>109.31937172774869</v>
      </c>
      <c r="L79">
        <f>IF(ISBLANK(Marathon!M82),"",100+MAX(0,(50-(50*(Marathon!M82-'Best Times'!O$2)/('Best Times'!O$6-'Best Times'!O$2)))))</f>
        <v>100</v>
      </c>
      <c r="M79">
        <f>IF(ISBLANK(Marathon!N82),"",100+MAX(0,(50-(50*(Marathon!N82-'Best Times'!P$2)/('Best Times'!P$6-'Best Times'!P$2)))))</f>
        <v>115.96638655462185</v>
      </c>
      <c r="N79">
        <f>IF(ISBLANK(Marathon!O82),"",100+MAX(0,(50-(50*(Marathon!O82-'Best Times'!Q$2)/('Best Times'!Q$6-'Best Times'!Q$2)))))</f>
        <v>110.61549100968188</v>
      </c>
      <c r="O79">
        <f t="shared" si="3"/>
        <v>1000</v>
      </c>
      <c r="P79">
        <f t="shared" si="4"/>
        <v>100</v>
      </c>
      <c r="Q79">
        <f t="shared" si="5"/>
        <v>965.95749253795088</v>
      </c>
    </row>
    <row r="80" spans="1:17">
      <c r="A80">
        <v>79</v>
      </c>
      <c r="B80" t="s">
        <v>16</v>
      </c>
      <c r="C80" s="1">
        <v>144.30000000000001</v>
      </c>
      <c r="D80" s="2" t="s">
        <v>277</v>
      </c>
      <c r="E80">
        <f>IF(ISBLANK(Marathon!F83),"",100+MAX(0,(50-(50*(Marathon!F83-'Best Times'!H$2)/('Best Times'!H$6-'Best Times'!H$2)))))</f>
        <v>104.19621749408984</v>
      </c>
      <c r="F80">
        <f>IF(ISBLANK(Marathon!G83),"",100+MAX(0,(50-(50*(Marathon!G83-'Best Times'!I$2)/('Best Times'!I$6-'Best Times'!I$2)))))</f>
        <v>108.7962962962963</v>
      </c>
      <c r="G80">
        <f>IF(ISBLANK(Marathon!H83),"",100+MAX(0,(50-(50*(Marathon!H83-'Best Times'!J$2)/('Best Times'!J$6-'Best Times'!J$2)))))</f>
        <v>118.04102564102564</v>
      </c>
      <c r="H80">
        <f>IF(ISBLANK(Marathon!I83),"",100+MAX(0,(50-(50*(Marathon!I83-'Best Times'!K$2)/('Best Times'!K$6-'Best Times'!K$2)))))</f>
        <v>125.20525451559934</v>
      </c>
      <c r="I80">
        <f>IF(ISBLANK(Marathon!J83),"",100+MAX(0,(50-(50*(Marathon!J83-'Best Times'!L$2)/('Best Times'!L$6-'Best Times'!L$2)))))</f>
        <v>101.66666666666666</v>
      </c>
      <c r="J80">
        <f>IF(ISBLANK(Marathon!K83),"",100+MAX(0,(50-(50*(Marathon!K83-'Best Times'!M$2)/('Best Times'!M$6-'Best Times'!M$2)))))</f>
        <v>130.32544378698225</v>
      </c>
      <c r="K80">
        <f>IF(ISBLANK(Marathon!L83),"",100+MAX(0,(50-(50*(Marathon!L83-'Best Times'!N$2)/('Best Times'!N$6-'Best Times'!N$2)))))</f>
        <v>100</v>
      </c>
      <c r="L80">
        <f>IF(ISBLANK(Marathon!M83),"",100+MAX(0,(50-(50*(Marathon!M83-'Best Times'!O$2)/('Best Times'!O$6-'Best Times'!O$2)))))</f>
        <v>100</v>
      </c>
      <c r="M80">
        <f>IF(ISBLANK(Marathon!N83),"",100+MAX(0,(50-(50*(Marathon!N83-'Best Times'!P$2)/('Best Times'!P$6-'Best Times'!P$2)))))</f>
        <v>100</v>
      </c>
      <c r="N80">
        <f>IF(ISBLANK(Marathon!O83),"",100+MAX(0,(50-(50*(Marathon!O83-'Best Times'!Q$2)/('Best Times'!Q$6-'Best Times'!Q$2)))))</f>
        <v>106.88105117565698</v>
      </c>
      <c r="O80">
        <f t="shared" si="3"/>
        <v>1000</v>
      </c>
      <c r="P80">
        <f t="shared" si="4"/>
        <v>100</v>
      </c>
      <c r="Q80">
        <f t="shared" si="5"/>
        <v>995.11195557631686</v>
      </c>
    </row>
    <row r="81" spans="1:17">
      <c r="A81">
        <v>80</v>
      </c>
      <c r="B81" t="s">
        <v>153</v>
      </c>
      <c r="C81" s="1">
        <v>242.56666666666601</v>
      </c>
      <c r="D81" s="2" t="s">
        <v>278</v>
      </c>
      <c r="E81">
        <f>IF(ISBLANK(Marathon!F84),"",100+MAX(0,(50-(50*(Marathon!F84-'Best Times'!H$2)/('Best Times'!H$6-'Best Times'!H$2)))))</f>
        <v>144.34101654846336</v>
      </c>
      <c r="F81">
        <f>IF(ISBLANK(Marathon!G84),"",100+MAX(0,(50-(50*(Marathon!G84-'Best Times'!I$2)/('Best Times'!I$6-'Best Times'!I$2)))))</f>
        <v>124.03846153846155</v>
      </c>
      <c r="G81">
        <f>IF(ISBLANK(Marathon!H84),"",100+MAX(0,(50-(50*(Marathon!H84-'Best Times'!J$2)/('Best Times'!J$6-'Best Times'!J$2)))))</f>
        <v>125.62051282051283</v>
      </c>
      <c r="H81">
        <f>IF(ISBLANK(Marathon!I84),"",100+MAX(0,(50-(50*(Marathon!I84-'Best Times'!K$2)/('Best Times'!K$6-'Best Times'!K$2)))))</f>
        <v>112.58894362342639</v>
      </c>
      <c r="I81" t="str">
        <f>IF(ISBLANK(Marathon!J84),"",100+MAX(0,(50-(50*(Marathon!J84-'Best Times'!L$2)/('Best Times'!L$6-'Best Times'!L$2)))))</f>
        <v/>
      </c>
      <c r="J81" t="str">
        <f>IF(ISBLANK(Marathon!K84),"",100+MAX(0,(50-(50*(Marathon!K84-'Best Times'!M$2)/('Best Times'!M$6-'Best Times'!M$2)))))</f>
        <v/>
      </c>
      <c r="K81">
        <f>IF(ISBLANK(Marathon!L84),"",100+MAX(0,(50-(50*(Marathon!L84-'Best Times'!N$2)/('Best Times'!N$6-'Best Times'!N$2)))))</f>
        <v>127.71378708551484</v>
      </c>
      <c r="L81">
        <f>IF(ISBLANK(Marathon!M84),"",100+MAX(0,(50-(50*(Marathon!M84-'Best Times'!O$2)/('Best Times'!O$6-'Best Times'!O$2)))))</f>
        <v>137.79042200094833</v>
      </c>
      <c r="M81">
        <f>IF(ISBLANK(Marathon!N84),"",100+MAX(0,(50-(50*(Marathon!N84-'Best Times'!P$2)/('Best Times'!P$6-'Best Times'!P$2)))))</f>
        <v>133.36134453781511</v>
      </c>
      <c r="N81">
        <f>IF(ISBLANK(Marathon!O84),"",100+MAX(0,(50-(50*(Marathon!O84-'Best Times'!Q$2)/('Best Times'!Q$6-'Best Times'!Q$2)))))</f>
        <v>120.91977869986169</v>
      </c>
      <c r="O81">
        <f t="shared" si="3"/>
        <v>800</v>
      </c>
      <c r="P81">
        <f t="shared" si="4"/>
        <v>0</v>
      </c>
      <c r="Q81">
        <f t="shared" si="5"/>
        <v>1026.374266855004</v>
      </c>
    </row>
    <row r="82" spans="1:17">
      <c r="A82">
        <v>81</v>
      </c>
      <c r="B82" t="s">
        <v>154</v>
      </c>
      <c r="C82" s="1">
        <v>140.6</v>
      </c>
      <c r="D82" s="2" t="s">
        <v>275</v>
      </c>
      <c r="E82">
        <f>IF(ISBLANK(Marathon!F85),"",100+MAX(0,(50-(50*(Marathon!F85-'Best Times'!H$2)/('Best Times'!H$6-'Best Times'!H$2)))))</f>
        <v>100</v>
      </c>
      <c r="F82">
        <f>IF(ISBLANK(Marathon!G85),"",100+MAX(0,(50-(50*(Marathon!G85-'Best Times'!I$2)/('Best Times'!I$6-'Best Times'!I$2)))))</f>
        <v>100</v>
      </c>
      <c r="G82">
        <f>IF(ISBLANK(Marathon!H85),"",100+MAX(0,(50-(50*(Marathon!H85-'Best Times'!J$2)/('Best Times'!J$6-'Best Times'!J$2)))))</f>
        <v>100</v>
      </c>
      <c r="H82">
        <f>IF(ISBLANK(Marathon!I85),"",100+MAX(0,(50-(50*(Marathon!I85-'Best Times'!K$2)/('Best Times'!K$6-'Best Times'!K$2)))))</f>
        <v>118.25396825396825</v>
      </c>
      <c r="I82">
        <f>IF(ISBLANK(Marathon!J85),"",100+MAX(0,(50-(50*(Marathon!J85-'Best Times'!L$2)/('Best Times'!L$6-'Best Times'!L$2)))))</f>
        <v>112.64367816091954</v>
      </c>
      <c r="J82">
        <f>IF(ISBLANK(Marathon!K85),"",100+MAX(0,(50-(50*(Marathon!K85-'Best Times'!M$2)/('Best Times'!M$6-'Best Times'!M$2)))))</f>
        <v>119.44444444444444</v>
      </c>
      <c r="K82">
        <f>IF(ISBLANK(Marathon!L85),"",100+MAX(0,(50-(50*(Marathon!L85-'Best Times'!N$2)/('Best Times'!N$6-'Best Times'!N$2)))))</f>
        <v>100</v>
      </c>
      <c r="L82">
        <f>IF(ISBLANK(Marathon!M85),"",100+MAX(0,(50-(50*(Marathon!M85-'Best Times'!O$2)/('Best Times'!O$6-'Best Times'!O$2)))))</f>
        <v>100</v>
      </c>
      <c r="M82">
        <f>IF(ISBLANK(Marathon!N85),"",100+MAX(0,(50-(50*(Marathon!N85-'Best Times'!P$2)/('Best Times'!P$6-'Best Times'!P$2)))))</f>
        <v>100</v>
      </c>
      <c r="N82">
        <f>IF(ISBLANK(Marathon!O85),"",100+MAX(0,(50-(50*(Marathon!O85-'Best Times'!Q$2)/('Best Times'!Q$6-'Best Times'!Q$2)))))</f>
        <v>127.38589211618257</v>
      </c>
      <c r="O82">
        <f t="shared" si="3"/>
        <v>1000</v>
      </c>
      <c r="P82">
        <f t="shared" si="4"/>
        <v>100</v>
      </c>
      <c r="Q82">
        <f t="shared" si="5"/>
        <v>977.72798297551481</v>
      </c>
    </row>
    <row r="83" spans="1:17">
      <c r="A83">
        <v>82</v>
      </c>
      <c r="B83" t="s">
        <v>50</v>
      </c>
      <c r="C83" s="1">
        <v>140.96666666666599</v>
      </c>
      <c r="D83" s="2" t="s">
        <v>275</v>
      </c>
      <c r="E83">
        <f>IF(ISBLANK(Marathon!F86),"",100+MAX(0,(50-(50*(Marathon!F86-'Best Times'!H$2)/('Best Times'!H$6-'Best Times'!H$2)))))</f>
        <v>100</v>
      </c>
      <c r="F83">
        <f>IF(ISBLANK(Marathon!G86),"",100+MAX(0,(50-(50*(Marathon!G86-'Best Times'!I$2)/('Best Times'!I$6-'Best Times'!I$2)))))</f>
        <v>103.06267806267806</v>
      </c>
      <c r="G83">
        <f>IF(ISBLANK(Marathon!H86),"",100+MAX(0,(50-(50*(Marathon!H86-'Best Times'!J$2)/('Best Times'!J$6-'Best Times'!J$2)))))</f>
        <v>100</v>
      </c>
      <c r="H83">
        <f>IF(ISBLANK(Marathon!I86),"",100+MAX(0,(50-(50*(Marathon!I86-'Best Times'!K$2)/('Best Times'!K$6-'Best Times'!K$2)))))</f>
        <v>100</v>
      </c>
      <c r="I83">
        <f>IF(ISBLANK(Marathon!J86),"",100+MAX(0,(50-(50*(Marathon!J86-'Best Times'!L$2)/('Best Times'!L$6-'Best Times'!L$2)))))</f>
        <v>101.52298850574712</v>
      </c>
      <c r="J83">
        <f>IF(ISBLANK(Marathon!K86),"",100+MAX(0,(50-(50*(Marathon!K86-'Best Times'!M$2)/('Best Times'!M$6-'Best Times'!M$2)))))</f>
        <v>100</v>
      </c>
      <c r="K83">
        <f>IF(ISBLANK(Marathon!L86),"",100+MAX(0,(50-(50*(Marathon!L86-'Best Times'!N$2)/('Best Times'!N$6-'Best Times'!N$2)))))</f>
        <v>100</v>
      </c>
      <c r="L83">
        <f>IF(ISBLANK(Marathon!M86),"",100+MAX(0,(50-(50*(Marathon!M86-'Best Times'!O$2)/('Best Times'!O$6-'Best Times'!O$2)))))</f>
        <v>125.39118065433854</v>
      </c>
      <c r="M83">
        <f>IF(ISBLANK(Marathon!N86),"",100+MAX(0,(50-(50*(Marathon!N86-'Best Times'!P$2)/('Best Times'!P$6-'Best Times'!P$2)))))</f>
        <v>111.9047619047619</v>
      </c>
      <c r="N83">
        <f>IF(ISBLANK(Marathon!O86),"",100+MAX(0,(50-(50*(Marathon!O86-'Best Times'!Q$2)/('Best Times'!Q$6-'Best Times'!Q$2)))))</f>
        <v>100</v>
      </c>
      <c r="O83">
        <f t="shared" si="3"/>
        <v>1000</v>
      </c>
      <c r="P83">
        <f t="shared" si="4"/>
        <v>100</v>
      </c>
      <c r="Q83">
        <f t="shared" si="5"/>
        <v>941.88160912752573</v>
      </c>
    </row>
    <row r="84" spans="1:17">
      <c r="A84">
        <v>83</v>
      </c>
      <c r="B84" t="s">
        <v>155</v>
      </c>
      <c r="C84" s="1">
        <v>140.416666666666</v>
      </c>
      <c r="D84" s="2" t="s">
        <v>271</v>
      </c>
      <c r="E84">
        <f>IF(ISBLANK(Marathon!F87),"",100+MAX(0,(50-(50*(Marathon!F87-'Best Times'!H$2)/('Best Times'!H$6-'Best Times'!H$2)))))</f>
        <v>121.58687943262412</v>
      </c>
      <c r="F84">
        <f>IF(ISBLANK(Marathon!G87),"",100+MAX(0,(50-(50*(Marathon!G87-'Best Times'!I$2)/('Best Times'!I$6-'Best Times'!I$2)))))</f>
        <v>100</v>
      </c>
      <c r="G84">
        <f>IF(ISBLANK(Marathon!H87),"",100+MAX(0,(50-(50*(Marathon!H87-'Best Times'!J$2)/('Best Times'!J$6-'Best Times'!J$2)))))</f>
        <v>104.96410256410256</v>
      </c>
      <c r="H84">
        <f>IF(ISBLANK(Marathon!I87),"",100+MAX(0,(50-(50*(Marathon!I87-'Best Times'!K$2)/('Best Times'!K$6-'Best Times'!K$2)))))</f>
        <v>100</v>
      </c>
      <c r="I84">
        <f>IF(ISBLANK(Marathon!J87),"",100+MAX(0,(50-(50*(Marathon!J87-'Best Times'!L$2)/('Best Times'!L$6-'Best Times'!L$2)))))</f>
        <v>126.75287356321839</v>
      </c>
      <c r="J84">
        <f>IF(ISBLANK(Marathon!K87),"",100+MAX(0,(50-(50*(Marathon!K87-'Best Times'!M$2)/('Best Times'!M$6-'Best Times'!M$2)))))</f>
        <v>100</v>
      </c>
      <c r="K84">
        <f>IF(ISBLANK(Marathon!L87),"",100+MAX(0,(50-(50*(Marathon!L87-'Best Times'!N$2)/('Best Times'!N$6-'Best Times'!N$2)))))</f>
        <v>100</v>
      </c>
      <c r="L84">
        <f>IF(ISBLANK(Marathon!M87),"",100+MAX(0,(50-(50*(Marathon!M87-'Best Times'!O$2)/('Best Times'!O$6-'Best Times'!O$2)))))</f>
        <v>100</v>
      </c>
      <c r="M84">
        <f>IF(ISBLANK(Marathon!N87),"",100+MAX(0,(50-(50*(Marathon!N87-'Best Times'!P$2)/('Best Times'!P$6-'Best Times'!P$2)))))</f>
        <v>100</v>
      </c>
      <c r="N84">
        <f>IF(ISBLANK(Marathon!O87),"",100+MAX(0,(50-(50*(Marathon!O87-'Best Times'!Q$2)/('Best Times'!Q$6-'Best Times'!Q$2)))))</f>
        <v>107.74550484094053</v>
      </c>
      <c r="O84">
        <f t="shared" si="3"/>
        <v>1000</v>
      </c>
      <c r="P84">
        <f t="shared" si="4"/>
        <v>100</v>
      </c>
      <c r="Q84">
        <f t="shared" si="5"/>
        <v>961.04936040088569</v>
      </c>
    </row>
    <row r="85" spans="1:17">
      <c r="A85">
        <v>84</v>
      </c>
      <c r="B85" t="s">
        <v>11</v>
      </c>
      <c r="C85" s="1">
        <v>138.5</v>
      </c>
      <c r="D85" s="2" t="s">
        <v>277</v>
      </c>
      <c r="E85">
        <f>IF(ISBLANK(Marathon!F88),"",100+MAX(0,(50-(50*(Marathon!F88-'Best Times'!H$2)/('Best Times'!H$6-'Best Times'!H$2)))))</f>
        <v>112.677304964539</v>
      </c>
      <c r="F85">
        <f>IF(ISBLANK(Marathon!G88),"",100+MAX(0,(50-(50*(Marathon!G88-'Best Times'!I$2)/('Best Times'!I$6-'Best Times'!I$2)))))</f>
        <v>105.84045584045583</v>
      </c>
      <c r="G85">
        <f>IF(ISBLANK(Marathon!H88),"",100+MAX(0,(50-(50*(Marathon!H88-'Best Times'!J$2)/('Best Times'!J$6-'Best Times'!J$2)))))</f>
        <v>100</v>
      </c>
      <c r="H85">
        <f>IF(ISBLANK(Marathon!I88),"",100+MAX(0,(50-(50*(Marathon!I88-'Best Times'!K$2)/('Best Times'!K$6-'Best Times'!K$2)))))</f>
        <v>100</v>
      </c>
      <c r="I85">
        <f>IF(ISBLANK(Marathon!J88),"",100+MAX(0,(50-(50*(Marathon!J88-'Best Times'!L$2)/('Best Times'!L$6-'Best Times'!L$2)))))</f>
        <v>114.79885057471265</v>
      </c>
      <c r="J85">
        <f>IF(ISBLANK(Marathon!K88),"",100+MAX(0,(50-(50*(Marathon!K88-'Best Times'!M$2)/('Best Times'!M$6-'Best Times'!M$2)))))</f>
        <v>106.70611439842209</v>
      </c>
      <c r="K85">
        <f>IF(ISBLANK(Marathon!L88),"",100+MAX(0,(50-(50*(Marathon!L88-'Best Times'!N$2)/('Best Times'!N$6-'Best Times'!N$2)))))</f>
        <v>100</v>
      </c>
      <c r="L85">
        <f>IF(ISBLANK(Marathon!M88),"",100+MAX(0,(50-(50*(Marathon!M88-'Best Times'!O$2)/('Best Times'!O$6-'Best Times'!O$2)))))</f>
        <v>111.47463252726411</v>
      </c>
      <c r="M85">
        <f>IF(ISBLANK(Marathon!N88),"",100+MAX(0,(50-(50*(Marathon!N88-'Best Times'!P$2)/('Best Times'!P$6-'Best Times'!P$2)))))</f>
        <v>116.35854341736695</v>
      </c>
      <c r="N85">
        <f>IF(ISBLANK(Marathon!O88),"",100+MAX(0,(50-(50*(Marathon!O88-'Best Times'!Q$2)/('Best Times'!Q$6-'Best Times'!Q$2)))))</f>
        <v>100</v>
      </c>
      <c r="O85">
        <f t="shared" si="3"/>
        <v>1000</v>
      </c>
      <c r="P85">
        <f t="shared" si="4"/>
        <v>100</v>
      </c>
      <c r="Q85">
        <f t="shared" si="5"/>
        <v>967.85590172276079</v>
      </c>
    </row>
    <row r="86" spans="1:17">
      <c r="A86">
        <v>85</v>
      </c>
      <c r="B86" t="s">
        <v>156</v>
      </c>
      <c r="C86" s="1">
        <v>138</v>
      </c>
      <c r="D86" s="2" t="s">
        <v>275</v>
      </c>
      <c r="E86">
        <f>IF(ISBLANK(Marathon!F89),"",100+MAX(0,(50-(50*(Marathon!F89-'Best Times'!H$2)/('Best Times'!H$6-'Best Times'!H$2)))))</f>
        <v>100</v>
      </c>
      <c r="F86">
        <f>IF(ISBLANK(Marathon!G89),"",100+MAX(0,(50-(50*(Marathon!G89-'Best Times'!I$2)/('Best Times'!I$6-'Best Times'!I$2)))))</f>
        <v>100</v>
      </c>
      <c r="G86">
        <f>IF(ISBLANK(Marathon!H89),"",100+MAX(0,(50-(50*(Marathon!H89-'Best Times'!J$2)/('Best Times'!J$6-'Best Times'!J$2)))))</f>
        <v>100</v>
      </c>
      <c r="H86">
        <f>IF(ISBLANK(Marathon!I89),"",100+MAX(0,(50-(50*(Marathon!I89-'Best Times'!K$2)/('Best Times'!K$6-'Best Times'!K$2)))))</f>
        <v>107.22495894909687</v>
      </c>
      <c r="I86">
        <f>IF(ISBLANK(Marathon!J89),"",100+MAX(0,(50-(50*(Marathon!J89-'Best Times'!L$2)/('Best Times'!L$6-'Best Times'!L$2)))))</f>
        <v>113.13218390804597</v>
      </c>
      <c r="J86">
        <f>IF(ISBLANK(Marathon!K89),"",100+MAX(0,(50-(50*(Marathon!K89-'Best Times'!M$2)/('Best Times'!M$6-'Best Times'!M$2)))))</f>
        <v>126.33136094674556</v>
      </c>
      <c r="K86">
        <f>IF(ISBLANK(Marathon!L89),"",100+MAX(0,(50-(50*(Marathon!L89-'Best Times'!N$2)/('Best Times'!N$6-'Best Times'!N$2)))))</f>
        <v>100</v>
      </c>
      <c r="L86">
        <f>IF(ISBLANK(Marathon!M89),"",100+MAX(0,(50-(50*(Marathon!M89-'Best Times'!O$2)/('Best Times'!O$6-'Best Times'!O$2)))))</f>
        <v>100</v>
      </c>
      <c r="M86">
        <f>IF(ISBLANK(Marathon!N89),"",100+MAX(0,(50-(50*(Marathon!N89-'Best Times'!P$2)/('Best Times'!P$6-'Best Times'!P$2)))))</f>
        <v>100</v>
      </c>
      <c r="N86">
        <f>IF(ISBLANK(Marathon!O89),"",100+MAX(0,(50-(50*(Marathon!O89-'Best Times'!Q$2)/('Best Times'!Q$6-'Best Times'!Q$2)))))</f>
        <v>124.30843706777317</v>
      </c>
      <c r="O86">
        <f t="shared" si="3"/>
        <v>1000</v>
      </c>
      <c r="P86">
        <f t="shared" si="4"/>
        <v>100</v>
      </c>
      <c r="Q86">
        <f t="shared" si="5"/>
        <v>970.99694087166154</v>
      </c>
    </row>
    <row r="87" spans="1:17">
      <c r="A87">
        <v>86</v>
      </c>
      <c r="B87" t="s">
        <v>25</v>
      </c>
      <c r="C87" s="1">
        <v>138.98333333333301</v>
      </c>
      <c r="D87" s="2" t="s">
        <v>279</v>
      </c>
      <c r="E87">
        <f>IF(ISBLANK(Marathon!F90),"",100+MAX(0,(50-(50*(Marathon!F90-'Best Times'!H$2)/('Best Times'!H$6-'Best Times'!H$2)))))</f>
        <v>100</v>
      </c>
      <c r="F87">
        <f>IF(ISBLANK(Marathon!G90),"",100+MAX(0,(50-(50*(Marathon!G90-'Best Times'!I$2)/('Best Times'!I$6-'Best Times'!I$2)))))</f>
        <v>111.11111111111111</v>
      </c>
      <c r="G87">
        <f>IF(ISBLANK(Marathon!H90),"",100+MAX(0,(50-(50*(Marathon!H90-'Best Times'!J$2)/('Best Times'!J$6-'Best Times'!J$2)))))</f>
        <v>116.57435897435897</v>
      </c>
      <c r="H87">
        <f>IF(ISBLANK(Marathon!I90),"",100+MAX(0,(50-(50*(Marathon!I90-'Best Times'!K$2)/('Best Times'!K$6-'Best Times'!K$2)))))</f>
        <v>100</v>
      </c>
      <c r="I87">
        <f>IF(ISBLANK(Marathon!J90),"",100+MAX(0,(50-(50*(Marathon!J90-'Best Times'!L$2)/('Best Times'!L$6-'Best Times'!L$2)))))</f>
        <v>100</v>
      </c>
      <c r="J87">
        <f>IF(ISBLANK(Marathon!K90),"",100+MAX(0,(50-(50*(Marathon!K90-'Best Times'!M$2)/('Best Times'!M$6-'Best Times'!M$2)))))</f>
        <v>100</v>
      </c>
      <c r="K87">
        <f>IF(ISBLANK(Marathon!L90),"",100+MAX(0,(50-(50*(Marathon!L90-'Best Times'!N$2)/('Best Times'!N$6-'Best Times'!N$2)))))</f>
        <v>103.0715532286213</v>
      </c>
      <c r="L87">
        <f>IF(ISBLANK(Marathon!M90),"",100+MAX(0,(50-(50*(Marathon!M90-'Best Times'!O$2)/('Best Times'!O$6-'Best Times'!O$2)))))</f>
        <v>141.58368895211001</v>
      </c>
      <c r="M87">
        <f>IF(ISBLANK(Marathon!N90),"",100+MAX(0,(50-(50*(Marathon!N90-'Best Times'!P$2)/('Best Times'!P$6-'Best Times'!P$2)))))</f>
        <v>118.15126050420167</v>
      </c>
      <c r="N87">
        <f>IF(ISBLANK(Marathon!O90),"",100+MAX(0,(50-(50*(Marathon!O90-'Best Times'!Q$2)/('Best Times'!Q$6-'Best Times'!Q$2)))))</f>
        <v>107.50345781466113</v>
      </c>
      <c r="O87">
        <f t="shared" si="3"/>
        <v>1000</v>
      </c>
      <c r="P87">
        <f t="shared" si="4"/>
        <v>100</v>
      </c>
      <c r="Q87">
        <f t="shared" si="5"/>
        <v>997.99543058506424</v>
      </c>
    </row>
    <row r="88" spans="1:17">
      <c r="A88">
        <v>87</v>
      </c>
      <c r="B88" t="s">
        <v>157</v>
      </c>
      <c r="C88" s="1">
        <v>134.4</v>
      </c>
      <c r="D88" s="2" t="s">
        <v>275</v>
      </c>
      <c r="E88">
        <f>IF(ISBLANK(Marathon!F91),"",100+MAX(0,(50-(50*(Marathon!F91-'Best Times'!H$2)/('Best Times'!H$6-'Best Times'!H$2)))))</f>
        <v>100</v>
      </c>
      <c r="F88">
        <f>IF(ISBLANK(Marathon!G91),"",100+MAX(0,(50-(50*(Marathon!G91-'Best Times'!I$2)/('Best Times'!I$6-'Best Times'!I$2)))))</f>
        <v>107.3005698005698</v>
      </c>
      <c r="G88">
        <f>IF(ISBLANK(Marathon!H91),"",100+MAX(0,(50-(50*(Marathon!H91-'Best Times'!J$2)/('Best Times'!J$6-'Best Times'!J$2)))))</f>
        <v>100</v>
      </c>
      <c r="H88">
        <f>IF(ISBLANK(Marathon!I91),"",100+MAX(0,(50-(50*(Marathon!I91-'Best Times'!K$2)/('Best Times'!K$6-'Best Times'!K$2)))))</f>
        <v>100</v>
      </c>
      <c r="I88">
        <f>IF(ISBLANK(Marathon!J91),"",100+MAX(0,(50-(50*(Marathon!J91-'Best Times'!L$2)/('Best Times'!L$6-'Best Times'!L$2)))))</f>
        <v>126.14942528735632</v>
      </c>
      <c r="J88">
        <f>IF(ISBLANK(Marathon!K91),"",100+MAX(0,(50-(50*(Marathon!K91-'Best Times'!M$2)/('Best Times'!M$6-'Best Times'!M$2)))))</f>
        <v>113.82314266929652</v>
      </c>
      <c r="K88">
        <f>IF(ISBLANK(Marathon!L91),"",100+MAX(0,(50-(50*(Marathon!L91-'Best Times'!N$2)/('Best Times'!N$6-'Best Times'!N$2)))))</f>
        <v>100</v>
      </c>
      <c r="L88">
        <f>IF(ISBLANK(Marathon!M91),"",100+MAX(0,(50-(50*(Marathon!M91-'Best Times'!O$2)/('Best Times'!O$6-'Best Times'!O$2)))))</f>
        <v>100</v>
      </c>
      <c r="M88">
        <f>IF(ISBLANK(Marathon!N91),"",100+MAX(0,(50-(50*(Marathon!N91-'Best Times'!P$2)/('Best Times'!P$6-'Best Times'!P$2)))))</f>
        <v>103.75350140056022</v>
      </c>
      <c r="N88">
        <f>IF(ISBLANK(Marathon!O91),"",100+MAX(0,(50-(50*(Marathon!O91-'Best Times'!Q$2)/('Best Times'!Q$6-'Best Times'!Q$2)))))</f>
        <v>100</v>
      </c>
      <c r="O88">
        <f t="shared" si="3"/>
        <v>1000</v>
      </c>
      <c r="P88">
        <f t="shared" si="4"/>
        <v>100</v>
      </c>
      <c r="Q88">
        <f t="shared" si="5"/>
        <v>951.02663915778294</v>
      </c>
    </row>
    <row r="89" spans="1:17">
      <c r="A89">
        <v>88</v>
      </c>
      <c r="B89" t="s">
        <v>41</v>
      </c>
      <c r="C89" s="1">
        <v>134.1</v>
      </c>
      <c r="D89" s="2" t="s">
        <v>275</v>
      </c>
      <c r="E89">
        <f>IF(ISBLANK(Marathon!F92),"",100+MAX(0,(50-(50*(Marathon!F92-'Best Times'!H$2)/('Best Times'!H$6-'Best Times'!H$2)))))</f>
        <v>100</v>
      </c>
      <c r="F89">
        <f>IF(ISBLANK(Marathon!G92),"",100+MAX(0,(50-(50*(Marathon!G92-'Best Times'!I$2)/('Best Times'!I$6-'Best Times'!I$2)))))</f>
        <v>100</v>
      </c>
      <c r="G89">
        <f>IF(ISBLANK(Marathon!H92),"",100+MAX(0,(50-(50*(Marathon!H92-'Best Times'!J$2)/('Best Times'!J$6-'Best Times'!J$2)))))</f>
        <v>100</v>
      </c>
      <c r="H89">
        <f>IF(ISBLANK(Marathon!I92),"",100+MAX(0,(50-(50*(Marathon!I92-'Best Times'!K$2)/('Best Times'!K$6-'Best Times'!K$2)))))</f>
        <v>100</v>
      </c>
      <c r="I89">
        <f>IF(ISBLANK(Marathon!J92),"",100+MAX(0,(50-(50*(Marathon!J92-'Best Times'!L$2)/('Best Times'!L$6-'Best Times'!L$2)))))</f>
        <v>109.42528735632183</v>
      </c>
      <c r="J89">
        <f>IF(ISBLANK(Marathon!K92),"",100+MAX(0,(50-(50*(Marathon!K92-'Best Times'!M$2)/('Best Times'!M$6-'Best Times'!M$2)))))</f>
        <v>112.45890861275477</v>
      </c>
      <c r="K89">
        <f>IF(ISBLANK(Marathon!L92),"",100+MAX(0,(50-(50*(Marathon!L92-'Best Times'!N$2)/('Best Times'!N$6-'Best Times'!N$2)))))</f>
        <v>100</v>
      </c>
      <c r="L89">
        <f>IF(ISBLANK(Marathon!M92),"",100+MAX(0,(50-(50*(Marathon!M92-'Best Times'!O$2)/('Best Times'!O$6-'Best Times'!O$2)))))</f>
        <v>128.97107633949739</v>
      </c>
      <c r="M89">
        <f>IF(ISBLANK(Marathon!N92),"",100+MAX(0,(50-(50*(Marathon!N92-'Best Times'!P$2)/('Best Times'!P$6-'Best Times'!P$2)))))</f>
        <v>110.14005602240897</v>
      </c>
      <c r="N89">
        <f>IF(ISBLANK(Marathon!O92),"",100+MAX(0,(50-(50*(Marathon!O92-'Best Times'!Q$2)/('Best Times'!Q$6-'Best Times'!Q$2)))))</f>
        <v>105.01383125864453</v>
      </c>
      <c r="O89">
        <f t="shared" si="3"/>
        <v>1000</v>
      </c>
      <c r="P89">
        <f t="shared" si="4"/>
        <v>100</v>
      </c>
      <c r="Q89">
        <f t="shared" si="5"/>
        <v>966.00915958962742</v>
      </c>
    </row>
    <row r="90" spans="1:17">
      <c r="A90">
        <v>89</v>
      </c>
      <c r="B90" t="s">
        <v>158</v>
      </c>
      <c r="C90" s="1">
        <v>134.083333333333</v>
      </c>
      <c r="D90" s="2" t="s">
        <v>274</v>
      </c>
      <c r="E90">
        <f>IF(ISBLANK(Marathon!F93),"",100+MAX(0,(50-(50*(Marathon!F93-'Best Times'!H$2)/('Best Times'!H$6-'Best Times'!H$2)))))</f>
        <v>100</v>
      </c>
      <c r="F90">
        <f>IF(ISBLANK(Marathon!G93),"",100+MAX(0,(50-(50*(Marathon!G93-'Best Times'!I$2)/('Best Times'!I$6-'Best Times'!I$2)))))</f>
        <v>100</v>
      </c>
      <c r="G90">
        <f>IF(ISBLANK(Marathon!H93),"",100+MAX(0,(50-(50*(Marathon!H93-'Best Times'!J$2)/('Best Times'!J$6-'Best Times'!J$2)))))</f>
        <v>111.50769230769231</v>
      </c>
      <c r="H90">
        <f>IF(ISBLANK(Marathon!I93),"",100+MAX(0,(50-(50*(Marathon!I93-'Best Times'!K$2)/('Best Times'!K$6-'Best Times'!K$2)))))</f>
        <v>100</v>
      </c>
      <c r="I90">
        <f>IF(ISBLANK(Marathon!J93),"",100+MAX(0,(50-(50*(Marathon!J93-'Best Times'!L$2)/('Best Times'!L$6-'Best Times'!L$2)))))</f>
        <v>109.42528735632183</v>
      </c>
      <c r="J90">
        <f>IF(ISBLANK(Marathon!K93),"",100+MAX(0,(50-(50*(Marathon!K93-'Best Times'!M$2)/('Best Times'!M$6-'Best Times'!M$2)))))</f>
        <v>112.75476660092045</v>
      </c>
      <c r="K90" t="str">
        <f>IF(ISBLANK(Marathon!L93),"",100+MAX(0,(50-(50*(Marathon!L93-'Best Times'!N$2)/('Best Times'!N$6-'Best Times'!N$2)))))</f>
        <v/>
      </c>
      <c r="L90">
        <f>IF(ISBLANK(Marathon!M93),"",100+MAX(0,(50-(50*(Marathon!M93-'Best Times'!O$2)/('Best Times'!O$6-'Best Times'!O$2)))))</f>
        <v>123.99241346609767</v>
      </c>
      <c r="M90">
        <f>IF(ISBLANK(Marathon!N93),"",100+MAX(0,(50-(50*(Marathon!N93-'Best Times'!P$2)/('Best Times'!P$6-'Best Times'!P$2)))))</f>
        <v>100.61624649859944</v>
      </c>
      <c r="N90">
        <f>IF(ISBLANK(Marathon!O93),"",100+MAX(0,(50-(50*(Marathon!O93-'Best Times'!Q$2)/('Best Times'!Q$6-'Best Times'!Q$2)))))</f>
        <v>100</v>
      </c>
      <c r="O90">
        <f t="shared" si="3"/>
        <v>900</v>
      </c>
      <c r="P90">
        <f t="shared" si="4"/>
        <v>0</v>
      </c>
      <c r="Q90">
        <f t="shared" si="5"/>
        <v>958.29640622963177</v>
      </c>
    </row>
    <row r="91" spans="1:17">
      <c r="A91">
        <v>90</v>
      </c>
      <c r="B91" t="s">
        <v>62</v>
      </c>
      <c r="C91" s="1">
        <v>134.833333333333</v>
      </c>
      <c r="D91" s="2" t="s">
        <v>280</v>
      </c>
      <c r="E91">
        <f>IF(ISBLANK(Marathon!F94),"",100+MAX(0,(50-(50*(Marathon!F94-'Best Times'!H$2)/('Best Times'!H$6-'Best Times'!H$2)))))</f>
        <v>100</v>
      </c>
      <c r="F91">
        <f>IF(ISBLANK(Marathon!G94),"",100+MAX(0,(50-(50*(Marathon!G94-'Best Times'!I$2)/('Best Times'!I$6-'Best Times'!I$2)))))</f>
        <v>100</v>
      </c>
      <c r="G91" t="str">
        <f>IF(ISBLANK(Marathon!H94),"",100+MAX(0,(50-(50*(Marathon!H94-'Best Times'!J$2)/('Best Times'!J$6-'Best Times'!J$2)))))</f>
        <v/>
      </c>
      <c r="H91">
        <f>IF(ISBLANK(Marathon!I94),"",100+MAX(0,(50-(50*(Marathon!I94-'Best Times'!K$2)/('Best Times'!K$6-'Best Times'!K$2)))))</f>
        <v>100</v>
      </c>
      <c r="I91">
        <f>IF(ISBLANK(Marathon!J94),"",100+MAX(0,(50-(50*(Marathon!J94-'Best Times'!L$2)/('Best Times'!L$6-'Best Times'!L$2)))))</f>
        <v>130.08620689655172</v>
      </c>
      <c r="J91">
        <f>IF(ISBLANK(Marathon!K94),"",100+MAX(0,(50-(50*(Marathon!K94-'Best Times'!M$2)/('Best Times'!M$6-'Best Times'!M$2)))))</f>
        <v>100</v>
      </c>
      <c r="K91">
        <f>IF(ISBLANK(Marathon!L94),"",100+MAX(0,(50-(50*(Marathon!L94-'Best Times'!N$2)/('Best Times'!N$6-'Best Times'!N$2)))))</f>
        <v>100</v>
      </c>
      <c r="L91">
        <f>IF(ISBLANK(Marathon!M94),"",100+MAX(0,(50-(50*(Marathon!M94-'Best Times'!O$2)/('Best Times'!O$6-'Best Times'!O$2)))))</f>
        <v>100</v>
      </c>
      <c r="M91">
        <f>IF(ISBLANK(Marathon!N94),"",100+MAX(0,(50-(50*(Marathon!N94-'Best Times'!P$2)/('Best Times'!P$6-'Best Times'!P$2)))))</f>
        <v>117.53501400560225</v>
      </c>
      <c r="N91">
        <f>IF(ISBLANK(Marathon!O94),"",100+MAX(0,(50-(50*(Marathon!O94-'Best Times'!Q$2)/('Best Times'!Q$6-'Best Times'!Q$2)))))</f>
        <v>126.41770401106501</v>
      </c>
      <c r="O91">
        <f t="shared" si="3"/>
        <v>900</v>
      </c>
      <c r="P91">
        <f t="shared" si="4"/>
        <v>0</v>
      </c>
      <c r="Q91">
        <f t="shared" si="5"/>
        <v>974.03892491321892</v>
      </c>
    </row>
    <row r="92" spans="1:17">
      <c r="A92">
        <v>91</v>
      </c>
      <c r="B92" t="s">
        <v>94</v>
      </c>
      <c r="C92" s="1">
        <v>130.69999999999999</v>
      </c>
      <c r="D92" s="2" t="s">
        <v>276</v>
      </c>
      <c r="E92">
        <f>IF(ISBLANK(Marathon!F95),"",100+MAX(0,(50-(50*(Marathon!F95-'Best Times'!H$2)/('Best Times'!H$6-'Best Times'!H$2)))))</f>
        <v>101.18203309692672</v>
      </c>
      <c r="F92">
        <f>IF(ISBLANK(Marathon!G95),"",100+MAX(0,(50-(50*(Marathon!G95-'Best Times'!I$2)/('Best Times'!I$6-'Best Times'!I$2)))))</f>
        <v>118.62535612535612</v>
      </c>
      <c r="G92">
        <f>IF(ISBLANK(Marathon!H95),"",100+MAX(0,(50-(50*(Marathon!H95-'Best Times'!J$2)/('Best Times'!J$6-'Best Times'!J$2)))))</f>
        <v>100</v>
      </c>
      <c r="H92">
        <f>IF(ISBLANK(Marathon!I95),"",100+MAX(0,(50-(50*(Marathon!I95-'Best Times'!K$2)/('Best Times'!K$6-'Best Times'!K$2)))))</f>
        <v>100</v>
      </c>
      <c r="I92" t="str">
        <f>IF(ISBLANK(Marathon!J95),"",100+MAX(0,(50-(50*(Marathon!J95-'Best Times'!L$2)/('Best Times'!L$6-'Best Times'!L$2)))))</f>
        <v/>
      </c>
      <c r="J92">
        <f>IF(ISBLANK(Marathon!K95),"",100+MAX(0,(50-(50*(Marathon!K95-'Best Times'!M$2)/('Best Times'!M$6-'Best Times'!M$2)))))</f>
        <v>125.57527942143327</v>
      </c>
      <c r="K92">
        <f>IF(ISBLANK(Marathon!L95),"",100+MAX(0,(50-(50*(Marathon!L95-'Best Times'!N$2)/('Best Times'!N$6-'Best Times'!N$2)))))</f>
        <v>113.26352530541013</v>
      </c>
      <c r="L92">
        <f>IF(ISBLANK(Marathon!M95),"",100+MAX(0,(50-(50*(Marathon!M95-'Best Times'!O$2)/('Best Times'!O$6-'Best Times'!O$2)))))</f>
        <v>110.38406827880513</v>
      </c>
      <c r="M92">
        <f>IF(ISBLANK(Marathon!N95),"",100+MAX(0,(50-(50*(Marathon!N95-'Best Times'!P$2)/('Best Times'!P$6-'Best Times'!P$2)))))</f>
        <v>100</v>
      </c>
      <c r="N92">
        <f>IF(ISBLANK(Marathon!O95),"",100+MAX(0,(50-(50*(Marathon!O95-'Best Times'!Q$2)/('Best Times'!Q$6-'Best Times'!Q$2)))))</f>
        <v>119.88243430152144</v>
      </c>
      <c r="O92">
        <f t="shared" si="3"/>
        <v>900</v>
      </c>
      <c r="P92">
        <f t="shared" si="4"/>
        <v>0</v>
      </c>
      <c r="Q92">
        <f t="shared" si="5"/>
        <v>988.91269652945277</v>
      </c>
    </row>
    <row r="93" spans="1:17">
      <c r="A93">
        <v>92</v>
      </c>
      <c r="B93" t="s">
        <v>38</v>
      </c>
      <c r="C93" s="1">
        <v>125.9</v>
      </c>
      <c r="D93" s="2" t="s">
        <v>277</v>
      </c>
      <c r="E93">
        <f>IF(ISBLANK(Marathon!F96),"",100+MAX(0,(50-(50*(Marathon!F96-'Best Times'!H$2)/('Best Times'!H$6-'Best Times'!H$2)))))</f>
        <v>100</v>
      </c>
      <c r="F93">
        <f>IF(ISBLANK(Marathon!G96),"",100+MAX(0,(50-(50*(Marathon!G96-'Best Times'!I$2)/('Best Times'!I$6-'Best Times'!I$2)))))</f>
        <v>100</v>
      </c>
      <c r="G93">
        <f>IF(ISBLANK(Marathon!H96),"",100+MAX(0,(50-(50*(Marathon!H96-'Best Times'!J$2)/('Best Times'!J$6-'Best Times'!J$2)))))</f>
        <v>100</v>
      </c>
      <c r="H93">
        <f>IF(ISBLANK(Marathon!I96),"",100+MAX(0,(50-(50*(Marathon!I96-'Best Times'!K$2)/('Best Times'!K$6-'Best Times'!K$2)))))</f>
        <v>121.5927750410509</v>
      </c>
      <c r="I93">
        <f>IF(ISBLANK(Marathon!J96),"",100+MAX(0,(50-(50*(Marathon!J96-'Best Times'!L$2)/('Best Times'!L$6-'Best Times'!L$2)))))</f>
        <v>100</v>
      </c>
      <c r="J93">
        <f>IF(ISBLANK(Marathon!K96),"",100+MAX(0,(50-(50*(Marathon!K96-'Best Times'!M$2)/('Best Times'!M$6-'Best Times'!M$2)))))</f>
        <v>100</v>
      </c>
      <c r="K93">
        <f>IF(ISBLANK(Marathon!L96),"",100+MAX(0,(50-(50*(Marathon!L96-'Best Times'!N$2)/('Best Times'!N$6-'Best Times'!N$2)))))</f>
        <v>100</v>
      </c>
      <c r="L93">
        <f>IF(ISBLANK(Marathon!M96),"",100+MAX(0,(50-(50*(Marathon!M96-'Best Times'!O$2)/('Best Times'!O$6-'Best Times'!O$2)))))</f>
        <v>100</v>
      </c>
      <c r="M93">
        <f>IF(ISBLANK(Marathon!N96),"",100+MAX(0,(50-(50*(Marathon!N96-'Best Times'!P$2)/('Best Times'!P$6-'Best Times'!P$2)))))</f>
        <v>111.62464985994399</v>
      </c>
      <c r="N93">
        <f>IF(ISBLANK(Marathon!O96),"",100+MAX(0,(50-(50*(Marathon!O96-'Best Times'!Q$2)/('Best Times'!Q$6-'Best Times'!Q$2)))))</f>
        <v>100</v>
      </c>
      <c r="O93">
        <f t="shared" si="3"/>
        <v>1000</v>
      </c>
      <c r="P93">
        <f t="shared" si="4"/>
        <v>100</v>
      </c>
      <c r="Q93">
        <f t="shared" si="5"/>
        <v>933.21742490099496</v>
      </c>
    </row>
    <row r="94" spans="1:17">
      <c r="A94">
        <v>93</v>
      </c>
      <c r="B94" t="s">
        <v>65</v>
      </c>
      <c r="C94" s="1">
        <v>130.69999999999999</v>
      </c>
      <c r="D94" s="2" t="s">
        <v>277</v>
      </c>
      <c r="E94">
        <f>IF(ISBLANK(Marathon!F97),"",100+MAX(0,(50-(50*(Marathon!F97-'Best Times'!H$2)/('Best Times'!H$6-'Best Times'!H$2)))))</f>
        <v>100</v>
      </c>
      <c r="F94">
        <f>IF(ISBLANK(Marathon!G97),"",100+MAX(0,(50-(50*(Marathon!G97-'Best Times'!I$2)/('Best Times'!I$6-'Best Times'!I$2)))))</f>
        <v>100</v>
      </c>
      <c r="G94">
        <f>IF(ISBLANK(Marathon!H97),"",100+MAX(0,(50-(50*(Marathon!H97-'Best Times'!J$2)/('Best Times'!J$6-'Best Times'!J$2)))))</f>
        <v>100</v>
      </c>
      <c r="H94">
        <f>IF(ISBLANK(Marathon!I97),"",100+MAX(0,(50-(50*(Marathon!I97-'Best Times'!K$2)/('Best Times'!K$6-'Best Times'!K$2)))))</f>
        <v>100</v>
      </c>
      <c r="I94">
        <f>IF(ISBLANK(Marathon!J97),"",100+MAX(0,(50-(50*(Marathon!J97-'Best Times'!L$2)/('Best Times'!L$6-'Best Times'!L$2)))))</f>
        <v>100</v>
      </c>
      <c r="J94">
        <f>IF(ISBLANK(Marathon!K97),"",100+MAX(0,(50-(50*(Marathon!K97-'Best Times'!M$2)/('Best Times'!M$6-'Best Times'!M$2)))))</f>
        <v>100</v>
      </c>
      <c r="K94">
        <f>IF(ISBLANK(Marathon!L97),"",100+MAX(0,(50-(50*(Marathon!L97-'Best Times'!N$2)/('Best Times'!N$6-'Best Times'!N$2)))))</f>
        <v>100</v>
      </c>
      <c r="L94">
        <f>IF(ISBLANK(Marathon!M97),"",100+MAX(0,(50-(50*(Marathon!M97-'Best Times'!O$2)/('Best Times'!O$6-'Best Times'!O$2)))))</f>
        <v>127.90422000948317</v>
      </c>
      <c r="M94">
        <f>IF(ISBLANK(Marathon!N97),"",100+MAX(0,(50-(50*(Marathon!N97-'Best Times'!P$2)/('Best Times'!P$6-'Best Times'!P$2)))))</f>
        <v>107.31092436974791</v>
      </c>
      <c r="N94">
        <f>IF(ISBLANK(Marathon!O97),"",100+MAX(0,(50-(50*(Marathon!O97-'Best Times'!Q$2)/('Best Times'!Q$6-'Best Times'!Q$2)))))</f>
        <v>100.89903181189487</v>
      </c>
      <c r="O94">
        <f t="shared" si="3"/>
        <v>1000</v>
      </c>
      <c r="P94">
        <f t="shared" si="4"/>
        <v>100</v>
      </c>
      <c r="Q94">
        <f t="shared" si="5"/>
        <v>936.11417619112603</v>
      </c>
    </row>
    <row r="95" spans="1:17">
      <c r="A95">
        <v>94</v>
      </c>
      <c r="B95" t="s">
        <v>27</v>
      </c>
      <c r="C95" s="1">
        <v>123.36666666666601</v>
      </c>
      <c r="D95" s="2" t="s">
        <v>280</v>
      </c>
      <c r="E95">
        <f>IF(ISBLANK(Marathon!F98),"",100+MAX(0,(50-(50*(Marathon!F98-'Best Times'!H$2)/('Best Times'!H$6-'Best Times'!H$2)))))</f>
        <v>100</v>
      </c>
      <c r="F95">
        <f>IF(ISBLANK(Marathon!G98),"",100+MAX(0,(50-(50*(Marathon!G98-'Best Times'!I$2)/('Best Times'!I$6-'Best Times'!I$2)))))</f>
        <v>100</v>
      </c>
      <c r="G95" t="str">
        <f>IF(ISBLANK(Marathon!H98),"",100+MAX(0,(50-(50*(Marathon!H98-'Best Times'!J$2)/('Best Times'!J$6-'Best Times'!J$2)))))</f>
        <v/>
      </c>
      <c r="H95">
        <f>IF(ISBLANK(Marathon!I98),"",100+MAX(0,(50-(50*(Marathon!I98-'Best Times'!K$2)/('Best Times'!K$6-'Best Times'!K$2)))))</f>
        <v>104.9808429118774</v>
      </c>
      <c r="I95">
        <f>IF(ISBLANK(Marathon!J98),"",100+MAX(0,(50-(50*(Marathon!J98-'Best Times'!L$2)/('Best Times'!L$6-'Best Times'!L$2)))))</f>
        <v>123.16091954022988</v>
      </c>
      <c r="J95">
        <f>IF(ISBLANK(Marathon!K98),"",100+MAX(0,(50-(50*(Marathon!K98-'Best Times'!M$2)/('Best Times'!M$6-'Best Times'!M$2)))))</f>
        <v>132.79092702169623</v>
      </c>
      <c r="K95">
        <f>IF(ISBLANK(Marathon!L98),"",100+MAX(0,(50-(50*(Marathon!L98-'Best Times'!N$2)/('Best Times'!N$6-'Best Times'!N$2)))))</f>
        <v>100</v>
      </c>
      <c r="L95">
        <f>IF(ISBLANK(Marathon!M98),"",100+MAX(0,(50-(50*(Marathon!M98-'Best Times'!O$2)/('Best Times'!O$6-'Best Times'!O$2)))))</f>
        <v>100.33191085822665</v>
      </c>
      <c r="M95">
        <f>IF(ISBLANK(Marathon!N98),"",100+MAX(0,(50-(50*(Marathon!N98-'Best Times'!P$2)/('Best Times'!P$6-'Best Times'!P$2)))))</f>
        <v>100</v>
      </c>
      <c r="N95">
        <f>IF(ISBLANK(Marathon!O98),"",100+MAX(0,(50-(50*(Marathon!O98-'Best Times'!Q$2)/('Best Times'!Q$6-'Best Times'!Q$2)))))</f>
        <v>100</v>
      </c>
      <c r="O95">
        <f t="shared" si="3"/>
        <v>900</v>
      </c>
      <c r="P95">
        <f t="shared" si="4"/>
        <v>0</v>
      </c>
      <c r="Q95">
        <f t="shared" si="5"/>
        <v>961.26460033203011</v>
      </c>
    </row>
    <row r="96" spans="1:17">
      <c r="A96">
        <v>95</v>
      </c>
      <c r="B96" t="s">
        <v>159</v>
      </c>
      <c r="C96" s="1">
        <v>123.15</v>
      </c>
      <c r="D96" s="2" t="s">
        <v>274</v>
      </c>
      <c r="E96">
        <f>IF(ISBLANK(Marathon!F99),"",100+MAX(0,(50-(50*(Marathon!F99-'Best Times'!H$2)/('Best Times'!H$6-'Best Times'!H$2)))))</f>
        <v>100</v>
      </c>
      <c r="F96">
        <f>IF(ISBLANK(Marathon!G99),"",100+MAX(0,(50-(50*(Marathon!G99-'Best Times'!I$2)/('Best Times'!I$6-'Best Times'!I$2)))))</f>
        <v>100</v>
      </c>
      <c r="G96" t="str">
        <f>IF(ISBLANK(Marathon!H99),"",100+MAX(0,(50-(50*(Marathon!H99-'Best Times'!J$2)/('Best Times'!J$6-'Best Times'!J$2)))))</f>
        <v/>
      </c>
      <c r="H96">
        <f>IF(ISBLANK(Marathon!I99),"",100+MAX(0,(50-(50*(Marathon!I99-'Best Times'!K$2)/('Best Times'!K$6-'Best Times'!K$2)))))</f>
        <v>119.54022988505747</v>
      </c>
      <c r="I96">
        <f>IF(ISBLANK(Marathon!J99),"",100+MAX(0,(50-(50*(Marathon!J99-'Best Times'!L$2)/('Best Times'!L$6-'Best Times'!L$2)))))</f>
        <v>101.98275862068965</v>
      </c>
      <c r="J96">
        <f>IF(ISBLANK(Marathon!K99),"",100+MAX(0,(50-(50*(Marathon!K99-'Best Times'!M$2)/('Best Times'!M$6-'Best Times'!M$2)))))</f>
        <v>114.44773175542406</v>
      </c>
      <c r="K96">
        <f>IF(ISBLANK(Marathon!L99),"",100+MAX(0,(50-(50*(Marathon!L99-'Best Times'!N$2)/('Best Times'!N$6-'Best Times'!N$2)))))</f>
        <v>100</v>
      </c>
      <c r="L96">
        <f>IF(ISBLANK(Marathon!M99),"",100+MAX(0,(50-(50*(Marathon!M99-'Best Times'!O$2)/('Best Times'!O$6-'Best Times'!O$2)))))</f>
        <v>106.11664295874823</v>
      </c>
      <c r="M96">
        <f>IF(ISBLANK(Marathon!N99),"",100+MAX(0,(50-(50*(Marathon!N99-'Best Times'!P$2)/('Best Times'!P$6-'Best Times'!P$2)))))</f>
        <v>100</v>
      </c>
      <c r="N96">
        <f>IF(ISBLANK(Marathon!O99),"",100+MAX(0,(50-(50*(Marathon!O99-'Best Times'!Q$2)/('Best Times'!Q$6-'Best Times'!Q$2)))))</f>
        <v>106.88105117565698</v>
      </c>
      <c r="O96">
        <f t="shared" si="3"/>
        <v>900</v>
      </c>
      <c r="P96">
        <f t="shared" si="4"/>
        <v>0</v>
      </c>
      <c r="Q96">
        <f t="shared" si="5"/>
        <v>948.96841439557647</v>
      </c>
    </row>
    <row r="97" spans="1:17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IF(ISBLANK(Marathon!F100),"",100+MAX(0,(50-(50*(Marathon!F100-'Best Times'!H$2)/('Best Times'!H$6-'Best Times'!H$2)))))</f>
        <v>131.02836879432624</v>
      </c>
      <c r="F97">
        <f>IF(ISBLANK(Marathon!G100),"",100+MAX(0,(50-(50*(Marathon!G100-'Best Times'!I$2)/('Best Times'!I$6-'Best Times'!I$2)))))</f>
        <v>100</v>
      </c>
      <c r="G97">
        <f>IF(ISBLANK(Marathon!H100),"",100+MAX(0,(50-(50*(Marathon!H100-'Best Times'!J$2)/('Best Times'!J$6-'Best Times'!J$2)))))</f>
        <v>100</v>
      </c>
      <c r="H97">
        <f>IF(ISBLANK(Marathon!I100),"",100+MAX(0,(50-(50*(Marathon!I100-'Best Times'!K$2)/('Best Times'!K$6-'Best Times'!K$2)))))</f>
        <v>100</v>
      </c>
      <c r="I97">
        <f>IF(ISBLANK(Marathon!J100),"",100+MAX(0,(50-(50*(Marathon!J100-'Best Times'!L$2)/('Best Times'!L$6-'Best Times'!L$2)))))</f>
        <v>125.63218390804597</v>
      </c>
      <c r="J97">
        <f>IF(ISBLANK(Marathon!K100),"",100+MAX(0,(50-(50*(Marathon!K100-'Best Times'!M$2)/('Best Times'!M$6-'Best Times'!M$2)))))</f>
        <v>103.61604207758054</v>
      </c>
      <c r="K97">
        <f>IF(ISBLANK(Marathon!L100),"",100+MAX(0,(50-(50*(Marathon!L100-'Best Times'!N$2)/('Best Times'!N$6-'Best Times'!N$2)))))</f>
        <v>100</v>
      </c>
      <c r="L97">
        <f>IF(ISBLANK(Marathon!M100),"",100+MAX(0,(50-(50*(Marathon!M100-'Best Times'!O$2)/('Best Times'!O$6-'Best Times'!O$2)))))</f>
        <v>100</v>
      </c>
      <c r="M97">
        <f>IF(ISBLANK(Marathon!N100),"",100+MAX(0,(50-(50*(Marathon!N100-'Best Times'!P$2)/('Best Times'!P$6-'Best Times'!P$2)))))</f>
        <v>100</v>
      </c>
      <c r="N97">
        <f>IF(ISBLANK(Marathon!O100),"",100+MAX(0,(50-(50*(Marathon!O100-'Best Times'!Q$2)/('Best Times'!Q$6-'Best Times'!Q$2)))))</f>
        <v>105.91286307053942</v>
      </c>
      <c r="O97">
        <f t="shared" si="3"/>
        <v>1000</v>
      </c>
      <c r="P97">
        <f t="shared" si="4"/>
        <v>100</v>
      </c>
      <c r="Q97">
        <f t="shared" si="5"/>
        <v>966.18945785049232</v>
      </c>
    </row>
    <row r="98" spans="1:17">
      <c r="A98">
        <v>97</v>
      </c>
      <c r="B98" t="s">
        <v>160</v>
      </c>
      <c r="C98" s="1">
        <v>122.266666666666</v>
      </c>
      <c r="D98" s="2" t="s">
        <v>271</v>
      </c>
      <c r="E98">
        <f>IF(ISBLANK(Marathon!F101),"",100+MAX(0,(50-(50*(Marathon!F101-'Best Times'!H$2)/('Best Times'!H$6-'Best Times'!H$2)))))</f>
        <v>112.14539007092199</v>
      </c>
      <c r="F98">
        <f>IF(ISBLANK(Marathon!G101),"",100+MAX(0,(50-(50*(Marathon!G101-'Best Times'!I$2)/('Best Times'!I$6-'Best Times'!I$2)))))</f>
        <v>100</v>
      </c>
      <c r="G98">
        <f>IF(ISBLANK(Marathon!H101),"",100+MAX(0,(50-(50*(Marathon!H101-'Best Times'!J$2)/('Best Times'!J$6-'Best Times'!J$2)))))</f>
        <v>120.73846153846154</v>
      </c>
      <c r="H98">
        <f>IF(ISBLANK(Marathon!I101),"",100+MAX(0,(50-(50*(Marathon!I101-'Best Times'!K$2)/('Best Times'!K$6-'Best Times'!K$2)))))</f>
        <v>114.86042692939245</v>
      </c>
      <c r="I98">
        <f>IF(ISBLANK(Marathon!J101),"",100+MAX(0,(50-(50*(Marathon!J101-'Best Times'!L$2)/('Best Times'!L$6-'Best Times'!L$2)))))</f>
        <v>100</v>
      </c>
      <c r="J98">
        <f>IF(ISBLANK(Marathon!K101),"",100+MAX(0,(50-(50*(Marathon!K101-'Best Times'!M$2)/('Best Times'!M$6-'Best Times'!M$2)))))</f>
        <v>100</v>
      </c>
      <c r="K98">
        <f>IF(ISBLANK(Marathon!L101),"",100+MAX(0,(50-(50*(Marathon!L101-'Best Times'!N$2)/('Best Times'!N$6-'Best Times'!N$2)))))</f>
        <v>107.17277486910996</v>
      </c>
      <c r="L98">
        <f>IF(ISBLANK(Marathon!M101),"",100+MAX(0,(50-(50*(Marathon!M101-'Best Times'!O$2)/('Best Times'!O$6-'Best Times'!O$2)))))</f>
        <v>111.00047415836889</v>
      </c>
      <c r="M98">
        <f>IF(ISBLANK(Marathon!N101),"",100+MAX(0,(50-(50*(Marathon!N101-'Best Times'!P$2)/('Best Times'!P$6-'Best Times'!P$2)))))</f>
        <v>104.92997198879551</v>
      </c>
      <c r="N98">
        <f>IF(ISBLANK(Marathon!O101),"",100+MAX(0,(50-(50*(Marathon!O101-'Best Times'!Q$2)/('Best Times'!Q$6-'Best Times'!Q$2)))))</f>
        <v>100</v>
      </c>
      <c r="O98">
        <f t="shared" si="3"/>
        <v>1000</v>
      </c>
      <c r="P98">
        <f t="shared" si="4"/>
        <v>100</v>
      </c>
      <c r="Q98">
        <f t="shared" si="5"/>
        <v>970.84749955505049</v>
      </c>
    </row>
    <row r="99" spans="1:17">
      <c r="A99">
        <v>98</v>
      </c>
      <c r="B99" t="s">
        <v>84</v>
      </c>
      <c r="C99" s="1">
        <v>117.666666666666</v>
      </c>
      <c r="D99" s="2" t="s">
        <v>270</v>
      </c>
      <c r="E99">
        <f>IF(ISBLANK(Marathon!F102),"",100+MAX(0,(50-(50*(Marathon!F102-'Best Times'!H$2)/('Best Times'!H$6-'Best Times'!H$2)))))</f>
        <v>117.99645390070921</v>
      </c>
      <c r="F99">
        <f>IF(ISBLANK(Marathon!G102),"",100+MAX(0,(50-(50*(Marathon!G102-'Best Times'!I$2)/('Best Times'!I$6-'Best Times'!I$2)))))</f>
        <v>100</v>
      </c>
      <c r="G99">
        <f>IF(ISBLANK(Marathon!H102),"",100+MAX(0,(50-(50*(Marathon!H102-'Best Times'!J$2)/('Best Times'!J$6-'Best Times'!J$2)))))</f>
        <v>100</v>
      </c>
      <c r="H99">
        <f>IF(ISBLANK(Marathon!I102),"",100+MAX(0,(50-(50*(Marathon!I102-'Best Times'!K$2)/('Best Times'!K$6-'Best Times'!K$2)))))</f>
        <v>100</v>
      </c>
      <c r="I99">
        <f>IF(ISBLANK(Marathon!J102),"",100+MAX(0,(50-(50*(Marathon!J102-'Best Times'!L$2)/('Best Times'!L$6-'Best Times'!L$2)))))</f>
        <v>108.13218390804597</v>
      </c>
      <c r="J99">
        <f>IF(ISBLANK(Marathon!K102),"",100+MAX(0,(50-(50*(Marathon!K102-'Best Times'!M$2)/('Best Times'!M$6-'Best Times'!M$2)))))</f>
        <v>119.97041420118343</v>
      </c>
      <c r="K99">
        <f>IF(ISBLANK(Marathon!L102),"",100+MAX(0,(50-(50*(Marathon!L102-'Best Times'!N$2)/('Best Times'!N$6-'Best Times'!N$2)))))</f>
        <v>110.85514834205934</v>
      </c>
      <c r="L99">
        <f>IF(ISBLANK(Marathon!M102),"",100+MAX(0,(50-(50*(Marathon!M102-'Best Times'!O$2)/('Best Times'!O$6-'Best Times'!O$2)))))</f>
        <v>100</v>
      </c>
      <c r="M99">
        <f>IF(ISBLANK(Marathon!N102),"",100+MAX(0,(50-(50*(Marathon!N102-'Best Times'!P$2)/('Best Times'!P$6-'Best Times'!P$2)))))</f>
        <v>100</v>
      </c>
      <c r="N99">
        <f>IF(ISBLANK(Marathon!O102),"",100+MAX(0,(50-(50*(Marathon!O102-'Best Times'!Q$2)/('Best Times'!Q$6-'Best Times'!Q$2)))))</f>
        <v>106.53526970954357</v>
      </c>
      <c r="O99">
        <f t="shared" si="3"/>
        <v>1000</v>
      </c>
      <c r="P99">
        <f t="shared" si="4"/>
        <v>100</v>
      </c>
      <c r="Q99">
        <f t="shared" si="5"/>
        <v>963.4894700615414</v>
      </c>
    </row>
    <row r="100" spans="1:17">
      <c r="A100">
        <v>99</v>
      </c>
      <c r="B100" t="s">
        <v>161</v>
      </c>
      <c r="C100" s="1">
        <v>116.433333333333</v>
      </c>
      <c r="D100" s="2" t="s">
        <v>280</v>
      </c>
      <c r="E100">
        <f>IF(ISBLANK(Marathon!F103),"",100+MAX(0,(50-(50*(Marathon!F103-'Best Times'!H$2)/('Best Times'!H$6-'Best Times'!H$2)))))</f>
        <v>105.31914893617022</v>
      </c>
      <c r="F100">
        <f>IF(ISBLANK(Marathon!G103),"",100+MAX(0,(50-(50*(Marathon!G103-'Best Times'!I$2)/('Best Times'!I$6-'Best Times'!I$2)))))</f>
        <v>100</v>
      </c>
      <c r="G100">
        <f>IF(ISBLANK(Marathon!H103),"",100+MAX(0,(50-(50*(Marathon!H103-'Best Times'!J$2)/('Best Times'!J$6-'Best Times'!J$2)))))</f>
        <v>100</v>
      </c>
      <c r="H100">
        <f>IF(ISBLANK(Marathon!I103),"",100+MAX(0,(50-(50*(Marathon!I103-'Best Times'!K$2)/('Best Times'!K$6-'Best Times'!K$2)))))</f>
        <v>100</v>
      </c>
      <c r="I100" t="str">
        <f>IF(ISBLANK(Marathon!J103),"",100+MAX(0,(50-(50*(Marathon!J103-'Best Times'!L$2)/('Best Times'!L$6-'Best Times'!L$2)))))</f>
        <v/>
      </c>
      <c r="J100">
        <f>IF(ISBLANK(Marathon!K103),"",100+MAX(0,(50-(50*(Marathon!K103-'Best Times'!M$2)/('Best Times'!M$6-'Best Times'!M$2)))))</f>
        <v>108.77712031558185</v>
      </c>
      <c r="K100">
        <f>IF(ISBLANK(Marathon!L103),"",100+MAX(0,(50-(50*(Marathon!L103-'Best Times'!N$2)/('Best Times'!N$6-'Best Times'!N$2)))))</f>
        <v>100</v>
      </c>
      <c r="L100">
        <f>IF(ISBLANK(Marathon!M103),"",100+MAX(0,(50-(50*(Marathon!M103-'Best Times'!O$2)/('Best Times'!O$6-'Best Times'!O$2)))))</f>
        <v>131.65007112375534</v>
      </c>
      <c r="M100">
        <f>IF(ISBLANK(Marathon!N103),"",100+MAX(0,(50-(50*(Marathon!N103-'Best Times'!P$2)/('Best Times'!P$6-'Best Times'!P$2)))))</f>
        <v>108.8795518207283</v>
      </c>
      <c r="N100">
        <f>IF(ISBLANK(Marathon!O103),"",100+MAX(0,(50-(50*(Marathon!O103-'Best Times'!Q$2)/('Best Times'!Q$6-'Best Times'!Q$2)))))</f>
        <v>100</v>
      </c>
      <c r="O100">
        <f t="shared" si="3"/>
        <v>900</v>
      </c>
      <c r="P100">
        <f t="shared" si="4"/>
        <v>0</v>
      </c>
      <c r="Q100">
        <f t="shared" si="5"/>
        <v>954.62589219623578</v>
      </c>
    </row>
    <row r="101" spans="1:17">
      <c r="A101">
        <v>100</v>
      </c>
      <c r="B101" t="s">
        <v>162</v>
      </c>
      <c r="C101" s="1">
        <v>115.61666666666601</v>
      </c>
      <c r="D101" s="2" t="s">
        <v>280</v>
      </c>
      <c r="E101">
        <f>IF(ISBLANK(Marathon!F104),"",100+MAX(0,(50-(50*(Marathon!F104-'Best Times'!H$2)/('Best Times'!H$6-'Best Times'!H$2)))))</f>
        <v>102.201536643026</v>
      </c>
      <c r="F101">
        <f>IF(ISBLANK(Marathon!G104),"",100+MAX(0,(50-(50*(Marathon!G104-'Best Times'!I$2)/('Best Times'!I$6-'Best Times'!I$2)))))</f>
        <v>100</v>
      </c>
      <c r="G101">
        <f>IF(ISBLANK(Marathon!H104),"",100+MAX(0,(50-(50*(Marathon!H104-'Best Times'!J$2)/('Best Times'!J$6-'Best Times'!J$2)))))</f>
        <v>100</v>
      </c>
      <c r="H101">
        <f>IF(ISBLANK(Marathon!I104),"",100+MAX(0,(50-(50*(Marathon!I104-'Best Times'!K$2)/('Best Times'!K$6-'Best Times'!K$2)))))</f>
        <v>106.78708264915161</v>
      </c>
      <c r="I101" t="str">
        <f>IF(ISBLANK(Marathon!J104),"",100+MAX(0,(50-(50*(Marathon!J104-'Best Times'!L$2)/('Best Times'!L$6-'Best Times'!L$2)))))</f>
        <v/>
      </c>
      <c r="J101">
        <f>IF(ISBLANK(Marathon!K104),"",100+MAX(0,(50-(50*(Marathon!K104-'Best Times'!M$2)/('Best Times'!M$6-'Best Times'!M$2)))))</f>
        <v>100</v>
      </c>
      <c r="K101">
        <f>IF(ISBLANK(Marathon!L104),"",100+MAX(0,(50-(50*(Marathon!L104-'Best Times'!N$2)/('Best Times'!N$6-'Best Times'!N$2)))))</f>
        <v>100</v>
      </c>
      <c r="L101">
        <f>IF(ISBLANK(Marathon!M104),"",100+MAX(0,(50-(50*(Marathon!M104-'Best Times'!O$2)/('Best Times'!O$6-'Best Times'!O$2)))))</f>
        <v>117.87577050734946</v>
      </c>
      <c r="M101">
        <f>IF(ISBLANK(Marathon!N104),"",100+MAX(0,(50-(50*(Marathon!N104-'Best Times'!P$2)/('Best Times'!P$6-'Best Times'!P$2)))))</f>
        <v>100</v>
      </c>
      <c r="N101">
        <f>IF(ISBLANK(Marathon!O104),"",100+MAX(0,(50-(50*(Marathon!O104-'Best Times'!Q$2)/('Best Times'!Q$6-'Best Times'!Q$2)))))</f>
        <v>100</v>
      </c>
      <c r="O101">
        <f t="shared" si="3"/>
        <v>900</v>
      </c>
      <c r="P101">
        <f t="shared" si="4"/>
        <v>0</v>
      </c>
      <c r="Q101">
        <f t="shared" si="5"/>
        <v>926.86438979952709</v>
      </c>
    </row>
    <row r="102" spans="1:17">
      <c r="A102">
        <v>101</v>
      </c>
      <c r="B102" t="s">
        <v>163</v>
      </c>
      <c r="C102" s="1">
        <v>112.666666666666</v>
      </c>
      <c r="D102" s="2" t="s">
        <v>277</v>
      </c>
      <c r="E102">
        <f>IF(ISBLANK(Marathon!F105),"",100+MAX(0,(50-(50*(Marathon!F105-'Best Times'!H$2)/('Best Times'!H$6-'Best Times'!H$2)))))</f>
        <v>100</v>
      </c>
      <c r="F102">
        <f>IF(ISBLANK(Marathon!G105),"",100+MAX(0,(50-(50*(Marathon!G105-'Best Times'!I$2)/('Best Times'!I$6-'Best Times'!I$2)))))</f>
        <v>116.95156695156695</v>
      </c>
      <c r="G102">
        <f>IF(ISBLANK(Marathon!H105),"",100+MAX(0,(50-(50*(Marathon!H105-'Best Times'!J$2)/('Best Times'!J$6-'Best Times'!J$2)))))</f>
        <v>100</v>
      </c>
      <c r="H102">
        <f>IF(ISBLANK(Marathon!I105),"",100+MAX(0,(50-(50*(Marathon!I105-'Best Times'!K$2)/('Best Times'!K$6-'Best Times'!K$2)))))</f>
        <v>100</v>
      </c>
      <c r="I102">
        <f>IF(ISBLANK(Marathon!J105),"",100+MAX(0,(50-(50*(Marathon!J105-'Best Times'!L$2)/('Best Times'!L$6-'Best Times'!L$2)))))</f>
        <v>114.02298850574712</v>
      </c>
      <c r="J102">
        <f>IF(ISBLANK(Marathon!K105),"",100+MAX(0,(50-(50*(Marathon!K105-'Best Times'!M$2)/('Best Times'!M$6-'Best Times'!M$2)))))</f>
        <v>126.08481262327416</v>
      </c>
      <c r="K102">
        <f>IF(ISBLANK(Marathon!L105),"",100+MAX(0,(50-(50*(Marathon!L105-'Best Times'!N$2)/('Best Times'!N$6-'Best Times'!N$2)))))</f>
        <v>100</v>
      </c>
      <c r="L102">
        <f>IF(ISBLANK(Marathon!M105),"",100+MAX(0,(50-(50*(Marathon!M105-'Best Times'!O$2)/('Best Times'!O$6-'Best Times'!O$2)))))</f>
        <v>100</v>
      </c>
      <c r="M102">
        <f>IF(ISBLANK(Marathon!N105),"",100+MAX(0,(50-(50*(Marathon!N105-'Best Times'!P$2)/('Best Times'!P$6-'Best Times'!P$2)))))</f>
        <v>100</v>
      </c>
      <c r="N102">
        <f>IF(ISBLANK(Marathon!O105),"",100+MAX(0,(50-(50*(Marathon!O105-'Best Times'!Q$2)/('Best Times'!Q$6-'Best Times'!Q$2)))))</f>
        <v>100</v>
      </c>
      <c r="O102">
        <f t="shared" si="3"/>
        <v>1000</v>
      </c>
      <c r="P102">
        <f t="shared" si="4"/>
        <v>100</v>
      </c>
      <c r="Q102">
        <f t="shared" si="5"/>
        <v>957.05936808058823</v>
      </c>
    </row>
    <row r="103" spans="1:17">
      <c r="A103">
        <v>102</v>
      </c>
      <c r="B103" t="s">
        <v>164</v>
      </c>
      <c r="C103" s="1">
        <v>212.183333333333</v>
      </c>
      <c r="D103" s="2" t="s">
        <v>278</v>
      </c>
      <c r="E103" t="str">
        <f>IF(ISBLANK(Marathon!F106),"",100+MAX(0,(50-(50*(Marathon!F106-'Best Times'!H$2)/('Best Times'!H$6-'Best Times'!H$2)))))</f>
        <v/>
      </c>
      <c r="F103">
        <f>IF(ISBLANK(Marathon!G106),"",100+MAX(0,(50-(50*(Marathon!G106-'Best Times'!I$2)/('Best Times'!I$6-'Best Times'!I$2)))))</f>
        <v>132.58547008547009</v>
      </c>
      <c r="G103" t="str">
        <f>IF(ISBLANK(Marathon!H106),"",100+MAX(0,(50-(50*(Marathon!H106-'Best Times'!J$2)/('Best Times'!J$6-'Best Times'!J$2)))))</f>
        <v/>
      </c>
      <c r="H103">
        <f>IF(ISBLANK(Marathon!I106),"",100+MAX(0,(50-(50*(Marathon!I106-'Best Times'!K$2)/('Best Times'!K$6-'Best Times'!K$2)))))</f>
        <v>118.0623973727422</v>
      </c>
      <c r="I103">
        <f>IF(ISBLANK(Marathon!J106),"",100+MAX(0,(50-(50*(Marathon!J106-'Best Times'!L$2)/('Best Times'!L$6-'Best Times'!L$2)))))</f>
        <v>124.79885057471265</v>
      </c>
      <c r="J103">
        <f>IF(ISBLANK(Marathon!K106),"",100+MAX(0,(50-(50*(Marathon!K106-'Best Times'!M$2)/('Best Times'!M$6-'Best Times'!M$2)))))</f>
        <v>117.40631163708088</v>
      </c>
      <c r="K103">
        <f>IF(ISBLANK(Marathon!L106),"",100+MAX(0,(50-(50*(Marathon!L106-'Best Times'!N$2)/('Best Times'!N$6-'Best Times'!N$2)))))</f>
        <v>100</v>
      </c>
      <c r="L103">
        <f>IF(ISBLANK(Marathon!M106),"",100+MAX(0,(50-(50*(Marathon!M106-'Best Times'!O$2)/('Best Times'!O$6-'Best Times'!O$2)))))</f>
        <v>134.82693219535327</v>
      </c>
      <c r="M103">
        <f>IF(ISBLANK(Marathon!N106),"",100+MAX(0,(50-(50*(Marathon!N106-'Best Times'!P$2)/('Best Times'!P$6-'Best Times'!P$2)))))</f>
        <v>100</v>
      </c>
      <c r="N103">
        <f>IF(ISBLANK(Marathon!O106),"",100+MAX(0,(50-(50*(Marathon!O106-'Best Times'!Q$2)/('Best Times'!Q$6-'Best Times'!Q$2)))))</f>
        <v>118.39557399723375</v>
      </c>
      <c r="O103">
        <f t="shared" si="3"/>
        <v>800</v>
      </c>
      <c r="P103">
        <f t="shared" si="4"/>
        <v>0</v>
      </c>
      <c r="Q103">
        <f t="shared" si="5"/>
        <v>946.0755358625928</v>
      </c>
    </row>
    <row r="104" spans="1:17">
      <c r="A104">
        <v>103</v>
      </c>
      <c r="B104" t="s">
        <v>21</v>
      </c>
      <c r="C104" s="1">
        <v>110.083333333333</v>
      </c>
      <c r="D104" s="2" t="s">
        <v>279</v>
      </c>
      <c r="E104">
        <f>IF(ISBLANK(Marathon!F107),"",100+MAX(0,(50-(50*(Marathon!F107-'Best Times'!H$2)/('Best Times'!H$6-'Best Times'!H$2)))))</f>
        <v>100</v>
      </c>
      <c r="F104">
        <f>IF(ISBLANK(Marathon!G107),"",100+MAX(0,(50-(50*(Marathon!G107-'Best Times'!I$2)/('Best Times'!I$6-'Best Times'!I$2)))))</f>
        <v>100</v>
      </c>
      <c r="G104">
        <f>IF(ISBLANK(Marathon!H107),"",100+MAX(0,(50-(50*(Marathon!H107-'Best Times'!J$2)/('Best Times'!J$6-'Best Times'!J$2)))))</f>
        <v>100</v>
      </c>
      <c r="H104">
        <f>IF(ISBLANK(Marathon!I107),"",100+MAX(0,(50-(50*(Marathon!I107-'Best Times'!K$2)/('Best Times'!K$6-'Best Times'!K$2)))))</f>
        <v>100</v>
      </c>
      <c r="I104">
        <f>IF(ISBLANK(Marathon!J107),"",100+MAX(0,(50-(50*(Marathon!J107-'Best Times'!L$2)/('Best Times'!L$6-'Best Times'!L$2)))))</f>
        <v>100</v>
      </c>
      <c r="J104">
        <f>IF(ISBLANK(Marathon!K107),"",100+MAX(0,(50-(50*(Marathon!K107-'Best Times'!M$2)/('Best Times'!M$6-'Best Times'!M$2)))))</f>
        <v>100</v>
      </c>
      <c r="K104">
        <f>IF(ISBLANK(Marathon!L107),"",100+MAX(0,(50-(50*(Marathon!L107-'Best Times'!N$2)/('Best Times'!N$6-'Best Times'!N$2)))))</f>
        <v>100</v>
      </c>
      <c r="L104">
        <f>IF(ISBLANK(Marathon!M107),"",100+MAX(0,(50-(50*(Marathon!M107-'Best Times'!O$2)/('Best Times'!O$6-'Best Times'!O$2)))))</f>
        <v>137.60075865339024</v>
      </c>
      <c r="M104">
        <f>IF(ISBLANK(Marathon!N107),"",100+MAX(0,(50-(50*(Marathon!N107-'Best Times'!P$2)/('Best Times'!P$6-'Best Times'!P$2)))))</f>
        <v>100</v>
      </c>
      <c r="N104">
        <f>IF(ISBLANK(Marathon!O107),"",100+MAX(0,(50-(50*(Marathon!O107-'Best Times'!Q$2)/('Best Times'!Q$6-'Best Times'!Q$2)))))</f>
        <v>100</v>
      </c>
      <c r="O104">
        <f t="shared" si="3"/>
        <v>1000</v>
      </c>
      <c r="P104">
        <f t="shared" si="4"/>
        <v>100</v>
      </c>
      <c r="Q104">
        <f t="shared" si="5"/>
        <v>937.60075865339013</v>
      </c>
    </row>
    <row r="105" spans="1:17">
      <c r="A105">
        <v>104</v>
      </c>
      <c r="B105" t="s">
        <v>165</v>
      </c>
      <c r="C105" s="1">
        <v>108.44999999999899</v>
      </c>
      <c r="D105" s="2" t="s">
        <v>279</v>
      </c>
      <c r="E105">
        <f>IF(ISBLANK(Marathon!F108),"",100+MAX(0,(50-(50*(Marathon!F108-'Best Times'!H$2)/('Best Times'!H$6-'Best Times'!H$2)))))</f>
        <v>100</v>
      </c>
      <c r="F105">
        <f>IF(ISBLANK(Marathon!G108),"",100+MAX(0,(50-(50*(Marathon!G108-'Best Times'!I$2)/('Best Times'!I$6-'Best Times'!I$2)))))</f>
        <v>100</v>
      </c>
      <c r="G105">
        <f>IF(ISBLANK(Marathon!H108),"",100+MAX(0,(50-(50*(Marathon!H108-'Best Times'!J$2)/('Best Times'!J$6-'Best Times'!J$2)))))</f>
        <v>100</v>
      </c>
      <c r="H105">
        <f>IF(ISBLANK(Marathon!I108),"",100+MAX(0,(50-(50*(Marathon!I108-'Best Times'!K$2)/('Best Times'!K$6-'Best Times'!K$2)))))</f>
        <v>100</v>
      </c>
      <c r="I105">
        <f>IF(ISBLANK(Marathon!J108),"",100+MAX(0,(50-(50*(Marathon!J108-'Best Times'!L$2)/('Best Times'!L$6-'Best Times'!L$2)))))</f>
        <v>114.42528735632183</v>
      </c>
      <c r="J105">
        <f>IF(ISBLANK(Marathon!K108),"",100+MAX(0,(50-(50*(Marathon!K108-'Best Times'!M$2)/('Best Times'!M$6-'Best Times'!M$2)))))</f>
        <v>133.25115055884288</v>
      </c>
      <c r="K105">
        <f>IF(ISBLANK(Marathon!L108),"",100+MAX(0,(50-(50*(Marathon!L108-'Best Times'!N$2)/('Best Times'!N$6-'Best Times'!N$2)))))</f>
        <v>100</v>
      </c>
      <c r="L105">
        <f>IF(ISBLANK(Marathon!M108),"",100+MAX(0,(50-(50*(Marathon!M108-'Best Times'!O$2)/('Best Times'!O$6-'Best Times'!O$2)))))</f>
        <v>100</v>
      </c>
      <c r="M105">
        <f>IF(ISBLANK(Marathon!N108),"",100+MAX(0,(50-(50*(Marathon!N108-'Best Times'!P$2)/('Best Times'!P$6-'Best Times'!P$2)))))</f>
        <v>100</v>
      </c>
      <c r="N105">
        <f>IF(ISBLANK(Marathon!O108),"",100+MAX(0,(50-(50*(Marathon!O108-'Best Times'!Q$2)/('Best Times'!Q$6-'Best Times'!Q$2)))))</f>
        <v>124.5850622406639</v>
      </c>
      <c r="O105">
        <f t="shared" si="3"/>
        <v>1000</v>
      </c>
      <c r="P105">
        <f t="shared" si="4"/>
        <v>100</v>
      </c>
      <c r="Q105">
        <f t="shared" si="5"/>
        <v>972.2615001558288</v>
      </c>
    </row>
    <row r="106" spans="1:17">
      <c r="A106">
        <v>105</v>
      </c>
      <c r="B106" t="s">
        <v>82</v>
      </c>
      <c r="C106" s="1">
        <v>105.73333333333299</v>
      </c>
      <c r="D106" s="2" t="s">
        <v>271</v>
      </c>
      <c r="E106">
        <f>IF(ISBLANK(Marathon!F109),"",100+MAX(0,(50-(50*(Marathon!F109-'Best Times'!H$2)/('Best Times'!H$6-'Best Times'!H$2)))))</f>
        <v>117.65661938534279</v>
      </c>
      <c r="F106">
        <f>IF(ISBLANK(Marathon!G109),"",100+MAX(0,(50-(50*(Marathon!G109-'Best Times'!I$2)/('Best Times'!I$6-'Best Times'!I$2)))))</f>
        <v>113.03418803418803</v>
      </c>
      <c r="G106">
        <f>IF(ISBLANK(Marathon!H109),"",100+MAX(0,(50-(50*(Marathon!H109-'Best Times'!J$2)/('Best Times'!J$6-'Best Times'!J$2)))))</f>
        <v>100</v>
      </c>
      <c r="H106">
        <f>IF(ISBLANK(Marathon!I109),"",100+MAX(0,(50-(50*(Marathon!I109-'Best Times'!K$2)/('Best Times'!K$6-'Best Times'!K$2)))))</f>
        <v>100</v>
      </c>
      <c r="I106">
        <f>IF(ISBLANK(Marathon!J109),"",100+MAX(0,(50-(50*(Marathon!J109-'Best Times'!L$2)/('Best Times'!L$6-'Best Times'!L$2)))))</f>
        <v>100</v>
      </c>
      <c r="J106">
        <f>IF(ISBLANK(Marathon!K109),"",100+MAX(0,(50-(50*(Marathon!K109-'Best Times'!M$2)/('Best Times'!M$6-'Best Times'!M$2)))))</f>
        <v>108.99079552925707</v>
      </c>
      <c r="K106">
        <f>IF(ISBLANK(Marathon!L109),"",100+MAX(0,(50-(50*(Marathon!L109-'Best Times'!N$2)/('Best Times'!N$6-'Best Times'!N$2)))))</f>
        <v>100</v>
      </c>
      <c r="L106">
        <f>IF(ISBLANK(Marathon!M109),"",100+MAX(0,(50-(50*(Marathon!M109-'Best Times'!O$2)/('Best Times'!O$6-'Best Times'!O$2)))))</f>
        <v>100</v>
      </c>
      <c r="M106">
        <f>IF(ISBLANK(Marathon!N109),"",100+MAX(0,(50-(50*(Marathon!N109-'Best Times'!P$2)/('Best Times'!P$6-'Best Times'!P$2)))))</f>
        <v>100</v>
      </c>
      <c r="N106">
        <f>IF(ISBLANK(Marathon!O109),"",100+MAX(0,(50-(50*(Marathon!O109-'Best Times'!Q$2)/('Best Times'!Q$6-'Best Times'!Q$2)))))</f>
        <v>100</v>
      </c>
      <c r="O106">
        <f t="shared" si="3"/>
        <v>1000</v>
      </c>
      <c r="P106">
        <f t="shared" si="4"/>
        <v>100</v>
      </c>
      <c r="Q106">
        <f t="shared" si="5"/>
        <v>939.68160294878771</v>
      </c>
    </row>
    <row r="107" spans="1:17">
      <c r="A107">
        <v>106</v>
      </c>
      <c r="B107" t="s">
        <v>22</v>
      </c>
      <c r="C107" s="1">
        <v>105.06666666666599</v>
      </c>
      <c r="D107" s="2" t="s">
        <v>275</v>
      </c>
      <c r="E107">
        <f>IF(ISBLANK(Marathon!F110),"",100+MAX(0,(50-(50*(Marathon!F110-'Best Times'!H$2)/('Best Times'!H$6-'Best Times'!H$2)))))</f>
        <v>100</v>
      </c>
      <c r="F107">
        <f>IF(ISBLANK(Marathon!G110),"",100+MAX(0,(50-(50*(Marathon!G110-'Best Times'!I$2)/('Best Times'!I$6-'Best Times'!I$2)))))</f>
        <v>100</v>
      </c>
      <c r="G107">
        <f>IF(ISBLANK(Marathon!H110),"",100+MAX(0,(50-(50*(Marathon!H110-'Best Times'!J$2)/('Best Times'!J$6-'Best Times'!J$2)))))</f>
        <v>100</v>
      </c>
      <c r="H107">
        <f>IF(ISBLANK(Marathon!I110),"",100+MAX(0,(50-(50*(Marathon!I110-'Best Times'!K$2)/('Best Times'!K$6-'Best Times'!K$2)))))</f>
        <v>102.92829775588396</v>
      </c>
      <c r="I107">
        <f>IF(ISBLANK(Marathon!J110),"",100+MAX(0,(50-(50*(Marathon!J110-'Best Times'!L$2)/('Best Times'!L$6-'Best Times'!L$2)))))</f>
        <v>100</v>
      </c>
      <c r="J107">
        <f>IF(ISBLANK(Marathon!K110),"",100+MAX(0,(50-(50*(Marathon!K110-'Best Times'!M$2)/('Best Times'!M$6-'Best Times'!M$2)))))</f>
        <v>100</v>
      </c>
      <c r="K107">
        <f>IF(ISBLANK(Marathon!L110),"",100+MAX(0,(50-(50*(Marathon!L110-'Best Times'!N$2)/('Best Times'!N$6-'Best Times'!N$2)))))</f>
        <v>104.64223385689354</v>
      </c>
      <c r="L107">
        <f>IF(ISBLANK(Marathon!M110),"",100+MAX(0,(50-(50*(Marathon!M110-'Best Times'!O$2)/('Best Times'!O$6-'Best Times'!O$2)))))</f>
        <v>100</v>
      </c>
      <c r="M107">
        <f>IF(ISBLANK(Marathon!N110),"",100+MAX(0,(50-(50*(Marathon!N110-'Best Times'!P$2)/('Best Times'!P$6-'Best Times'!P$2)))))</f>
        <v>111.06442577030813</v>
      </c>
      <c r="N107">
        <f>IF(ISBLANK(Marathon!O110),"",100+MAX(0,(50-(50*(Marathon!O110-'Best Times'!Q$2)/('Best Times'!Q$6-'Best Times'!Q$2)))))</f>
        <v>102.0746887966805</v>
      </c>
      <c r="O107">
        <f t="shared" si="3"/>
        <v>1000</v>
      </c>
      <c r="P107">
        <f t="shared" si="4"/>
        <v>100</v>
      </c>
      <c r="Q107">
        <f t="shared" si="5"/>
        <v>920.7096461797662</v>
      </c>
    </row>
    <row r="108" spans="1:17">
      <c r="A108">
        <v>107</v>
      </c>
      <c r="B108" t="s">
        <v>166</v>
      </c>
      <c r="C108" s="1">
        <v>98.949999999999903</v>
      </c>
      <c r="D108" s="2" t="s">
        <v>280</v>
      </c>
      <c r="E108">
        <f>IF(ISBLANK(Marathon!F111),"",100+MAX(0,(50-(50*(Marathon!F111-'Best Times'!H$2)/('Best Times'!H$6-'Best Times'!H$2)))))</f>
        <v>100</v>
      </c>
      <c r="F108">
        <f>IF(ISBLANK(Marathon!G111),"",100+MAX(0,(50-(50*(Marathon!G111-'Best Times'!I$2)/('Best Times'!I$6-'Best Times'!I$2)))))</f>
        <v>100</v>
      </c>
      <c r="G108" t="str">
        <f>IF(ISBLANK(Marathon!H111),"",100+MAX(0,(50-(50*(Marathon!H111-'Best Times'!J$2)/('Best Times'!J$6-'Best Times'!J$2)))))</f>
        <v/>
      </c>
      <c r="H108">
        <f>IF(ISBLANK(Marathon!I111),"",100+MAX(0,(50-(50*(Marathon!I111-'Best Times'!K$2)/('Best Times'!K$6-'Best Times'!K$2)))))</f>
        <v>100</v>
      </c>
      <c r="I108">
        <f>IF(ISBLANK(Marathon!J111),"",100+MAX(0,(50-(50*(Marathon!J111-'Best Times'!L$2)/('Best Times'!L$6-'Best Times'!L$2)))))</f>
        <v>102.12643678160919</v>
      </c>
      <c r="J108">
        <f>IF(ISBLANK(Marathon!K111),"",100+MAX(0,(50-(50*(Marathon!K111-'Best Times'!M$2)/('Best Times'!M$6-'Best Times'!M$2)))))</f>
        <v>100</v>
      </c>
      <c r="K108">
        <f>IF(ISBLANK(Marathon!L111),"",100+MAX(0,(50-(50*(Marathon!L111-'Best Times'!N$2)/('Best Times'!N$6-'Best Times'!N$2)))))</f>
        <v>100</v>
      </c>
      <c r="L108">
        <f>IF(ISBLANK(Marathon!M111),"",100+MAX(0,(50-(50*(Marathon!M111-'Best Times'!O$2)/('Best Times'!O$6-'Best Times'!O$2)))))</f>
        <v>112.56519677572309</v>
      </c>
      <c r="M108">
        <f>IF(ISBLANK(Marathon!N111),"",100+MAX(0,(50-(50*(Marathon!N111-'Best Times'!P$2)/('Best Times'!P$6-'Best Times'!P$2)))))</f>
        <v>100</v>
      </c>
      <c r="N108">
        <f>IF(ISBLANK(Marathon!O111),"",100+MAX(0,(50-(50*(Marathon!O111-'Best Times'!Q$2)/('Best Times'!Q$6-'Best Times'!Q$2)))))</f>
        <v>100</v>
      </c>
      <c r="O108">
        <f t="shared" si="3"/>
        <v>900</v>
      </c>
      <c r="P108">
        <f t="shared" si="4"/>
        <v>0</v>
      </c>
      <c r="Q108">
        <f t="shared" si="5"/>
        <v>914.69163355733224</v>
      </c>
    </row>
    <row r="109" spans="1:17">
      <c r="A109">
        <v>108</v>
      </c>
      <c r="B109" t="s">
        <v>167</v>
      </c>
      <c r="C109" s="1">
        <v>97.399999999999906</v>
      </c>
      <c r="D109" s="2" t="s">
        <v>277</v>
      </c>
      <c r="E109">
        <f>IF(ISBLANK(Marathon!F112),"",100+MAX(0,(50-(50*(Marathon!F112-'Best Times'!H$2)/('Best Times'!H$6-'Best Times'!H$2)))))</f>
        <v>100</v>
      </c>
      <c r="F109">
        <f>IF(ISBLANK(Marathon!G112),"",100+MAX(0,(50-(50*(Marathon!G112-'Best Times'!I$2)/('Best Times'!I$6-'Best Times'!I$2)))))</f>
        <v>100</v>
      </c>
      <c r="G109">
        <f>IF(ISBLANK(Marathon!H112),"",100+MAX(0,(50-(50*(Marathon!H112-'Best Times'!J$2)/('Best Times'!J$6-'Best Times'!J$2)))))</f>
        <v>100</v>
      </c>
      <c r="H109">
        <f>IF(ISBLANK(Marathon!I112),"",100+MAX(0,(50-(50*(Marathon!I112-'Best Times'!K$2)/('Best Times'!K$6-'Best Times'!K$2)))))</f>
        <v>100</v>
      </c>
      <c r="I109">
        <f>IF(ISBLANK(Marathon!J112),"",100+MAX(0,(50-(50*(Marathon!J112-'Best Times'!L$2)/('Best Times'!L$6-'Best Times'!L$2)))))</f>
        <v>100</v>
      </c>
      <c r="J109">
        <f>IF(ISBLANK(Marathon!K112),"",100+MAX(0,(50-(50*(Marathon!K112-'Best Times'!M$2)/('Best Times'!M$6-'Best Times'!M$2)))))</f>
        <v>100</v>
      </c>
      <c r="K109">
        <f>IF(ISBLANK(Marathon!L112),"",100+MAX(0,(50-(50*(Marathon!L112-'Best Times'!N$2)/('Best Times'!N$6-'Best Times'!N$2)))))</f>
        <v>100</v>
      </c>
      <c r="L109">
        <f>IF(ISBLANK(Marathon!M112),"",100+MAX(0,(50-(50*(Marathon!M112-'Best Times'!O$2)/('Best Times'!O$6-'Best Times'!O$2)))))</f>
        <v>127.45376955903272</v>
      </c>
      <c r="M109">
        <f>IF(ISBLANK(Marathon!N112),"",100+MAX(0,(50-(50*(Marathon!N112-'Best Times'!P$2)/('Best Times'!P$6-'Best Times'!P$2)))))</f>
        <v>100</v>
      </c>
      <c r="N109">
        <f>IF(ISBLANK(Marathon!O112),"",100+MAX(0,(50-(50*(Marathon!O112-'Best Times'!Q$2)/('Best Times'!Q$6-'Best Times'!Q$2)))))</f>
        <v>100</v>
      </c>
      <c r="O109">
        <f t="shared" si="3"/>
        <v>1000</v>
      </c>
      <c r="P109">
        <f t="shared" si="4"/>
        <v>100</v>
      </c>
      <c r="Q109">
        <f t="shared" si="5"/>
        <v>927.45376955903271</v>
      </c>
    </row>
    <row r="110" spans="1:17">
      <c r="A110">
        <v>109</v>
      </c>
      <c r="B110" t="s">
        <v>32</v>
      </c>
      <c r="C110" s="1">
        <v>95.45</v>
      </c>
      <c r="D110" s="2" t="s">
        <v>277</v>
      </c>
      <c r="E110">
        <f>IF(ISBLANK(Marathon!F113),"",100+MAX(0,(50-(50*(Marathon!F113-'Best Times'!H$2)/('Best Times'!H$6-'Best Times'!H$2)))))</f>
        <v>100</v>
      </c>
      <c r="F110">
        <f>IF(ISBLANK(Marathon!G113),"",100+MAX(0,(50-(50*(Marathon!G113-'Best Times'!I$2)/('Best Times'!I$6-'Best Times'!I$2)))))</f>
        <v>100</v>
      </c>
      <c r="G110">
        <f>IF(ISBLANK(Marathon!H113),"",100+MAX(0,(50-(50*(Marathon!H113-'Best Times'!J$2)/('Best Times'!J$6-'Best Times'!J$2)))))</f>
        <v>107.34358974358975</v>
      </c>
      <c r="H110">
        <f>IF(ISBLANK(Marathon!I113),"",100+MAX(0,(50-(50*(Marathon!I113-'Best Times'!K$2)/('Best Times'!K$6-'Best Times'!K$2)))))</f>
        <v>100</v>
      </c>
      <c r="I110">
        <f>IF(ISBLANK(Marathon!J113),"",100+MAX(0,(50-(50*(Marathon!J113-'Best Times'!L$2)/('Best Times'!L$6-'Best Times'!L$2)))))</f>
        <v>114.45402298850576</v>
      </c>
      <c r="J110">
        <f>IF(ISBLANK(Marathon!K113),"",100+MAX(0,(50-(50*(Marathon!K113-'Best Times'!M$2)/('Best Times'!M$6-'Best Times'!M$2)))))</f>
        <v>121.56476002629849</v>
      </c>
      <c r="K110">
        <f>IF(ISBLANK(Marathon!L113),"",100+MAX(0,(50-(50*(Marathon!L113-'Best Times'!N$2)/('Best Times'!N$6-'Best Times'!N$2)))))</f>
        <v>106.59685863874346</v>
      </c>
      <c r="L110">
        <f>IF(ISBLANK(Marathon!M113),"",100+MAX(0,(50-(50*(Marathon!M113-'Best Times'!O$2)/('Best Times'!O$6-'Best Times'!O$2)))))</f>
        <v>100</v>
      </c>
      <c r="M110">
        <f>IF(ISBLANK(Marathon!N113),"",100+MAX(0,(50-(50*(Marathon!N113-'Best Times'!P$2)/('Best Times'!P$6-'Best Times'!P$2)))))</f>
        <v>100</v>
      </c>
      <c r="N110">
        <f>IF(ISBLANK(Marathon!O113),"",100+MAX(0,(50-(50*(Marathon!O113-'Best Times'!Q$2)/('Best Times'!Q$6-'Best Times'!Q$2)))))</f>
        <v>121.5076071922545</v>
      </c>
      <c r="O110">
        <f t="shared" si="3"/>
        <v>1000</v>
      </c>
      <c r="P110">
        <f t="shared" si="4"/>
        <v>100</v>
      </c>
      <c r="Q110">
        <f t="shared" si="5"/>
        <v>971.46683858939195</v>
      </c>
    </row>
    <row r="111" spans="1:17">
      <c r="A111">
        <v>110</v>
      </c>
      <c r="B111" t="s">
        <v>168</v>
      </c>
      <c r="C111" s="1">
        <v>184.79999999999899</v>
      </c>
      <c r="D111" s="2" t="s">
        <v>278</v>
      </c>
      <c r="E111">
        <f>IF(ISBLANK(Marathon!F114),"",100+MAX(0,(50-(50*(Marathon!F114-'Best Times'!H$2)/('Best Times'!H$6-'Best Times'!H$2)))))</f>
        <v>131.19089834515367</v>
      </c>
      <c r="F111">
        <f>IF(ISBLANK(Marathon!G114),"",100+MAX(0,(50-(50*(Marathon!G114-'Best Times'!I$2)/('Best Times'!I$6-'Best Times'!I$2)))))</f>
        <v>100</v>
      </c>
      <c r="G111">
        <f>IF(ISBLANK(Marathon!H114),"",100+MAX(0,(50-(50*(Marathon!H114-'Best Times'!J$2)/('Best Times'!J$6-'Best Times'!J$2)))))</f>
        <v>135.54871794871795</v>
      </c>
      <c r="H111" t="str">
        <f>IF(ISBLANK(Marathon!I114),"",100+MAX(0,(50-(50*(Marathon!I114-'Best Times'!K$2)/('Best Times'!K$6-'Best Times'!K$2)))))</f>
        <v/>
      </c>
      <c r="I111" t="str">
        <f>IF(ISBLANK(Marathon!J114),"",100+MAX(0,(50-(50*(Marathon!J114-'Best Times'!L$2)/('Best Times'!L$6-'Best Times'!L$2)))))</f>
        <v/>
      </c>
      <c r="J111">
        <f>IF(ISBLANK(Marathon!K114),"",100+MAX(0,(50-(50*(Marathon!K114-'Best Times'!M$2)/('Best Times'!M$6-'Best Times'!M$2)))))</f>
        <v>100</v>
      </c>
      <c r="K111">
        <f>IF(ISBLANK(Marathon!L114),"",100+MAX(0,(50-(50*(Marathon!L114-'Best Times'!N$2)/('Best Times'!N$6-'Best Times'!N$2)))))</f>
        <v>108.06282722513089</v>
      </c>
      <c r="L111">
        <f>IF(ISBLANK(Marathon!M114),"",100+MAX(0,(50-(50*(Marathon!M114-'Best Times'!O$2)/('Best Times'!O$6-'Best Times'!O$2)))))</f>
        <v>147.51066856330016</v>
      </c>
      <c r="M111">
        <f>IF(ISBLANK(Marathon!N114),"",100+MAX(0,(50-(50*(Marathon!N114-'Best Times'!P$2)/('Best Times'!P$6-'Best Times'!P$2)))))</f>
        <v>133.50140056022408</v>
      </c>
      <c r="N111">
        <f>IF(ISBLANK(Marathon!O114),"",100+MAX(0,(50-(50*(Marathon!O114-'Best Times'!Q$2)/('Best Times'!Q$6-'Best Times'!Q$2)))))</f>
        <v>129.80636237897647</v>
      </c>
      <c r="O111">
        <f t="shared" si="3"/>
        <v>800</v>
      </c>
      <c r="P111">
        <f t="shared" si="4"/>
        <v>0</v>
      </c>
      <c r="Q111">
        <f t="shared" si="5"/>
        <v>985.62087502150325</v>
      </c>
    </row>
    <row r="112" spans="1:17">
      <c r="A112">
        <v>111</v>
      </c>
      <c r="B112" t="s">
        <v>72</v>
      </c>
      <c r="C112" s="1">
        <v>81.183333333333294</v>
      </c>
      <c r="D112" s="2" t="s">
        <v>279</v>
      </c>
      <c r="E112">
        <f>IF(ISBLANK(Marathon!F115),"",100+MAX(0,(50-(50*(Marathon!F115-'Best Times'!H$2)/('Best Times'!H$6-'Best Times'!H$2)))))</f>
        <v>100</v>
      </c>
      <c r="F112">
        <f>IF(ISBLANK(Marathon!G115),"",100+MAX(0,(50-(50*(Marathon!G115-'Best Times'!I$2)/('Best Times'!I$6-'Best Times'!I$2)))))</f>
        <v>100</v>
      </c>
      <c r="G112">
        <f>IF(ISBLANK(Marathon!H115),"",100+MAX(0,(50-(50*(Marathon!H115-'Best Times'!J$2)/('Best Times'!J$6-'Best Times'!J$2)))))</f>
        <v>100</v>
      </c>
      <c r="H112">
        <f>IF(ISBLANK(Marathon!I115),"",100+MAX(0,(50-(50*(Marathon!I115-'Best Times'!K$2)/('Best Times'!K$6-'Best Times'!K$2)))))</f>
        <v>102.98303229337712</v>
      </c>
      <c r="I112">
        <f>IF(ISBLANK(Marathon!J115),"",100+MAX(0,(50-(50*(Marathon!J115-'Best Times'!L$2)/('Best Times'!L$6-'Best Times'!L$2)))))</f>
        <v>117.61494252873564</v>
      </c>
      <c r="J112">
        <f>IF(ISBLANK(Marathon!K115),"",100+MAX(0,(50-(50*(Marathon!K115-'Best Times'!M$2)/('Best Times'!M$6-'Best Times'!M$2)))))</f>
        <v>100</v>
      </c>
      <c r="K112">
        <f>IF(ISBLANK(Marathon!L115),"",100+MAX(0,(50-(50*(Marathon!L115-'Best Times'!N$2)/('Best Times'!N$6-'Best Times'!N$2)))))</f>
        <v>100</v>
      </c>
      <c r="L112">
        <f>IF(ISBLANK(Marathon!M115),"",100+MAX(0,(50-(50*(Marathon!M115-'Best Times'!O$2)/('Best Times'!O$6-'Best Times'!O$2)))))</f>
        <v>100</v>
      </c>
      <c r="M112">
        <f>IF(ISBLANK(Marathon!N115),"",100+MAX(0,(50-(50*(Marathon!N115-'Best Times'!P$2)/('Best Times'!P$6-'Best Times'!P$2)))))</f>
        <v>100</v>
      </c>
      <c r="N112">
        <f>IF(ISBLANK(Marathon!O115),"",100+MAX(0,(50-(50*(Marathon!O115-'Best Times'!Q$2)/('Best Times'!Q$6-'Best Times'!Q$2)))))</f>
        <v>100</v>
      </c>
      <c r="O112">
        <f t="shared" si="3"/>
        <v>1000</v>
      </c>
      <c r="P112">
        <f t="shared" si="4"/>
        <v>100</v>
      </c>
      <c r="Q112">
        <f t="shared" si="5"/>
        <v>920.59797482211275</v>
      </c>
    </row>
    <row r="113" spans="1:17">
      <c r="A113">
        <v>112</v>
      </c>
      <c r="B113" t="s">
        <v>49</v>
      </c>
      <c r="C113" s="1">
        <v>81.116666666666603</v>
      </c>
      <c r="D113" s="2" t="s">
        <v>279</v>
      </c>
      <c r="E113">
        <f>IF(ISBLANK(Marathon!F116),"",100+MAX(0,(50-(50*(Marathon!F116-'Best Times'!H$2)/('Best Times'!H$6-'Best Times'!H$2)))))</f>
        <v>106.94444444444444</v>
      </c>
      <c r="F113">
        <f>IF(ISBLANK(Marathon!G116),"",100+MAX(0,(50-(50*(Marathon!G116-'Best Times'!I$2)/('Best Times'!I$6-'Best Times'!I$2)))))</f>
        <v>100</v>
      </c>
      <c r="G113">
        <f>IF(ISBLANK(Marathon!H116),"",100+MAX(0,(50-(50*(Marathon!H116-'Best Times'!J$2)/('Best Times'!J$6-'Best Times'!J$2)))))</f>
        <v>100</v>
      </c>
      <c r="H113">
        <f>IF(ISBLANK(Marathon!I116),"",100+MAX(0,(50-(50*(Marathon!I116-'Best Times'!K$2)/('Best Times'!K$6-'Best Times'!K$2)))))</f>
        <v>100</v>
      </c>
      <c r="I113">
        <f>IF(ISBLANK(Marathon!J116),"",100+MAX(0,(50-(50*(Marathon!J116-'Best Times'!L$2)/('Best Times'!L$6-'Best Times'!L$2)))))</f>
        <v>136.12068965517241</v>
      </c>
      <c r="J113">
        <f>IF(ISBLANK(Marathon!K116),"",100+MAX(0,(50-(50*(Marathon!K116-'Best Times'!M$2)/('Best Times'!M$6-'Best Times'!M$2)))))</f>
        <v>106.03221564760025</v>
      </c>
      <c r="K113">
        <f>IF(ISBLANK(Marathon!L116),"",100+MAX(0,(50-(50*(Marathon!L116-'Best Times'!N$2)/('Best Times'!N$6-'Best Times'!N$2)))))</f>
        <v>100</v>
      </c>
      <c r="L113">
        <f>IF(ISBLANK(Marathon!M116),"",100+MAX(0,(50-(50*(Marathon!M116-'Best Times'!O$2)/('Best Times'!O$6-'Best Times'!O$2)))))</f>
        <v>100</v>
      </c>
      <c r="M113">
        <f>IF(ISBLANK(Marathon!N116),"",100+MAX(0,(50-(50*(Marathon!N116-'Best Times'!P$2)/('Best Times'!P$6-'Best Times'!P$2)))))</f>
        <v>109.94397759103641</v>
      </c>
      <c r="N113">
        <f>IF(ISBLANK(Marathon!O116),"",100+MAX(0,(50-(50*(Marathon!O116-'Best Times'!Q$2)/('Best Times'!Q$6-'Best Times'!Q$2)))))</f>
        <v>100</v>
      </c>
      <c r="O113">
        <f t="shared" si="3"/>
        <v>1000</v>
      </c>
      <c r="P113">
        <f t="shared" si="4"/>
        <v>100</v>
      </c>
      <c r="Q113">
        <f t="shared" si="5"/>
        <v>959.0413273382535</v>
      </c>
    </row>
    <row r="114" spans="1:17">
      <c r="A114">
        <v>113</v>
      </c>
      <c r="B114" t="s">
        <v>52</v>
      </c>
      <c r="C114" s="1">
        <v>80.016666666666595</v>
      </c>
      <c r="D114" s="2" t="s">
        <v>277</v>
      </c>
      <c r="E114">
        <f>IF(ISBLANK(Marathon!F117),"",100+MAX(0,(50-(50*(Marathon!F117-'Best Times'!H$2)/('Best Times'!H$6-'Best Times'!H$2)))))</f>
        <v>100</v>
      </c>
      <c r="F114">
        <f>IF(ISBLANK(Marathon!G117),"",100+MAX(0,(50-(50*(Marathon!G117-'Best Times'!I$2)/('Best Times'!I$6-'Best Times'!I$2)))))</f>
        <v>100</v>
      </c>
      <c r="G114">
        <f>IF(ISBLANK(Marathon!H117),"",100+MAX(0,(50-(50*(Marathon!H117-'Best Times'!J$2)/('Best Times'!J$6-'Best Times'!J$2)))))</f>
        <v>100</v>
      </c>
      <c r="H114">
        <f>IF(ISBLANK(Marathon!I117),"",100+MAX(0,(50-(50*(Marathon!I117-'Best Times'!K$2)/('Best Times'!K$6-'Best Times'!K$2)))))</f>
        <v>100</v>
      </c>
      <c r="I114">
        <f>IF(ISBLANK(Marathon!J117),"",100+MAX(0,(50-(50*(Marathon!J117-'Best Times'!L$2)/('Best Times'!L$6-'Best Times'!L$2)))))</f>
        <v>118.39080459770115</v>
      </c>
      <c r="J114">
        <f>IF(ISBLANK(Marathon!K117),"",100+MAX(0,(50-(50*(Marathon!K117-'Best Times'!M$2)/('Best Times'!M$6-'Best Times'!M$2)))))</f>
        <v>119.5595003287311</v>
      </c>
      <c r="K114">
        <f>IF(ISBLANK(Marathon!L117),"",100+MAX(0,(50-(50*(Marathon!L117-'Best Times'!N$2)/('Best Times'!N$6-'Best Times'!N$2)))))</f>
        <v>100</v>
      </c>
      <c r="L114">
        <f>IF(ISBLANK(Marathon!M117),"",100+MAX(0,(50-(50*(Marathon!M117-'Best Times'!O$2)/('Best Times'!O$6-'Best Times'!O$2)))))</f>
        <v>100</v>
      </c>
      <c r="M114">
        <f>IF(ISBLANK(Marathon!N117),"",100+MAX(0,(50-(50*(Marathon!N117-'Best Times'!P$2)/('Best Times'!P$6-'Best Times'!P$2)))))</f>
        <v>100</v>
      </c>
      <c r="N114">
        <f>IF(ISBLANK(Marathon!O117),"",100+MAX(0,(50-(50*(Marathon!O117-'Best Times'!Q$2)/('Best Times'!Q$6-'Best Times'!Q$2)))))</f>
        <v>100</v>
      </c>
      <c r="O114">
        <f t="shared" si="3"/>
        <v>1000</v>
      </c>
      <c r="P114">
        <f t="shared" si="4"/>
        <v>100</v>
      </c>
      <c r="Q114">
        <f t="shared" si="5"/>
        <v>937.95030492643218</v>
      </c>
    </row>
    <row r="115" spans="1:17">
      <c r="A115">
        <v>114</v>
      </c>
      <c r="B115" t="s">
        <v>19</v>
      </c>
      <c r="C115" s="1">
        <v>180.75</v>
      </c>
      <c r="D115" s="2" t="s">
        <v>281</v>
      </c>
      <c r="E115">
        <f>IF(ISBLANK(Marathon!F118),"",100+MAX(0,(50-(50*(Marathon!F118-'Best Times'!H$2)/('Best Times'!H$6-'Best Times'!H$2)))))</f>
        <v>132.04787234042553</v>
      </c>
      <c r="F115">
        <f>IF(ISBLANK(Marathon!G118),"",100+MAX(0,(50-(50*(Marathon!G118-'Best Times'!I$2)/('Best Times'!I$6-'Best Times'!I$2)))))</f>
        <v>138.96011396011397</v>
      </c>
      <c r="G115" t="str">
        <f>IF(ISBLANK(Marathon!H118),"",100+MAX(0,(50-(50*(Marathon!H118-'Best Times'!J$2)/('Best Times'!J$6-'Best Times'!J$2)))))</f>
        <v/>
      </c>
      <c r="H115" t="str">
        <f>IF(ISBLANK(Marathon!I118),"",100+MAX(0,(50-(50*(Marathon!I118-'Best Times'!K$2)/('Best Times'!K$6-'Best Times'!K$2)))))</f>
        <v/>
      </c>
      <c r="I115">
        <f>IF(ISBLANK(Marathon!J118),"",100+MAX(0,(50-(50*(Marathon!J118-'Best Times'!L$2)/('Best Times'!L$6-'Best Times'!L$2)))))</f>
        <v>100</v>
      </c>
      <c r="J115">
        <f>IF(ISBLANK(Marathon!K118),"",100+MAX(0,(50-(50*(Marathon!K118-'Best Times'!M$2)/('Best Times'!M$6-'Best Times'!M$2)))))</f>
        <v>133.1360946745562</v>
      </c>
      <c r="K115">
        <f>IF(ISBLANK(Marathon!L118),"",100+MAX(0,(50-(50*(Marathon!L118-'Best Times'!N$2)/('Best Times'!N$6-'Best Times'!N$2)))))</f>
        <v>100</v>
      </c>
      <c r="L115">
        <f>IF(ISBLANK(Marathon!M118),"",100+MAX(0,(50-(50*(Marathon!M118-'Best Times'!O$2)/('Best Times'!O$6-'Best Times'!O$2)))))</f>
        <v>100</v>
      </c>
      <c r="M115">
        <f>IF(ISBLANK(Marathon!N118),"",100+MAX(0,(50-(50*(Marathon!N118-'Best Times'!P$2)/('Best Times'!P$6-'Best Times'!P$2)))))</f>
        <v>126.69467787114846</v>
      </c>
      <c r="N115">
        <f>IF(ISBLANK(Marathon!O118),"",100+MAX(0,(50-(50*(Marathon!O118-'Best Times'!Q$2)/('Best Times'!Q$6-'Best Times'!Q$2)))))</f>
        <v>137.48271092669432</v>
      </c>
      <c r="O115">
        <f t="shared" si="3"/>
        <v>800</v>
      </c>
      <c r="P115">
        <f t="shared" si="4"/>
        <v>0</v>
      </c>
      <c r="Q115">
        <f t="shared" si="5"/>
        <v>968.32146977293837</v>
      </c>
    </row>
    <row r="116" spans="1:17">
      <c r="A116">
        <v>115</v>
      </c>
      <c r="B116" t="s">
        <v>57</v>
      </c>
      <c r="C116" s="1">
        <v>75.1666666666666</v>
      </c>
      <c r="D116" s="2" t="s">
        <v>282</v>
      </c>
      <c r="E116">
        <f>IF(ISBLANK(Marathon!F119),"",100+MAX(0,(50-(50*(Marathon!F119-'Best Times'!H$2)/('Best Times'!H$6-'Best Times'!H$2)))))</f>
        <v>100</v>
      </c>
      <c r="F116">
        <f>IF(ISBLANK(Marathon!G119),"",100+MAX(0,(50-(50*(Marathon!G119-'Best Times'!I$2)/('Best Times'!I$6-'Best Times'!I$2)))))</f>
        <v>100</v>
      </c>
      <c r="G116">
        <f>IF(ISBLANK(Marathon!H119),"",100+MAX(0,(50-(50*(Marathon!H119-'Best Times'!J$2)/('Best Times'!J$6-'Best Times'!J$2)))))</f>
        <v>100</v>
      </c>
      <c r="H116">
        <f>IF(ISBLANK(Marathon!I119),"",100+MAX(0,(50-(50*(Marathon!I119-'Best Times'!K$2)/('Best Times'!K$6-'Best Times'!K$2)))))</f>
        <v>103.9135194307608</v>
      </c>
      <c r="I116">
        <f>IF(ISBLANK(Marathon!J119),"",100+MAX(0,(50-(50*(Marathon!J119-'Best Times'!L$2)/('Best Times'!L$6-'Best Times'!L$2)))))</f>
        <v>139.56896551724139</v>
      </c>
      <c r="J116">
        <f>IF(ISBLANK(Marathon!K119),"",100+MAX(0,(50-(50*(Marathon!K119-'Best Times'!M$2)/('Best Times'!M$6-'Best Times'!M$2)))))</f>
        <v>100</v>
      </c>
      <c r="K116">
        <f>IF(ISBLANK(Marathon!L119),"",100+MAX(0,(50-(50*(Marathon!L119-'Best Times'!N$2)/('Best Times'!N$6-'Best Times'!N$2)))))</f>
        <v>100</v>
      </c>
      <c r="L116">
        <f>IF(ISBLANK(Marathon!M119),"",100+MAX(0,(50-(50*(Marathon!M119-'Best Times'!O$2)/('Best Times'!O$6-'Best Times'!O$2)))))</f>
        <v>100</v>
      </c>
      <c r="M116">
        <f>IF(ISBLANK(Marathon!N119),"",100+MAX(0,(50-(50*(Marathon!N119-'Best Times'!P$2)/('Best Times'!P$6-'Best Times'!P$2)))))</f>
        <v>100</v>
      </c>
      <c r="N116">
        <f>IF(ISBLANK(Marathon!O119),"",100+MAX(0,(50-(50*(Marathon!O119-'Best Times'!Q$2)/('Best Times'!Q$6-'Best Times'!Q$2)))))</f>
        <v>100</v>
      </c>
      <c r="O116">
        <f t="shared" si="3"/>
        <v>1000</v>
      </c>
      <c r="P116">
        <f t="shared" si="4"/>
        <v>100</v>
      </c>
      <c r="Q116">
        <f t="shared" si="5"/>
        <v>943.48248494800214</v>
      </c>
    </row>
    <row r="117" spans="1:17">
      <c r="A117">
        <v>116</v>
      </c>
      <c r="B117" t="s">
        <v>43</v>
      </c>
      <c r="C117" s="1">
        <v>74.5</v>
      </c>
      <c r="D117" s="2" t="s">
        <v>277</v>
      </c>
      <c r="E117">
        <f>IF(ISBLANK(Marathon!F120),"",100+MAX(0,(50-(50*(Marathon!F120-'Best Times'!H$2)/('Best Times'!H$6-'Best Times'!H$2)))))</f>
        <v>103.64952718676122</v>
      </c>
      <c r="F117">
        <f>IF(ISBLANK(Marathon!G120),"",100+MAX(0,(50-(50*(Marathon!G120-'Best Times'!I$2)/('Best Times'!I$6-'Best Times'!I$2)))))</f>
        <v>100</v>
      </c>
      <c r="G117">
        <f>IF(ISBLANK(Marathon!H120),"",100+MAX(0,(50-(50*(Marathon!H120-'Best Times'!J$2)/('Best Times'!J$6-'Best Times'!J$2)))))</f>
        <v>100</v>
      </c>
      <c r="H117">
        <f>IF(ISBLANK(Marathon!I120),"",100+MAX(0,(50-(50*(Marathon!I120-'Best Times'!K$2)/('Best Times'!K$6-'Best Times'!K$2)))))</f>
        <v>100</v>
      </c>
      <c r="I117">
        <f>IF(ISBLANK(Marathon!J120),"",100+MAX(0,(50-(50*(Marathon!J120-'Best Times'!L$2)/('Best Times'!L$6-'Best Times'!L$2)))))</f>
        <v>100.48850574712644</v>
      </c>
      <c r="J117">
        <f>IF(ISBLANK(Marathon!K120),"",100+MAX(0,(50-(50*(Marathon!K120-'Best Times'!M$2)/('Best Times'!M$6-'Best Times'!M$2)))))</f>
        <v>100</v>
      </c>
      <c r="K117">
        <f>IF(ISBLANK(Marathon!L120),"",100+MAX(0,(50-(50*(Marathon!L120-'Best Times'!N$2)/('Best Times'!N$6-'Best Times'!N$2)))))</f>
        <v>100</v>
      </c>
      <c r="L117">
        <f>IF(ISBLANK(Marathon!M120),"",100+MAX(0,(50-(50*(Marathon!M120-'Best Times'!O$2)/('Best Times'!O$6-'Best Times'!O$2)))))</f>
        <v>100.68752963489806</v>
      </c>
      <c r="M117">
        <f>IF(ISBLANK(Marathon!N120),"",100+MAX(0,(50-(50*(Marathon!N120-'Best Times'!P$2)/('Best Times'!P$6-'Best Times'!P$2)))))</f>
        <v>100</v>
      </c>
      <c r="N117">
        <f>IF(ISBLANK(Marathon!O120),"",100+MAX(0,(50-(50*(Marathon!O120-'Best Times'!Q$2)/('Best Times'!Q$6-'Best Times'!Q$2)))))</f>
        <v>100</v>
      </c>
      <c r="O117">
        <f t="shared" si="3"/>
        <v>1000</v>
      </c>
      <c r="P117">
        <f t="shared" si="4"/>
        <v>100</v>
      </c>
      <c r="Q117">
        <f t="shared" si="5"/>
        <v>904.8255625687857</v>
      </c>
    </row>
    <row r="118" spans="1:17">
      <c r="A118">
        <v>117</v>
      </c>
      <c r="B118" t="s">
        <v>31</v>
      </c>
      <c r="C118" s="1">
        <v>70.55</v>
      </c>
      <c r="D118" s="2" t="s">
        <v>279</v>
      </c>
      <c r="E118">
        <f>IF(ISBLANK(Marathon!F121),"",100+MAX(0,(50-(50*(Marathon!F121-'Best Times'!H$2)/('Best Times'!H$6-'Best Times'!H$2)))))</f>
        <v>100</v>
      </c>
      <c r="F118">
        <f>IF(ISBLANK(Marathon!G121),"",100+MAX(0,(50-(50*(Marathon!G121-'Best Times'!I$2)/('Best Times'!I$6-'Best Times'!I$2)))))</f>
        <v>109.82905982905983</v>
      </c>
      <c r="G118">
        <f>IF(ISBLANK(Marathon!H121),"",100+MAX(0,(50-(50*(Marathon!H121-'Best Times'!J$2)/('Best Times'!J$6-'Best Times'!J$2)))))</f>
        <v>100</v>
      </c>
      <c r="H118">
        <f>IF(ISBLANK(Marathon!I121),"",100+MAX(0,(50-(50*(Marathon!I121-'Best Times'!K$2)/('Best Times'!K$6-'Best Times'!K$2)))))</f>
        <v>100</v>
      </c>
      <c r="I118">
        <f>IF(ISBLANK(Marathon!J121),"",100+MAX(0,(50-(50*(Marathon!J121-'Best Times'!L$2)/('Best Times'!L$6-'Best Times'!L$2)))))</f>
        <v>100</v>
      </c>
      <c r="J118">
        <f>IF(ISBLANK(Marathon!K121),"",100+MAX(0,(50-(50*(Marathon!K121-'Best Times'!M$2)/('Best Times'!M$6-'Best Times'!M$2)))))</f>
        <v>100</v>
      </c>
      <c r="K118">
        <f>IF(ISBLANK(Marathon!L121),"",100+MAX(0,(50-(50*(Marathon!L121-'Best Times'!N$2)/('Best Times'!N$6-'Best Times'!N$2)))))</f>
        <v>100</v>
      </c>
      <c r="L118">
        <f>IF(ISBLANK(Marathon!M121),"",100+MAX(0,(50-(50*(Marathon!M121-'Best Times'!O$2)/('Best Times'!O$6-'Best Times'!O$2)))))</f>
        <v>100</v>
      </c>
      <c r="M118">
        <f>IF(ISBLANK(Marathon!N121),"",100+MAX(0,(50-(50*(Marathon!N121-'Best Times'!P$2)/('Best Times'!P$6-'Best Times'!P$2)))))</f>
        <v>100</v>
      </c>
      <c r="N118">
        <f>IF(ISBLANK(Marathon!O121),"",100+MAX(0,(50-(50*(Marathon!O121-'Best Times'!Q$2)/('Best Times'!Q$6-'Best Times'!Q$2)))))</f>
        <v>108.02213001383126</v>
      </c>
      <c r="O118">
        <f t="shared" si="3"/>
        <v>1000</v>
      </c>
      <c r="P118">
        <f t="shared" si="4"/>
        <v>100</v>
      </c>
      <c r="Q118">
        <f t="shared" si="5"/>
        <v>917.85118984289102</v>
      </c>
    </row>
    <row r="119" spans="1:17">
      <c r="A119">
        <v>118</v>
      </c>
      <c r="B119" t="s">
        <v>45</v>
      </c>
      <c r="C119" s="1">
        <v>69.949999999999903</v>
      </c>
      <c r="D119" s="2" t="s">
        <v>277</v>
      </c>
      <c r="E119">
        <f>IF(ISBLANK(Marathon!F122),"",100+MAX(0,(50-(50*(Marathon!F122-'Best Times'!H$2)/('Best Times'!H$6-'Best Times'!H$2)))))</f>
        <v>100</v>
      </c>
      <c r="F119">
        <f>IF(ISBLANK(Marathon!G122),"",100+MAX(0,(50-(50*(Marathon!G122-'Best Times'!I$2)/('Best Times'!I$6-'Best Times'!I$2)))))</f>
        <v>100</v>
      </c>
      <c r="G119">
        <f>IF(ISBLANK(Marathon!H122),"",100+MAX(0,(50-(50*(Marathon!H122-'Best Times'!J$2)/('Best Times'!J$6-'Best Times'!J$2)))))</f>
        <v>100</v>
      </c>
      <c r="H119">
        <f>IF(ISBLANK(Marathon!I122),"",100+MAX(0,(50-(50*(Marathon!I122-'Best Times'!K$2)/('Best Times'!K$6-'Best Times'!K$2)))))</f>
        <v>111.87739463601532</v>
      </c>
      <c r="I119">
        <f>IF(ISBLANK(Marathon!J122),"",100+MAX(0,(50-(50*(Marathon!J122-'Best Times'!L$2)/('Best Times'!L$6-'Best Times'!L$2)))))</f>
        <v>100</v>
      </c>
      <c r="J119">
        <f>IF(ISBLANK(Marathon!K122),"",100+MAX(0,(50-(50*(Marathon!K122-'Best Times'!M$2)/('Best Times'!M$6-'Best Times'!M$2)))))</f>
        <v>100</v>
      </c>
      <c r="K119">
        <f>IF(ISBLANK(Marathon!L122),"",100+MAX(0,(50-(50*(Marathon!L122-'Best Times'!N$2)/('Best Times'!N$6-'Best Times'!N$2)))))</f>
        <v>100</v>
      </c>
      <c r="L119">
        <f>IF(ISBLANK(Marathon!M122),"",100+MAX(0,(50-(50*(Marathon!M122-'Best Times'!O$2)/('Best Times'!O$6-'Best Times'!O$2)))))</f>
        <v>100</v>
      </c>
      <c r="M119">
        <f>IF(ISBLANK(Marathon!N122),"",100+MAX(0,(50-(50*(Marathon!N122-'Best Times'!P$2)/('Best Times'!P$6-'Best Times'!P$2)))))</f>
        <v>100</v>
      </c>
      <c r="N119">
        <f>IF(ISBLANK(Marathon!O122),"",100+MAX(0,(50-(50*(Marathon!O122-'Best Times'!Q$2)/('Best Times'!Q$6-'Best Times'!Q$2)))))</f>
        <v>100</v>
      </c>
      <c r="O119">
        <f t="shared" si="3"/>
        <v>1000</v>
      </c>
      <c r="P119">
        <f t="shared" si="4"/>
        <v>100</v>
      </c>
      <c r="Q119">
        <f t="shared" si="5"/>
        <v>911.87739463601531</v>
      </c>
    </row>
    <row r="120" spans="1:17">
      <c r="A120">
        <v>119</v>
      </c>
      <c r="B120" t="s">
        <v>42</v>
      </c>
      <c r="C120" s="1">
        <v>69.1666666666666</v>
      </c>
      <c r="D120" s="2" t="s">
        <v>282</v>
      </c>
      <c r="E120">
        <f>IF(ISBLANK(Marathon!F123),"",100+MAX(0,(50-(50*(Marathon!F123-'Best Times'!H$2)/('Best Times'!H$6-'Best Times'!H$2)))))</f>
        <v>100</v>
      </c>
      <c r="F120">
        <f>IF(ISBLANK(Marathon!G123),"",100+MAX(0,(50-(50*(Marathon!G123-'Best Times'!I$2)/('Best Times'!I$6-'Best Times'!I$2)))))</f>
        <v>100</v>
      </c>
      <c r="G120">
        <f>IF(ISBLANK(Marathon!H123),"",100+MAX(0,(50-(50*(Marathon!H123-'Best Times'!J$2)/('Best Times'!J$6-'Best Times'!J$2)))))</f>
        <v>100</v>
      </c>
      <c r="H120">
        <f>IF(ISBLANK(Marathon!I123),"",100+MAX(0,(50-(50*(Marathon!I123-'Best Times'!K$2)/('Best Times'!K$6-'Best Times'!K$2)))))</f>
        <v>100</v>
      </c>
      <c r="I120">
        <f>IF(ISBLANK(Marathon!J123),"",100+MAX(0,(50-(50*(Marathon!J123-'Best Times'!L$2)/('Best Times'!L$6-'Best Times'!L$2)))))</f>
        <v>101.12068965517241</v>
      </c>
      <c r="J120">
        <f>IF(ISBLANK(Marathon!K123),"",100+MAX(0,(50-(50*(Marathon!K123-'Best Times'!M$2)/('Best Times'!M$6-'Best Times'!M$2)))))</f>
        <v>100</v>
      </c>
      <c r="K120">
        <f>IF(ISBLANK(Marathon!L123),"",100+MAX(0,(50-(50*(Marathon!L123-'Best Times'!N$2)/('Best Times'!N$6-'Best Times'!N$2)))))</f>
        <v>100</v>
      </c>
      <c r="L120">
        <f>IF(ISBLANK(Marathon!M123),"",100+MAX(0,(50-(50*(Marathon!M123-'Best Times'!O$2)/('Best Times'!O$6-'Best Times'!O$2)))))</f>
        <v>109.1275486012328</v>
      </c>
      <c r="M120">
        <f>IF(ISBLANK(Marathon!N123),"",100+MAX(0,(50-(50*(Marathon!N123-'Best Times'!P$2)/('Best Times'!P$6-'Best Times'!P$2)))))</f>
        <v>112.26890756302521</v>
      </c>
      <c r="N120">
        <f>IF(ISBLANK(Marathon!O123),"",100+MAX(0,(50-(50*(Marathon!O123-'Best Times'!Q$2)/('Best Times'!Q$6-'Best Times'!Q$2)))))</f>
        <v>100</v>
      </c>
      <c r="O120">
        <f t="shared" si="3"/>
        <v>1000</v>
      </c>
      <c r="P120">
        <f t="shared" si="4"/>
        <v>100</v>
      </c>
      <c r="Q120">
        <f t="shared" si="5"/>
        <v>922.51714581943043</v>
      </c>
    </row>
    <row r="121" spans="1:17">
      <c r="A121">
        <v>120</v>
      </c>
      <c r="B121" t="s">
        <v>169</v>
      </c>
      <c r="C121" s="1">
        <v>68.883333333333297</v>
      </c>
      <c r="D121" s="2" t="s">
        <v>279</v>
      </c>
      <c r="E121">
        <f>IF(ISBLANK(Marathon!F124),"",100+MAX(0,(50-(50*(Marathon!F124-'Best Times'!H$2)/('Best Times'!H$6-'Best Times'!H$2)))))</f>
        <v>100</v>
      </c>
      <c r="F121">
        <f>IF(ISBLANK(Marathon!G124),"",100+MAX(0,(50-(50*(Marathon!G124-'Best Times'!I$2)/('Best Times'!I$6-'Best Times'!I$2)))))</f>
        <v>100</v>
      </c>
      <c r="G121">
        <f>IF(ISBLANK(Marathon!H124),"",100+MAX(0,(50-(50*(Marathon!H124-'Best Times'!J$2)/('Best Times'!J$6-'Best Times'!J$2)))))</f>
        <v>100</v>
      </c>
      <c r="H121">
        <f>IF(ISBLANK(Marathon!I124),"",100+MAX(0,(50-(50*(Marathon!I124-'Best Times'!K$2)/('Best Times'!K$6-'Best Times'!K$2)))))</f>
        <v>100</v>
      </c>
      <c r="I121">
        <f>IF(ISBLANK(Marathon!J124),"",100+MAX(0,(50-(50*(Marathon!J124-'Best Times'!L$2)/('Best Times'!L$6-'Best Times'!L$2)))))</f>
        <v>100</v>
      </c>
      <c r="J121">
        <f>IF(ISBLANK(Marathon!K124),"",100+MAX(0,(50-(50*(Marathon!K124-'Best Times'!M$2)/('Best Times'!M$6-'Best Times'!M$2)))))</f>
        <v>100</v>
      </c>
      <c r="K121">
        <f>IF(ISBLANK(Marathon!L124),"",100+MAX(0,(50-(50*(Marathon!L124-'Best Times'!N$2)/('Best Times'!N$6-'Best Times'!N$2)))))</f>
        <v>100</v>
      </c>
      <c r="L121">
        <f>IF(ISBLANK(Marathon!M124),"",100+MAX(0,(50-(50*(Marathon!M124-'Best Times'!O$2)/('Best Times'!O$6-'Best Times'!O$2)))))</f>
        <v>100</v>
      </c>
      <c r="M121">
        <f>IF(ISBLANK(Marathon!N124),"",100+MAX(0,(50-(50*(Marathon!N124-'Best Times'!P$2)/('Best Times'!P$6-'Best Times'!P$2)))))</f>
        <v>100</v>
      </c>
      <c r="N121">
        <f>IF(ISBLANK(Marathon!O124),"",100+MAX(0,(50-(50*(Marathon!O124-'Best Times'!Q$2)/('Best Times'!Q$6-'Best Times'!Q$2)))))</f>
        <v>100</v>
      </c>
      <c r="O121">
        <f t="shared" si="3"/>
        <v>1000</v>
      </c>
      <c r="P121">
        <f t="shared" si="4"/>
        <v>100</v>
      </c>
      <c r="Q121">
        <f t="shared" si="5"/>
        <v>900</v>
      </c>
    </row>
    <row r="122" spans="1:17">
      <c r="A122">
        <v>121</v>
      </c>
      <c r="B122" t="s">
        <v>170</v>
      </c>
      <c r="C122" s="1">
        <v>67.716666666666598</v>
      </c>
      <c r="D122" s="2" t="s">
        <v>282</v>
      </c>
      <c r="E122">
        <f>IF(ISBLANK(Marathon!F125),"",100+MAX(0,(50-(50*(Marathon!F125-'Best Times'!H$2)/('Best Times'!H$6-'Best Times'!H$2)))))</f>
        <v>100</v>
      </c>
      <c r="F122">
        <f>IF(ISBLANK(Marathon!G125),"",100+MAX(0,(50-(50*(Marathon!G125-'Best Times'!I$2)/('Best Times'!I$6-'Best Times'!I$2)))))</f>
        <v>100</v>
      </c>
      <c r="G122">
        <f>IF(ISBLANK(Marathon!H125),"",100+MAX(0,(50-(50*(Marathon!H125-'Best Times'!J$2)/('Best Times'!J$6-'Best Times'!J$2)))))</f>
        <v>100</v>
      </c>
      <c r="H122">
        <f>IF(ISBLANK(Marathon!I125),"",100+MAX(0,(50-(50*(Marathon!I125-'Best Times'!K$2)/('Best Times'!K$6-'Best Times'!K$2)))))</f>
        <v>100</v>
      </c>
      <c r="I122">
        <f>IF(ISBLANK(Marathon!J125),"",100+MAX(0,(50-(50*(Marathon!J125-'Best Times'!L$2)/('Best Times'!L$6-'Best Times'!L$2)))))</f>
        <v>100</v>
      </c>
      <c r="J122">
        <f>IF(ISBLANK(Marathon!K125),"",100+MAX(0,(50-(50*(Marathon!K125-'Best Times'!M$2)/('Best Times'!M$6-'Best Times'!M$2)))))</f>
        <v>129.12557527942144</v>
      </c>
      <c r="K122">
        <f>IF(ISBLANK(Marathon!L125),"",100+MAX(0,(50-(50*(Marathon!L125-'Best Times'!N$2)/('Best Times'!N$6-'Best Times'!N$2)))))</f>
        <v>100</v>
      </c>
      <c r="L122">
        <f>IF(ISBLANK(Marathon!M125),"",100+MAX(0,(50-(50*(Marathon!M125-'Best Times'!O$2)/('Best Times'!O$6-'Best Times'!O$2)))))</f>
        <v>104.64675201517306</v>
      </c>
      <c r="M122">
        <f>IF(ISBLANK(Marathon!N125),"",100+MAX(0,(50-(50*(Marathon!N125-'Best Times'!P$2)/('Best Times'!P$6-'Best Times'!P$2)))))</f>
        <v>100</v>
      </c>
      <c r="N122">
        <f>IF(ISBLANK(Marathon!O125),"",100+MAX(0,(50-(50*(Marathon!O125-'Best Times'!Q$2)/('Best Times'!Q$6-'Best Times'!Q$2)))))</f>
        <v>103.14661134163208</v>
      </c>
      <c r="O122">
        <f t="shared" si="3"/>
        <v>1000</v>
      </c>
      <c r="P122">
        <f t="shared" si="4"/>
        <v>100</v>
      </c>
      <c r="Q122">
        <f t="shared" si="5"/>
        <v>936.91893863622659</v>
      </c>
    </row>
    <row r="123" spans="1:17">
      <c r="A123">
        <v>122</v>
      </c>
      <c r="B123" t="s">
        <v>171</v>
      </c>
      <c r="C123" s="1">
        <v>66.783333333333303</v>
      </c>
      <c r="D123" s="2" t="s">
        <v>279</v>
      </c>
      <c r="E123">
        <f>IF(ISBLANK(Marathon!F126),"",100+MAX(0,(50-(50*(Marathon!F126-'Best Times'!H$2)/('Best Times'!H$6-'Best Times'!H$2)))))</f>
        <v>100</v>
      </c>
      <c r="F123">
        <f>IF(ISBLANK(Marathon!G126),"",100+MAX(0,(50-(50*(Marathon!G126-'Best Times'!I$2)/('Best Times'!I$6-'Best Times'!I$2)))))</f>
        <v>100</v>
      </c>
      <c r="G123">
        <f>IF(ISBLANK(Marathon!H126),"",100+MAX(0,(50-(50*(Marathon!H126-'Best Times'!J$2)/('Best Times'!J$6-'Best Times'!J$2)))))</f>
        <v>100</v>
      </c>
      <c r="H123">
        <f>IF(ISBLANK(Marathon!I126),"",100+MAX(0,(50-(50*(Marathon!I126-'Best Times'!K$2)/('Best Times'!K$6-'Best Times'!K$2)))))</f>
        <v>100</v>
      </c>
      <c r="I123">
        <f>IF(ISBLANK(Marathon!J126),"",100+MAX(0,(50-(50*(Marathon!J126-'Best Times'!L$2)/('Best Times'!L$6-'Best Times'!L$2)))))</f>
        <v>124.79885057471265</v>
      </c>
      <c r="J123">
        <f>IF(ISBLANK(Marathon!K126),"",100+MAX(0,(50-(50*(Marathon!K126-'Best Times'!M$2)/('Best Times'!M$6-'Best Times'!M$2)))))</f>
        <v>123.10979618671927</v>
      </c>
      <c r="K123">
        <f>IF(ISBLANK(Marathon!L126),"",100+MAX(0,(50-(50*(Marathon!L126-'Best Times'!N$2)/('Best Times'!N$6-'Best Times'!N$2)))))</f>
        <v>100</v>
      </c>
      <c r="L123">
        <f>IF(ISBLANK(Marathon!M126),"",100+MAX(0,(50-(50*(Marathon!M126-'Best Times'!O$2)/('Best Times'!O$6-'Best Times'!O$2)))))</f>
        <v>100</v>
      </c>
      <c r="M123">
        <f>IF(ISBLANK(Marathon!N126),"",100+MAX(0,(50-(50*(Marathon!N126-'Best Times'!P$2)/('Best Times'!P$6-'Best Times'!P$2)))))</f>
        <v>100</v>
      </c>
      <c r="N123">
        <f>IF(ISBLANK(Marathon!O126),"",100+MAX(0,(50-(50*(Marathon!O126-'Best Times'!Q$2)/('Best Times'!Q$6-'Best Times'!Q$2)))))</f>
        <v>100</v>
      </c>
      <c r="O123">
        <f t="shared" si="3"/>
        <v>1000</v>
      </c>
      <c r="P123">
        <f t="shared" si="4"/>
        <v>100</v>
      </c>
      <c r="Q123">
        <f t="shared" si="5"/>
        <v>947.90864676143201</v>
      </c>
    </row>
    <row r="124" spans="1:17">
      <c r="A124">
        <v>123</v>
      </c>
      <c r="B124" t="s">
        <v>69</v>
      </c>
      <c r="C124" s="1">
        <v>63.983333333333299</v>
      </c>
      <c r="D124" s="2" t="s">
        <v>279</v>
      </c>
      <c r="E124">
        <f>IF(ISBLANK(Marathon!F127),"",100+MAX(0,(50-(50*(Marathon!F127-'Best Times'!H$2)/('Best Times'!H$6-'Best Times'!H$2)))))</f>
        <v>100</v>
      </c>
      <c r="F124">
        <f>IF(ISBLANK(Marathon!G127),"",100+MAX(0,(50-(50*(Marathon!G127-'Best Times'!I$2)/('Best Times'!I$6-'Best Times'!I$2)))))</f>
        <v>100</v>
      </c>
      <c r="G124">
        <f>IF(ISBLANK(Marathon!H127),"",100+MAX(0,(50-(50*(Marathon!H127-'Best Times'!J$2)/('Best Times'!J$6-'Best Times'!J$2)))))</f>
        <v>100</v>
      </c>
      <c r="H124">
        <f>IF(ISBLANK(Marathon!I127),"",100+MAX(0,(50-(50*(Marathon!I127-'Best Times'!K$2)/('Best Times'!K$6-'Best Times'!K$2)))))</f>
        <v>104.48823207443897</v>
      </c>
      <c r="I124">
        <f>IF(ISBLANK(Marathon!J127),"",100+MAX(0,(50-(50*(Marathon!J127-'Best Times'!L$2)/('Best Times'!L$6-'Best Times'!L$2)))))</f>
        <v>100</v>
      </c>
      <c r="J124">
        <f>IF(ISBLANK(Marathon!K127),"",100+MAX(0,(50-(50*(Marathon!K127-'Best Times'!M$2)/('Best Times'!M$6-'Best Times'!M$2)))))</f>
        <v>100</v>
      </c>
      <c r="K124">
        <f>IF(ISBLANK(Marathon!L127),"",100+MAX(0,(50-(50*(Marathon!L127-'Best Times'!N$2)/('Best Times'!N$6-'Best Times'!N$2)))))</f>
        <v>100</v>
      </c>
      <c r="L124">
        <f>IF(ISBLANK(Marathon!M127),"",100+MAX(0,(50-(50*(Marathon!M127-'Best Times'!O$2)/('Best Times'!O$6-'Best Times'!O$2)))))</f>
        <v>100</v>
      </c>
      <c r="M124">
        <f>IF(ISBLANK(Marathon!N127),"",100+MAX(0,(50-(50*(Marathon!N127-'Best Times'!P$2)/('Best Times'!P$6-'Best Times'!P$2)))))</f>
        <v>100</v>
      </c>
      <c r="N124">
        <f>IF(ISBLANK(Marathon!O127),"",100+MAX(0,(50-(50*(Marathon!O127-'Best Times'!Q$2)/('Best Times'!Q$6-'Best Times'!Q$2)))))</f>
        <v>100</v>
      </c>
      <c r="O124">
        <f t="shared" si="3"/>
        <v>1000</v>
      </c>
      <c r="P124">
        <f t="shared" si="4"/>
        <v>100</v>
      </c>
      <c r="Q124">
        <f t="shared" si="5"/>
        <v>904.488232074439</v>
      </c>
    </row>
    <row r="125" spans="1:17">
      <c r="A125">
        <v>124</v>
      </c>
      <c r="B125" t="s">
        <v>51</v>
      </c>
      <c r="C125" s="1">
        <v>64.016666666666595</v>
      </c>
      <c r="D125" s="2" t="s">
        <v>277</v>
      </c>
      <c r="E125">
        <f>IF(ISBLANK(Marathon!F128),"",100+MAX(0,(50-(50*(Marathon!F128-'Best Times'!H$2)/('Best Times'!H$6-'Best Times'!H$2)))))</f>
        <v>100</v>
      </c>
      <c r="F125">
        <f>IF(ISBLANK(Marathon!G128),"",100+MAX(0,(50-(50*(Marathon!G128-'Best Times'!I$2)/('Best Times'!I$6-'Best Times'!I$2)))))</f>
        <v>100</v>
      </c>
      <c r="G125">
        <f>IF(ISBLANK(Marathon!H128),"",100+MAX(0,(50-(50*(Marathon!H128-'Best Times'!J$2)/('Best Times'!J$6-'Best Times'!J$2)))))</f>
        <v>100</v>
      </c>
      <c r="H125">
        <f>IF(ISBLANK(Marathon!I128),"",100+MAX(0,(50-(50*(Marathon!I128-'Best Times'!K$2)/('Best Times'!K$6-'Best Times'!K$2)))))</f>
        <v>100</v>
      </c>
      <c r="I125">
        <f>IF(ISBLANK(Marathon!J128),"",100+MAX(0,(50-(50*(Marathon!J128-'Best Times'!L$2)/('Best Times'!L$6-'Best Times'!L$2)))))</f>
        <v>100</v>
      </c>
      <c r="J125">
        <f>IF(ISBLANK(Marathon!K128),"",100+MAX(0,(50-(50*(Marathon!K128-'Best Times'!M$2)/('Best Times'!M$6-'Best Times'!M$2)))))</f>
        <v>100</v>
      </c>
      <c r="K125">
        <f>IF(ISBLANK(Marathon!L128),"",100+MAX(0,(50-(50*(Marathon!L128-'Best Times'!N$2)/('Best Times'!N$6-'Best Times'!N$2)))))</f>
        <v>100</v>
      </c>
      <c r="L125">
        <f>IF(ISBLANK(Marathon!M128),"",100+MAX(0,(50-(50*(Marathon!M128-'Best Times'!O$2)/('Best Times'!O$6-'Best Times'!O$2)))))</f>
        <v>100</v>
      </c>
      <c r="M125">
        <f>IF(ISBLANK(Marathon!N128),"",100+MAX(0,(50-(50*(Marathon!N128-'Best Times'!P$2)/('Best Times'!P$6-'Best Times'!P$2)))))</f>
        <v>106.1344537815126</v>
      </c>
      <c r="N125">
        <f>IF(ISBLANK(Marathon!O128),"",100+MAX(0,(50-(50*(Marathon!O128-'Best Times'!Q$2)/('Best Times'!Q$6-'Best Times'!Q$2)))))</f>
        <v>100</v>
      </c>
      <c r="O125">
        <f t="shared" si="3"/>
        <v>1000</v>
      </c>
      <c r="P125">
        <f t="shared" si="4"/>
        <v>100</v>
      </c>
      <c r="Q125">
        <f t="shared" si="5"/>
        <v>906.13445378151255</v>
      </c>
    </row>
    <row r="126" spans="1:17">
      <c r="A126">
        <v>125</v>
      </c>
      <c r="B126" t="s">
        <v>172</v>
      </c>
      <c r="C126" s="1">
        <v>57.033333333333303</v>
      </c>
      <c r="D126" s="2" t="s">
        <v>277</v>
      </c>
      <c r="E126">
        <f>IF(ISBLANK(Marathon!F129),"",100+MAX(0,(50-(50*(Marathon!F129-'Best Times'!H$2)/('Best Times'!H$6-'Best Times'!H$2)))))</f>
        <v>100</v>
      </c>
      <c r="F126">
        <f>IF(ISBLANK(Marathon!G129),"",100+MAX(0,(50-(50*(Marathon!G129-'Best Times'!I$2)/('Best Times'!I$6-'Best Times'!I$2)))))</f>
        <v>100</v>
      </c>
      <c r="G126">
        <f>IF(ISBLANK(Marathon!H129),"",100+MAX(0,(50-(50*(Marathon!H129-'Best Times'!J$2)/('Best Times'!J$6-'Best Times'!J$2)))))</f>
        <v>100</v>
      </c>
      <c r="H126">
        <f>IF(ISBLANK(Marathon!I129),"",100+MAX(0,(50-(50*(Marathon!I129-'Best Times'!K$2)/('Best Times'!K$6-'Best Times'!K$2)))))</f>
        <v>100</v>
      </c>
      <c r="I126">
        <f>IF(ISBLANK(Marathon!J129),"",100+MAX(0,(50-(50*(Marathon!J129-'Best Times'!L$2)/('Best Times'!L$6-'Best Times'!L$2)))))</f>
        <v>113.01724137931035</v>
      </c>
      <c r="J126">
        <f>IF(ISBLANK(Marathon!K129),"",100+MAX(0,(50-(50*(Marathon!K129-'Best Times'!M$2)/('Best Times'!M$6-'Best Times'!M$2)))))</f>
        <v>113.1492439184747</v>
      </c>
      <c r="K126">
        <f>IF(ISBLANK(Marathon!L129),"",100+MAX(0,(50-(50*(Marathon!L129-'Best Times'!N$2)/('Best Times'!N$6-'Best Times'!N$2)))))</f>
        <v>100</v>
      </c>
      <c r="L126">
        <f>IF(ISBLANK(Marathon!M129),"",100+MAX(0,(50-(50*(Marathon!M129-'Best Times'!O$2)/('Best Times'!O$6-'Best Times'!O$2)))))</f>
        <v>100</v>
      </c>
      <c r="M126">
        <f>IF(ISBLANK(Marathon!N129),"",100+MAX(0,(50-(50*(Marathon!N129-'Best Times'!P$2)/('Best Times'!P$6-'Best Times'!P$2)))))</f>
        <v>100</v>
      </c>
      <c r="N126">
        <f>IF(ISBLANK(Marathon!O129),"",100+MAX(0,(50-(50*(Marathon!O129-'Best Times'!Q$2)/('Best Times'!Q$6-'Best Times'!Q$2)))))</f>
        <v>100</v>
      </c>
      <c r="O126">
        <f t="shared" si="3"/>
        <v>1000</v>
      </c>
      <c r="P126">
        <f t="shared" si="4"/>
        <v>100</v>
      </c>
      <c r="Q126">
        <f t="shared" si="5"/>
        <v>926.16648529778513</v>
      </c>
    </row>
    <row r="127" spans="1:17">
      <c r="A127">
        <v>126</v>
      </c>
      <c r="B127" t="s">
        <v>46</v>
      </c>
      <c r="C127" s="1">
        <v>55.933333333333302</v>
      </c>
      <c r="D127" s="2" t="s">
        <v>282</v>
      </c>
      <c r="E127">
        <f>IF(ISBLANK(Marathon!F130),"",100+MAX(0,(50-(50*(Marathon!F130-'Best Times'!H$2)/('Best Times'!H$6-'Best Times'!H$2)))))</f>
        <v>100</v>
      </c>
      <c r="F127">
        <f>IF(ISBLANK(Marathon!G130),"",100+MAX(0,(50-(50*(Marathon!G130-'Best Times'!I$2)/('Best Times'!I$6-'Best Times'!I$2)))))</f>
        <v>100</v>
      </c>
      <c r="G127">
        <f>IF(ISBLANK(Marathon!H130),"",100+MAX(0,(50-(50*(Marathon!H130-'Best Times'!J$2)/('Best Times'!J$6-'Best Times'!J$2)))))</f>
        <v>112.17435897435897</v>
      </c>
      <c r="H127">
        <f>IF(ISBLANK(Marathon!I130),"",100+MAX(0,(50-(50*(Marathon!I130-'Best Times'!K$2)/('Best Times'!K$6-'Best Times'!K$2)))))</f>
        <v>100</v>
      </c>
      <c r="I127">
        <f>IF(ISBLANK(Marathon!J130),"",100+MAX(0,(50-(50*(Marathon!J130-'Best Times'!L$2)/('Best Times'!L$6-'Best Times'!L$2)))))</f>
        <v>118.47701149425288</v>
      </c>
      <c r="J127">
        <f>IF(ISBLANK(Marathon!K130),"",100+MAX(0,(50-(50*(Marathon!K130-'Best Times'!M$2)/('Best Times'!M$6-'Best Times'!M$2)))))</f>
        <v>100</v>
      </c>
      <c r="K127">
        <f>IF(ISBLANK(Marathon!L130),"",100+MAX(0,(50-(50*(Marathon!L130-'Best Times'!N$2)/('Best Times'!N$6-'Best Times'!N$2)))))</f>
        <v>100</v>
      </c>
      <c r="L127">
        <f>IF(ISBLANK(Marathon!M130),"",100+MAX(0,(50-(50*(Marathon!M130-'Best Times'!O$2)/('Best Times'!O$6-'Best Times'!O$2)))))</f>
        <v>105.61877667140826</v>
      </c>
      <c r="M127">
        <f>IF(ISBLANK(Marathon!N130),"",100+MAX(0,(50-(50*(Marathon!N130-'Best Times'!P$2)/('Best Times'!P$6-'Best Times'!P$2)))))</f>
        <v>100</v>
      </c>
      <c r="N127">
        <f>IF(ISBLANK(Marathon!O130),"",100+MAX(0,(50-(50*(Marathon!O130-'Best Times'!Q$2)/('Best Times'!Q$6-'Best Times'!Q$2)))))</f>
        <v>100</v>
      </c>
      <c r="O127">
        <f t="shared" si="3"/>
        <v>1000</v>
      </c>
      <c r="P127">
        <f t="shared" si="4"/>
        <v>100</v>
      </c>
      <c r="Q127">
        <f t="shared" si="5"/>
        <v>936.27014714002007</v>
      </c>
    </row>
    <row r="128" spans="1:17">
      <c r="A128">
        <v>127</v>
      </c>
      <c r="B128" t="s">
        <v>173</v>
      </c>
      <c r="C128" s="1">
        <v>54.5833333333333</v>
      </c>
      <c r="D128" s="2" t="s">
        <v>279</v>
      </c>
      <c r="E128">
        <f>IF(ISBLANK(Marathon!F131),"",100+MAX(0,(50-(50*(Marathon!F131-'Best Times'!H$2)/('Best Times'!H$6-'Best Times'!H$2)))))</f>
        <v>100</v>
      </c>
      <c r="F128">
        <f>IF(ISBLANK(Marathon!G131),"",100+MAX(0,(50-(50*(Marathon!G131-'Best Times'!I$2)/('Best Times'!I$6-'Best Times'!I$2)))))</f>
        <v>100</v>
      </c>
      <c r="G128">
        <f>IF(ISBLANK(Marathon!H131),"",100+MAX(0,(50-(50*(Marathon!H131-'Best Times'!J$2)/('Best Times'!J$6-'Best Times'!J$2)))))</f>
        <v>100</v>
      </c>
      <c r="H128">
        <f>IF(ISBLANK(Marathon!I131),"",100+MAX(0,(50-(50*(Marathon!I131-'Best Times'!K$2)/('Best Times'!K$6-'Best Times'!K$2)))))</f>
        <v>100</v>
      </c>
      <c r="I128">
        <f>IF(ISBLANK(Marathon!J131),"",100+MAX(0,(50-(50*(Marathon!J131-'Best Times'!L$2)/('Best Times'!L$6-'Best Times'!L$2)))))</f>
        <v>100</v>
      </c>
      <c r="J128">
        <f>IF(ISBLANK(Marathon!K131),"",100+MAX(0,(50-(50*(Marathon!K131-'Best Times'!M$2)/('Best Times'!M$6-'Best Times'!M$2)))))</f>
        <v>100</v>
      </c>
      <c r="K128">
        <f>IF(ISBLANK(Marathon!L131),"",100+MAX(0,(50-(50*(Marathon!L131-'Best Times'!N$2)/('Best Times'!N$6-'Best Times'!N$2)))))</f>
        <v>100</v>
      </c>
      <c r="L128">
        <f>IF(ISBLANK(Marathon!M131),"",100+MAX(0,(50-(50*(Marathon!M131-'Best Times'!O$2)/('Best Times'!O$6-'Best Times'!O$2)))))</f>
        <v>100</v>
      </c>
      <c r="M128">
        <f>IF(ISBLANK(Marathon!N131),"",100+MAX(0,(50-(50*(Marathon!N131-'Best Times'!P$2)/('Best Times'!P$6-'Best Times'!P$2)))))</f>
        <v>100</v>
      </c>
      <c r="N128">
        <f>IF(ISBLANK(Marathon!O131),"",100+MAX(0,(50-(50*(Marathon!O131-'Best Times'!Q$2)/('Best Times'!Q$6-'Best Times'!Q$2)))))</f>
        <v>100</v>
      </c>
      <c r="O128">
        <f t="shared" si="3"/>
        <v>1000</v>
      </c>
      <c r="P128">
        <f t="shared" si="4"/>
        <v>100</v>
      </c>
      <c r="Q128">
        <f t="shared" si="5"/>
        <v>900</v>
      </c>
    </row>
    <row r="129" spans="1:17">
      <c r="A129">
        <v>128</v>
      </c>
      <c r="B129" t="s">
        <v>174</v>
      </c>
      <c r="C129" s="1">
        <v>50.766666666666602</v>
      </c>
      <c r="D129" s="2" t="s">
        <v>277</v>
      </c>
      <c r="E129">
        <f>IF(ISBLANK(Marathon!F132),"",100+MAX(0,(50-(50*(Marathon!F132-'Best Times'!H$2)/('Best Times'!H$6-'Best Times'!H$2)))))</f>
        <v>100</v>
      </c>
      <c r="F129">
        <f>IF(ISBLANK(Marathon!G132),"",100+MAX(0,(50-(50*(Marathon!G132-'Best Times'!I$2)/('Best Times'!I$6-'Best Times'!I$2)))))</f>
        <v>100</v>
      </c>
      <c r="G129">
        <f>IF(ISBLANK(Marathon!H132),"",100+MAX(0,(50-(50*(Marathon!H132-'Best Times'!J$2)/('Best Times'!J$6-'Best Times'!J$2)))))</f>
        <v>100</v>
      </c>
      <c r="H129">
        <f>IF(ISBLANK(Marathon!I132),"",100+MAX(0,(50-(50*(Marathon!I132-'Best Times'!K$2)/('Best Times'!K$6-'Best Times'!K$2)))))</f>
        <v>100</v>
      </c>
      <c r="I129">
        <f>IF(ISBLANK(Marathon!J132),"",100+MAX(0,(50-(50*(Marathon!J132-'Best Times'!L$2)/('Best Times'!L$6-'Best Times'!L$2)))))</f>
        <v>100</v>
      </c>
      <c r="J129">
        <f>IF(ISBLANK(Marathon!K132),"",100+MAX(0,(50-(50*(Marathon!K132-'Best Times'!M$2)/('Best Times'!M$6-'Best Times'!M$2)))))</f>
        <v>110.56870479947403</v>
      </c>
      <c r="K129">
        <f>IF(ISBLANK(Marathon!L132),"",100+MAX(0,(50-(50*(Marathon!L132-'Best Times'!N$2)/('Best Times'!N$6-'Best Times'!N$2)))))</f>
        <v>100</v>
      </c>
      <c r="L129">
        <f>IF(ISBLANK(Marathon!M132),"",100+MAX(0,(50-(50*(Marathon!M132-'Best Times'!O$2)/('Best Times'!O$6-'Best Times'!O$2)))))</f>
        <v>100</v>
      </c>
      <c r="M129">
        <f>IF(ISBLANK(Marathon!N132),"",100+MAX(0,(50-(50*(Marathon!N132-'Best Times'!P$2)/('Best Times'!P$6-'Best Times'!P$2)))))</f>
        <v>100</v>
      </c>
      <c r="N129">
        <f>IF(ISBLANK(Marathon!O132),"",100+MAX(0,(50-(50*(Marathon!O132-'Best Times'!Q$2)/('Best Times'!Q$6-'Best Times'!Q$2)))))</f>
        <v>100</v>
      </c>
      <c r="O129">
        <f t="shared" si="3"/>
        <v>1000</v>
      </c>
      <c r="P129">
        <f t="shared" si="4"/>
        <v>100</v>
      </c>
      <c r="Q129">
        <f t="shared" si="5"/>
        <v>910.56870479947406</v>
      </c>
    </row>
    <row r="130" spans="1:17">
      <c r="A130">
        <v>129</v>
      </c>
      <c r="B130" t="s">
        <v>175</v>
      </c>
      <c r="C130" s="1">
        <v>48.516666666666602</v>
      </c>
      <c r="D130" s="2" t="s">
        <v>283</v>
      </c>
      <c r="E130">
        <f>IF(ISBLANK(Marathon!F133),"",100+MAX(0,(50-(50*(Marathon!F133-'Best Times'!H$2)/('Best Times'!H$6-'Best Times'!H$2)))))</f>
        <v>100</v>
      </c>
      <c r="F130">
        <f>IF(ISBLANK(Marathon!G133),"",100+MAX(0,(50-(50*(Marathon!G133-'Best Times'!I$2)/('Best Times'!I$6-'Best Times'!I$2)))))</f>
        <v>100</v>
      </c>
      <c r="G130" t="str">
        <f>IF(ISBLANK(Marathon!H133),"",100+MAX(0,(50-(50*(Marathon!H133-'Best Times'!J$2)/('Best Times'!J$6-'Best Times'!J$2)))))</f>
        <v/>
      </c>
      <c r="H130">
        <f>IF(ISBLANK(Marathon!I133),"",100+MAX(0,(50-(50*(Marathon!I133-'Best Times'!K$2)/('Best Times'!K$6-'Best Times'!K$2)))))</f>
        <v>100</v>
      </c>
      <c r="I130">
        <f>IF(ISBLANK(Marathon!J133),"",100+MAX(0,(50-(50*(Marathon!J133-'Best Times'!L$2)/('Best Times'!L$6-'Best Times'!L$2)))))</f>
        <v>101.98275862068965</v>
      </c>
      <c r="J130">
        <f>IF(ISBLANK(Marathon!K133),"",100+MAX(0,(50-(50*(Marathon!K133-'Best Times'!M$2)/('Best Times'!M$6-'Best Times'!M$2)))))</f>
        <v>100</v>
      </c>
      <c r="K130">
        <f>IF(ISBLANK(Marathon!L133),"",100+MAX(0,(50-(50*(Marathon!L133-'Best Times'!N$2)/('Best Times'!N$6-'Best Times'!N$2)))))</f>
        <v>100</v>
      </c>
      <c r="L130">
        <f>IF(ISBLANK(Marathon!M133),"",100+MAX(0,(50-(50*(Marathon!M133-'Best Times'!O$2)/('Best Times'!O$6-'Best Times'!O$2)))))</f>
        <v>100</v>
      </c>
      <c r="M130">
        <f>IF(ISBLANK(Marathon!N133),"",100+MAX(0,(50-(50*(Marathon!N133-'Best Times'!P$2)/('Best Times'!P$6-'Best Times'!P$2)))))</f>
        <v>100</v>
      </c>
      <c r="N130">
        <f>IF(ISBLANK(Marathon!O133),"",100+MAX(0,(50-(50*(Marathon!O133-'Best Times'!Q$2)/('Best Times'!Q$6-'Best Times'!Q$2)))))</f>
        <v>100</v>
      </c>
      <c r="O130">
        <f t="shared" ref="O130:O193" si="6">100*COUNTIF(E130:N130,"&gt;0")</f>
        <v>900</v>
      </c>
      <c r="P130">
        <f t="shared" ref="P130:P193" si="7">IF(O130=1000,MIN(E130:N130),0)</f>
        <v>0</v>
      </c>
      <c r="Q130">
        <f t="shared" ref="Q130:Q193" si="8">SUM(E130:N130)-P130</f>
        <v>901.98275862068965</v>
      </c>
    </row>
    <row r="131" spans="1:17">
      <c r="A131">
        <v>130</v>
      </c>
      <c r="B131" t="s">
        <v>28</v>
      </c>
      <c r="C131" s="1">
        <v>47.516666666666602</v>
      </c>
      <c r="D131" s="2" t="s">
        <v>282</v>
      </c>
      <c r="E131">
        <f>IF(ISBLANK(Marathon!F134),"",100+MAX(0,(50-(50*(Marathon!F134-'Best Times'!H$2)/('Best Times'!H$6-'Best Times'!H$2)))))</f>
        <v>100</v>
      </c>
      <c r="F131">
        <f>IF(ISBLANK(Marathon!G134),"",100+MAX(0,(50-(50*(Marathon!G134-'Best Times'!I$2)/('Best Times'!I$6-'Best Times'!I$2)))))</f>
        <v>100</v>
      </c>
      <c r="G131">
        <f>IF(ISBLANK(Marathon!H134),"",100+MAX(0,(50-(50*(Marathon!H134-'Best Times'!J$2)/('Best Times'!J$6-'Best Times'!J$2)))))</f>
        <v>100</v>
      </c>
      <c r="H131">
        <f>IF(ISBLANK(Marathon!I134),"",100+MAX(0,(50-(50*(Marathon!I134-'Best Times'!K$2)/('Best Times'!K$6-'Best Times'!K$2)))))</f>
        <v>100</v>
      </c>
      <c r="I131">
        <f>IF(ISBLANK(Marathon!J134),"",100+MAX(0,(50-(50*(Marathon!J134-'Best Times'!L$2)/('Best Times'!L$6-'Best Times'!L$2)))))</f>
        <v>122.81609195402299</v>
      </c>
      <c r="J131">
        <f>IF(ISBLANK(Marathon!K134),"",100+MAX(0,(50-(50*(Marathon!K134-'Best Times'!M$2)/('Best Times'!M$6-'Best Times'!M$2)))))</f>
        <v>100</v>
      </c>
      <c r="K131">
        <f>IF(ISBLANK(Marathon!L134),"",100+MAX(0,(50-(50*(Marathon!L134-'Best Times'!N$2)/('Best Times'!N$6-'Best Times'!N$2)))))</f>
        <v>100</v>
      </c>
      <c r="L131">
        <f>IF(ISBLANK(Marathon!M134),"",100+MAX(0,(50-(50*(Marathon!M134-'Best Times'!O$2)/('Best Times'!O$6-'Best Times'!O$2)))))</f>
        <v>100</v>
      </c>
      <c r="M131">
        <f>IF(ISBLANK(Marathon!N134),"",100+MAX(0,(50-(50*(Marathon!N134-'Best Times'!P$2)/('Best Times'!P$6-'Best Times'!P$2)))))</f>
        <v>100</v>
      </c>
      <c r="N131">
        <f>IF(ISBLANK(Marathon!O134),"",100+MAX(0,(50-(50*(Marathon!O134-'Best Times'!Q$2)/('Best Times'!Q$6-'Best Times'!Q$2)))))</f>
        <v>100</v>
      </c>
      <c r="O131">
        <f t="shared" si="6"/>
        <v>1000</v>
      </c>
      <c r="P131">
        <f t="shared" si="7"/>
        <v>100</v>
      </c>
      <c r="Q131">
        <f t="shared" si="8"/>
        <v>922.81609195402302</v>
      </c>
    </row>
    <row r="132" spans="1:17">
      <c r="A132">
        <v>131</v>
      </c>
      <c r="B132" t="s">
        <v>176</v>
      </c>
      <c r="C132" s="1">
        <v>46.533333333333303</v>
      </c>
      <c r="D132" s="2" t="s">
        <v>284</v>
      </c>
      <c r="E132">
        <f>IF(ISBLANK(Marathon!F135),"",100+MAX(0,(50-(50*(Marathon!F135-'Best Times'!H$2)/('Best Times'!H$6-'Best Times'!H$2)))))</f>
        <v>100</v>
      </c>
      <c r="F132">
        <f>IF(ISBLANK(Marathon!G135),"",100+MAX(0,(50-(50*(Marathon!G135-'Best Times'!I$2)/('Best Times'!I$6-'Best Times'!I$2)))))</f>
        <v>100</v>
      </c>
      <c r="G132">
        <f>IF(ISBLANK(Marathon!H135),"",100+MAX(0,(50-(50*(Marathon!H135-'Best Times'!J$2)/('Best Times'!J$6-'Best Times'!J$2)))))</f>
        <v>100</v>
      </c>
      <c r="H132">
        <f>IF(ISBLANK(Marathon!I135),"",100+MAX(0,(50-(50*(Marathon!I135-'Best Times'!K$2)/('Best Times'!K$6-'Best Times'!K$2)))))</f>
        <v>100.35577449370552</v>
      </c>
      <c r="I132">
        <f>IF(ISBLANK(Marathon!J135),"",100+MAX(0,(50-(50*(Marathon!J135-'Best Times'!L$2)/('Best Times'!L$6-'Best Times'!L$2)))))</f>
        <v>109.62643678160919</v>
      </c>
      <c r="J132">
        <f>IF(ISBLANK(Marathon!K135),"",100+MAX(0,(50-(50*(Marathon!K135-'Best Times'!M$2)/('Best Times'!M$6-'Best Times'!M$2)))))</f>
        <v>100</v>
      </c>
      <c r="K132">
        <f>IF(ISBLANK(Marathon!L135),"",100+MAX(0,(50-(50*(Marathon!L135-'Best Times'!N$2)/('Best Times'!N$6-'Best Times'!N$2)))))</f>
        <v>100</v>
      </c>
      <c r="L132">
        <f>IF(ISBLANK(Marathon!M135),"",100+MAX(0,(50-(50*(Marathon!M135-'Best Times'!O$2)/('Best Times'!O$6-'Best Times'!O$2)))))</f>
        <v>100</v>
      </c>
      <c r="M132">
        <f>IF(ISBLANK(Marathon!N135),"",100+MAX(0,(50-(50*(Marathon!N135-'Best Times'!P$2)/('Best Times'!P$6-'Best Times'!P$2)))))</f>
        <v>100</v>
      </c>
      <c r="N132">
        <f>IF(ISBLANK(Marathon!O135),"",100+MAX(0,(50-(50*(Marathon!O135-'Best Times'!Q$2)/('Best Times'!Q$6-'Best Times'!Q$2)))))</f>
        <v>100</v>
      </c>
      <c r="O132">
        <f t="shared" si="6"/>
        <v>1000</v>
      </c>
      <c r="P132">
        <f t="shared" si="7"/>
        <v>100</v>
      </c>
      <c r="Q132">
        <f t="shared" si="8"/>
        <v>909.98221127531474</v>
      </c>
    </row>
    <row r="133" spans="1:17">
      <c r="A133">
        <v>132</v>
      </c>
      <c r="B133" t="s">
        <v>177</v>
      </c>
      <c r="C133" s="1">
        <v>45.6666666666666</v>
      </c>
      <c r="D133" s="2" t="s">
        <v>282</v>
      </c>
      <c r="E133">
        <f>IF(ISBLANK(Marathon!F136),"",100+MAX(0,(50-(50*(Marathon!F136-'Best Times'!H$2)/('Best Times'!H$6-'Best Times'!H$2)))))</f>
        <v>100</v>
      </c>
      <c r="F133">
        <f>IF(ISBLANK(Marathon!G136),"",100+MAX(0,(50-(50*(Marathon!G136-'Best Times'!I$2)/('Best Times'!I$6-'Best Times'!I$2)))))</f>
        <v>100</v>
      </c>
      <c r="G133">
        <f>IF(ISBLANK(Marathon!H136),"",100+MAX(0,(50-(50*(Marathon!H136-'Best Times'!J$2)/('Best Times'!J$6-'Best Times'!J$2)))))</f>
        <v>100</v>
      </c>
      <c r="H133">
        <f>IF(ISBLANK(Marathon!I136),"",100+MAX(0,(50-(50*(Marathon!I136-'Best Times'!K$2)/('Best Times'!K$6-'Best Times'!K$2)))))</f>
        <v>100</v>
      </c>
      <c r="I133">
        <f>IF(ISBLANK(Marathon!J136),"",100+MAX(0,(50-(50*(Marathon!J136-'Best Times'!L$2)/('Best Times'!L$6-'Best Times'!L$2)))))</f>
        <v>111.83908045977012</v>
      </c>
      <c r="J133">
        <f>IF(ISBLANK(Marathon!K136),"",100+MAX(0,(50-(50*(Marathon!K136-'Best Times'!M$2)/('Best Times'!M$6-'Best Times'!M$2)))))</f>
        <v>103.51742274819198</v>
      </c>
      <c r="K133">
        <f>IF(ISBLANK(Marathon!L136),"",100+MAX(0,(50-(50*(Marathon!L136-'Best Times'!N$2)/('Best Times'!N$6-'Best Times'!N$2)))))</f>
        <v>100</v>
      </c>
      <c r="L133">
        <f>IF(ISBLANK(Marathon!M136),"",100+MAX(0,(50-(50*(Marathon!M136-'Best Times'!O$2)/('Best Times'!O$6-'Best Times'!O$2)))))</f>
        <v>100</v>
      </c>
      <c r="M133">
        <f>IF(ISBLANK(Marathon!N136),"",100+MAX(0,(50-(50*(Marathon!N136-'Best Times'!P$2)/('Best Times'!P$6-'Best Times'!P$2)))))</f>
        <v>100</v>
      </c>
      <c r="N133">
        <f>IF(ISBLANK(Marathon!O136),"",100+MAX(0,(50-(50*(Marathon!O136-'Best Times'!Q$2)/('Best Times'!Q$6-'Best Times'!Q$2)))))</f>
        <v>100</v>
      </c>
      <c r="O133">
        <f t="shared" si="6"/>
        <v>1000</v>
      </c>
      <c r="P133">
        <f t="shared" si="7"/>
        <v>100</v>
      </c>
      <c r="Q133">
        <f t="shared" si="8"/>
        <v>915.35650320796208</v>
      </c>
    </row>
    <row r="134" spans="1:17">
      <c r="A134">
        <v>133</v>
      </c>
      <c r="B134" t="s">
        <v>178</v>
      </c>
      <c r="C134" s="1">
        <v>146.53333333333299</v>
      </c>
      <c r="D134" s="2" t="s">
        <v>281</v>
      </c>
      <c r="E134">
        <f>IF(ISBLANK(Marathon!F137),"",100+MAX(0,(50-(50*(Marathon!F137-'Best Times'!H$2)/('Best Times'!H$6-'Best Times'!H$2)))))</f>
        <v>126.74349881796689</v>
      </c>
      <c r="F134">
        <f>IF(ISBLANK(Marathon!G137),"",100+MAX(0,(50-(50*(Marathon!G137-'Best Times'!I$2)/('Best Times'!I$6-'Best Times'!I$2)))))</f>
        <v>100</v>
      </c>
      <c r="G134">
        <f>IF(ISBLANK(Marathon!H137),"",100+MAX(0,(50-(50*(Marathon!H137-'Best Times'!J$2)/('Best Times'!J$6-'Best Times'!J$2)))))</f>
        <v>134.24615384615385</v>
      </c>
      <c r="H134">
        <f>IF(ISBLANK(Marathon!I137),"",100+MAX(0,(50-(50*(Marathon!I137-'Best Times'!K$2)/('Best Times'!K$6-'Best Times'!K$2)))))</f>
        <v>100</v>
      </c>
      <c r="I134">
        <f>IF(ISBLANK(Marathon!J137),"",100+MAX(0,(50-(50*(Marathon!J137-'Best Times'!L$2)/('Best Times'!L$6-'Best Times'!L$2)))))</f>
        <v>100</v>
      </c>
      <c r="J134" t="str">
        <f>IF(ISBLANK(Marathon!K137),"",100+MAX(0,(50-(50*(Marathon!K137-'Best Times'!M$2)/('Best Times'!M$6-'Best Times'!M$2)))))</f>
        <v/>
      </c>
      <c r="K134" t="str">
        <f>IF(ISBLANK(Marathon!L137),"",100+MAX(0,(50-(50*(Marathon!L137-'Best Times'!N$2)/('Best Times'!N$6-'Best Times'!N$2)))))</f>
        <v/>
      </c>
      <c r="L134">
        <f>IF(ISBLANK(Marathon!M137),"",100+MAX(0,(50-(50*(Marathon!M137-'Best Times'!O$2)/('Best Times'!O$6-'Best Times'!O$2)))))</f>
        <v>100</v>
      </c>
      <c r="M134">
        <f>IF(ISBLANK(Marathon!N137),"",100+MAX(0,(50-(50*(Marathon!N137-'Best Times'!P$2)/('Best Times'!P$6-'Best Times'!P$2)))))</f>
        <v>141.28851540616247</v>
      </c>
      <c r="N134">
        <f>IF(ISBLANK(Marathon!O137),"",100+MAX(0,(50-(50*(Marathon!O137-'Best Times'!Q$2)/('Best Times'!Q$6-'Best Times'!Q$2)))))</f>
        <v>126.93637621023512</v>
      </c>
      <c r="O134">
        <f t="shared" si="6"/>
        <v>800</v>
      </c>
      <c r="P134">
        <f t="shared" si="7"/>
        <v>0</v>
      </c>
      <c r="Q134">
        <f t="shared" si="8"/>
        <v>929.21454428051834</v>
      </c>
    </row>
    <row r="135" spans="1:17">
      <c r="A135">
        <v>134</v>
      </c>
      <c r="B135" t="s">
        <v>89</v>
      </c>
      <c r="C135" s="1">
        <v>43.466666666666598</v>
      </c>
      <c r="D135" s="2" t="s">
        <v>282</v>
      </c>
      <c r="E135">
        <f>IF(ISBLANK(Marathon!F138),"",100+MAX(0,(50-(50*(Marathon!F138-'Best Times'!H$2)/('Best Times'!H$6-'Best Times'!H$2)))))</f>
        <v>100</v>
      </c>
      <c r="F135">
        <f>IF(ISBLANK(Marathon!G138),"",100+MAX(0,(50-(50*(Marathon!G138-'Best Times'!I$2)/('Best Times'!I$6-'Best Times'!I$2)))))</f>
        <v>100</v>
      </c>
      <c r="G135">
        <f>IF(ISBLANK(Marathon!H138),"",100+MAX(0,(50-(50*(Marathon!H138-'Best Times'!J$2)/('Best Times'!J$6-'Best Times'!J$2)))))</f>
        <v>100</v>
      </c>
      <c r="H135">
        <f>IF(ISBLANK(Marathon!I138),"",100+MAX(0,(50-(50*(Marathon!I138-'Best Times'!K$2)/('Best Times'!K$6-'Best Times'!K$2)))))</f>
        <v>100</v>
      </c>
      <c r="I135">
        <f>IF(ISBLANK(Marathon!J138),"",100+MAX(0,(50-(50*(Marathon!J138-'Best Times'!L$2)/('Best Times'!L$6-'Best Times'!L$2)))))</f>
        <v>100</v>
      </c>
      <c r="J135">
        <f>IF(ISBLANK(Marathon!K138),"",100+MAX(0,(50-(50*(Marathon!K138-'Best Times'!M$2)/('Best Times'!M$6-'Best Times'!M$2)))))</f>
        <v>100</v>
      </c>
      <c r="K135">
        <f>IF(ISBLANK(Marathon!L138),"",100+MAX(0,(50-(50*(Marathon!L138-'Best Times'!N$2)/('Best Times'!N$6-'Best Times'!N$2)))))</f>
        <v>100</v>
      </c>
      <c r="L135">
        <f>IF(ISBLANK(Marathon!M138),"",100+MAX(0,(50-(50*(Marathon!M138-'Best Times'!O$2)/('Best Times'!O$6-'Best Times'!O$2)))))</f>
        <v>100</v>
      </c>
      <c r="M135">
        <f>IF(ISBLANK(Marathon!N138),"",100+MAX(0,(50-(50*(Marathon!N138-'Best Times'!P$2)/('Best Times'!P$6-'Best Times'!P$2)))))</f>
        <v>100</v>
      </c>
      <c r="N135">
        <f>IF(ISBLANK(Marathon!O138),"",100+MAX(0,(50-(50*(Marathon!O138-'Best Times'!Q$2)/('Best Times'!Q$6-'Best Times'!Q$2)))))</f>
        <v>100</v>
      </c>
      <c r="O135">
        <f t="shared" si="6"/>
        <v>1000</v>
      </c>
      <c r="P135">
        <f t="shared" si="7"/>
        <v>100</v>
      </c>
      <c r="Q135">
        <f t="shared" si="8"/>
        <v>900</v>
      </c>
    </row>
    <row r="136" spans="1:17">
      <c r="A136">
        <v>135</v>
      </c>
      <c r="B136" t="s">
        <v>179</v>
      </c>
      <c r="C136" s="1">
        <v>43.75</v>
      </c>
      <c r="D136" s="2" t="s">
        <v>284</v>
      </c>
      <c r="E136">
        <f>IF(ISBLANK(Marathon!F139),"",100+MAX(0,(50-(50*(Marathon!F139-'Best Times'!H$2)/('Best Times'!H$6-'Best Times'!H$2)))))</f>
        <v>100</v>
      </c>
      <c r="F136">
        <f>IF(ISBLANK(Marathon!G139),"",100+MAX(0,(50-(50*(Marathon!G139-'Best Times'!I$2)/('Best Times'!I$6-'Best Times'!I$2)))))</f>
        <v>100</v>
      </c>
      <c r="G136">
        <f>IF(ISBLANK(Marathon!H139),"",100+MAX(0,(50-(50*(Marathon!H139-'Best Times'!J$2)/('Best Times'!J$6-'Best Times'!J$2)))))</f>
        <v>100</v>
      </c>
      <c r="H136">
        <f>IF(ISBLANK(Marathon!I139),"",100+MAX(0,(50-(50*(Marathon!I139-'Best Times'!K$2)/('Best Times'!K$6-'Best Times'!K$2)))))</f>
        <v>100</v>
      </c>
      <c r="I136">
        <f>IF(ISBLANK(Marathon!J139),"",100+MAX(0,(50-(50*(Marathon!J139-'Best Times'!L$2)/('Best Times'!L$6-'Best Times'!L$2)))))</f>
        <v>103.10344827586206</v>
      </c>
      <c r="J136">
        <f>IF(ISBLANK(Marathon!K139),"",100+MAX(0,(50-(50*(Marathon!K139-'Best Times'!M$2)/('Best Times'!M$6-'Best Times'!M$2)))))</f>
        <v>100</v>
      </c>
      <c r="K136">
        <f>IF(ISBLANK(Marathon!L139),"",100+MAX(0,(50-(50*(Marathon!L139-'Best Times'!N$2)/('Best Times'!N$6-'Best Times'!N$2)))))</f>
        <v>100</v>
      </c>
      <c r="L136">
        <f>IF(ISBLANK(Marathon!M139),"",100+MAX(0,(50-(50*(Marathon!M139-'Best Times'!O$2)/('Best Times'!O$6-'Best Times'!O$2)))))</f>
        <v>100</v>
      </c>
      <c r="M136">
        <f>IF(ISBLANK(Marathon!N139),"",100+MAX(0,(50-(50*(Marathon!N139-'Best Times'!P$2)/('Best Times'!P$6-'Best Times'!P$2)))))</f>
        <v>100</v>
      </c>
      <c r="N136">
        <f>IF(ISBLANK(Marathon!O139),"",100+MAX(0,(50-(50*(Marathon!O139-'Best Times'!Q$2)/('Best Times'!Q$6-'Best Times'!Q$2)))))</f>
        <v>100</v>
      </c>
      <c r="O136">
        <f t="shared" si="6"/>
        <v>1000</v>
      </c>
      <c r="P136">
        <f t="shared" si="7"/>
        <v>100</v>
      </c>
      <c r="Q136">
        <f t="shared" si="8"/>
        <v>903.10344827586209</v>
      </c>
    </row>
    <row r="137" spans="1:17">
      <c r="A137">
        <v>136</v>
      </c>
      <c r="B137" t="s">
        <v>180</v>
      </c>
      <c r="C137" s="1">
        <v>44.8333333333333</v>
      </c>
      <c r="D137" s="2" t="s">
        <v>280</v>
      </c>
      <c r="E137">
        <f>IF(ISBLANK(Marathon!F140),"",100+MAX(0,(50-(50*(Marathon!F140-'Best Times'!H$2)/('Best Times'!H$6-'Best Times'!H$2)))))</f>
        <v>100</v>
      </c>
      <c r="F137">
        <f>IF(ISBLANK(Marathon!G140),"",100+MAX(0,(50-(50*(Marathon!G140-'Best Times'!I$2)/('Best Times'!I$6-'Best Times'!I$2)))))</f>
        <v>100</v>
      </c>
      <c r="G137" t="str">
        <f>IF(ISBLANK(Marathon!H140),"",100+MAX(0,(50-(50*(Marathon!H140-'Best Times'!J$2)/('Best Times'!J$6-'Best Times'!J$2)))))</f>
        <v/>
      </c>
      <c r="H137">
        <f>IF(ISBLANK(Marathon!I140),"",100+MAX(0,(50-(50*(Marathon!I140-'Best Times'!K$2)/('Best Times'!K$6-'Best Times'!K$2)))))</f>
        <v>100</v>
      </c>
      <c r="I137">
        <f>IF(ISBLANK(Marathon!J140),"",100+MAX(0,(50-(50*(Marathon!J140-'Best Times'!L$2)/('Best Times'!L$6-'Best Times'!L$2)))))</f>
        <v>100</v>
      </c>
      <c r="J137">
        <f>IF(ISBLANK(Marathon!K140),"",100+MAX(0,(50-(50*(Marathon!K140-'Best Times'!M$2)/('Best Times'!M$6-'Best Times'!M$2)))))</f>
        <v>113.03418803418803</v>
      </c>
      <c r="K137">
        <f>IF(ISBLANK(Marathon!L140),"",100+MAX(0,(50-(50*(Marathon!L140-'Best Times'!N$2)/('Best Times'!N$6-'Best Times'!N$2)))))</f>
        <v>108.46422338568935</v>
      </c>
      <c r="L137">
        <f>IF(ISBLANK(Marathon!M140),"",100+MAX(0,(50-(50*(Marathon!M140-'Best Times'!O$2)/('Best Times'!O$6-'Best Times'!O$2)))))</f>
        <v>100</v>
      </c>
      <c r="M137">
        <f>IF(ISBLANK(Marathon!N140),"",100+MAX(0,(50-(50*(Marathon!N140-'Best Times'!P$2)/('Best Times'!P$6-'Best Times'!P$2)))))</f>
        <v>100</v>
      </c>
      <c r="N137">
        <f>IF(ISBLANK(Marathon!O140),"",100+MAX(0,(50-(50*(Marathon!O140-'Best Times'!Q$2)/('Best Times'!Q$6-'Best Times'!Q$2)))))</f>
        <v>100</v>
      </c>
      <c r="O137">
        <f t="shared" si="6"/>
        <v>900</v>
      </c>
      <c r="P137">
        <f t="shared" si="7"/>
        <v>0</v>
      </c>
      <c r="Q137">
        <f t="shared" si="8"/>
        <v>921.49841141987736</v>
      </c>
    </row>
    <row r="138" spans="1:17">
      <c r="A138">
        <v>137</v>
      </c>
      <c r="B138" t="s">
        <v>106</v>
      </c>
      <c r="C138" s="1">
        <v>41.466666666666598</v>
      </c>
      <c r="D138" s="2" t="s">
        <v>275</v>
      </c>
      <c r="E138">
        <f>IF(ISBLANK(Marathon!F141),"",100+MAX(0,(50-(50*(Marathon!F141-'Best Times'!H$2)/('Best Times'!H$6-'Best Times'!H$2)))))</f>
        <v>100</v>
      </c>
      <c r="F138">
        <f>IF(ISBLANK(Marathon!G141),"",100+MAX(0,(50-(50*(Marathon!G141-'Best Times'!I$2)/('Best Times'!I$6-'Best Times'!I$2)))))</f>
        <v>100</v>
      </c>
      <c r="G138">
        <f>IF(ISBLANK(Marathon!H141),"",100+MAX(0,(50-(50*(Marathon!H141-'Best Times'!J$2)/('Best Times'!J$6-'Best Times'!J$2)))))</f>
        <v>100</v>
      </c>
      <c r="H138">
        <f>IF(ISBLANK(Marathon!I141),"",100+MAX(0,(50-(50*(Marathon!I141-'Best Times'!K$2)/('Best Times'!K$6-'Best Times'!K$2)))))</f>
        <v>100</v>
      </c>
      <c r="I138">
        <f>IF(ISBLANK(Marathon!J141),"",100+MAX(0,(50-(50*(Marathon!J141-'Best Times'!L$2)/('Best Times'!L$6-'Best Times'!L$2)))))</f>
        <v>100</v>
      </c>
      <c r="J138">
        <f>IF(ISBLANK(Marathon!K141),"",100+MAX(0,(50-(50*(Marathon!K141-'Best Times'!M$2)/('Best Times'!M$6-'Best Times'!M$2)))))</f>
        <v>100</v>
      </c>
      <c r="K138">
        <f>IF(ISBLANK(Marathon!L141),"",100+MAX(0,(50-(50*(Marathon!L141-'Best Times'!N$2)/('Best Times'!N$6-'Best Times'!N$2)))))</f>
        <v>100</v>
      </c>
      <c r="L138">
        <f>IF(ISBLANK(Marathon!M141),"",100+MAX(0,(50-(50*(Marathon!M141-'Best Times'!O$2)/('Best Times'!O$6-'Best Times'!O$2)))))</f>
        <v>100</v>
      </c>
      <c r="M138">
        <f>IF(ISBLANK(Marathon!N141),"",100+MAX(0,(50-(50*(Marathon!N141-'Best Times'!P$2)/('Best Times'!P$6-'Best Times'!P$2)))))</f>
        <v>100</v>
      </c>
      <c r="N138">
        <f>IF(ISBLANK(Marathon!O141),"",100+MAX(0,(50-(50*(Marathon!O141-'Best Times'!Q$2)/('Best Times'!Q$6-'Best Times'!Q$2)))))</f>
        <v>100</v>
      </c>
      <c r="O138">
        <f t="shared" si="6"/>
        <v>1000</v>
      </c>
      <c r="P138">
        <f t="shared" si="7"/>
        <v>100</v>
      </c>
      <c r="Q138">
        <f t="shared" si="8"/>
        <v>900</v>
      </c>
    </row>
    <row r="139" spans="1:17">
      <c r="A139">
        <v>138</v>
      </c>
      <c r="B139" t="s">
        <v>181</v>
      </c>
      <c r="C139" s="1">
        <v>40.883333333333297</v>
      </c>
      <c r="D139" s="2" t="s">
        <v>282</v>
      </c>
      <c r="E139">
        <f>IF(ISBLANK(Marathon!F142),"",100+MAX(0,(50-(50*(Marathon!F142-'Best Times'!H$2)/('Best Times'!H$6-'Best Times'!H$2)))))</f>
        <v>100</v>
      </c>
      <c r="F139">
        <f>IF(ISBLANK(Marathon!G142),"",100+MAX(0,(50-(50*(Marathon!G142-'Best Times'!I$2)/('Best Times'!I$6-'Best Times'!I$2)))))</f>
        <v>100</v>
      </c>
      <c r="G139">
        <f>IF(ISBLANK(Marathon!H142),"",100+MAX(0,(50-(50*(Marathon!H142-'Best Times'!J$2)/('Best Times'!J$6-'Best Times'!J$2)))))</f>
        <v>100</v>
      </c>
      <c r="H139">
        <f>IF(ISBLANK(Marathon!I142),"",100+MAX(0,(50-(50*(Marathon!I142-'Best Times'!K$2)/('Best Times'!K$6-'Best Times'!K$2)))))</f>
        <v>100.51997810618499</v>
      </c>
      <c r="I139">
        <f>IF(ISBLANK(Marathon!J142),"",100+MAX(0,(50-(50*(Marathon!J142-'Best Times'!L$2)/('Best Times'!L$6-'Best Times'!L$2)))))</f>
        <v>100</v>
      </c>
      <c r="J139">
        <f>IF(ISBLANK(Marathon!K142),"",100+MAX(0,(50-(50*(Marathon!K142-'Best Times'!M$2)/('Best Times'!M$6-'Best Times'!M$2)))))</f>
        <v>100</v>
      </c>
      <c r="K139">
        <f>IF(ISBLANK(Marathon!L142),"",100+MAX(0,(50-(50*(Marathon!L142-'Best Times'!N$2)/('Best Times'!N$6-'Best Times'!N$2)))))</f>
        <v>100</v>
      </c>
      <c r="L139">
        <f>IF(ISBLANK(Marathon!M142),"",100+MAX(0,(50-(50*(Marathon!M142-'Best Times'!O$2)/('Best Times'!O$6-'Best Times'!O$2)))))</f>
        <v>100</v>
      </c>
      <c r="M139">
        <f>IF(ISBLANK(Marathon!N142),"",100+MAX(0,(50-(50*(Marathon!N142-'Best Times'!P$2)/('Best Times'!P$6-'Best Times'!P$2)))))</f>
        <v>100</v>
      </c>
      <c r="N139">
        <f>IF(ISBLANK(Marathon!O142),"",100+MAX(0,(50-(50*(Marathon!O142-'Best Times'!Q$2)/('Best Times'!Q$6-'Best Times'!Q$2)))))</f>
        <v>100</v>
      </c>
      <c r="O139">
        <f t="shared" si="6"/>
        <v>1000</v>
      </c>
      <c r="P139">
        <f t="shared" si="7"/>
        <v>100</v>
      </c>
      <c r="Q139">
        <f t="shared" si="8"/>
        <v>900.51997810618502</v>
      </c>
    </row>
    <row r="140" spans="1:17">
      <c r="A140">
        <v>139</v>
      </c>
      <c r="B140" t="s">
        <v>95</v>
      </c>
      <c r="C140" s="1">
        <v>36.533333333333303</v>
      </c>
      <c r="D140" s="2" t="s">
        <v>284</v>
      </c>
      <c r="E140">
        <f>IF(ISBLANK(Marathon!F143),"",100+MAX(0,(50-(50*(Marathon!F143-'Best Times'!H$2)/('Best Times'!H$6-'Best Times'!H$2)))))</f>
        <v>100</v>
      </c>
      <c r="F140">
        <f>IF(ISBLANK(Marathon!G143),"",100+MAX(0,(50-(50*(Marathon!G143-'Best Times'!I$2)/('Best Times'!I$6-'Best Times'!I$2)))))</f>
        <v>100</v>
      </c>
      <c r="G140">
        <f>IF(ISBLANK(Marathon!H143),"",100+MAX(0,(50-(50*(Marathon!H143-'Best Times'!J$2)/('Best Times'!J$6-'Best Times'!J$2)))))</f>
        <v>100</v>
      </c>
      <c r="H140">
        <f>IF(ISBLANK(Marathon!I143),"",100+MAX(0,(50-(50*(Marathon!I143-'Best Times'!K$2)/('Best Times'!K$6-'Best Times'!K$2)))))</f>
        <v>100</v>
      </c>
      <c r="I140">
        <f>IF(ISBLANK(Marathon!J143),"",100+MAX(0,(50-(50*(Marathon!J143-'Best Times'!L$2)/('Best Times'!L$6-'Best Times'!L$2)))))</f>
        <v>102.61494252873564</v>
      </c>
      <c r="J140">
        <f>IF(ISBLANK(Marathon!K143),"",100+MAX(0,(50-(50*(Marathon!K143-'Best Times'!M$2)/('Best Times'!M$6-'Best Times'!M$2)))))</f>
        <v>105.75279421433268</v>
      </c>
      <c r="K140">
        <f>IF(ISBLANK(Marathon!L143),"",100+MAX(0,(50-(50*(Marathon!L143-'Best Times'!N$2)/('Best Times'!N$6-'Best Times'!N$2)))))</f>
        <v>100</v>
      </c>
      <c r="L140">
        <f>IF(ISBLANK(Marathon!M143),"",100+MAX(0,(50-(50*(Marathon!M143-'Best Times'!O$2)/('Best Times'!O$6-'Best Times'!O$2)))))</f>
        <v>100</v>
      </c>
      <c r="M140">
        <f>IF(ISBLANK(Marathon!N143),"",100+MAX(0,(50-(50*(Marathon!N143-'Best Times'!P$2)/('Best Times'!P$6-'Best Times'!P$2)))))</f>
        <v>100</v>
      </c>
      <c r="N140">
        <f>IF(ISBLANK(Marathon!O143),"",100+MAX(0,(50-(50*(Marathon!O143-'Best Times'!Q$2)/('Best Times'!Q$6-'Best Times'!Q$2)))))</f>
        <v>100</v>
      </c>
      <c r="O140">
        <f t="shared" si="6"/>
        <v>1000</v>
      </c>
      <c r="P140">
        <f t="shared" si="7"/>
        <v>100</v>
      </c>
      <c r="Q140">
        <f t="shared" si="8"/>
        <v>908.36773674306835</v>
      </c>
    </row>
    <row r="141" spans="1:17">
      <c r="A141">
        <v>140</v>
      </c>
      <c r="B141" t="s">
        <v>85</v>
      </c>
      <c r="C141" s="1">
        <v>29.3666666666666</v>
      </c>
      <c r="D141" s="2" t="s">
        <v>285</v>
      </c>
      <c r="E141">
        <f>IF(ISBLANK(Marathon!F144),"",100+MAX(0,(50-(50*(Marathon!F144-'Best Times'!H$2)/('Best Times'!H$6-'Best Times'!H$2)))))</f>
        <v>100</v>
      </c>
      <c r="F141">
        <f>IF(ISBLANK(Marathon!G144),"",100+MAX(0,(50-(50*(Marathon!G144-'Best Times'!I$2)/('Best Times'!I$6-'Best Times'!I$2)))))</f>
        <v>100</v>
      </c>
      <c r="G141" t="str">
        <f>IF(ISBLANK(Marathon!H144),"",100+MAX(0,(50-(50*(Marathon!H144-'Best Times'!J$2)/('Best Times'!J$6-'Best Times'!J$2)))))</f>
        <v/>
      </c>
      <c r="H141">
        <f>IF(ISBLANK(Marathon!I144),"",100+MAX(0,(50-(50*(Marathon!I144-'Best Times'!K$2)/('Best Times'!K$6-'Best Times'!K$2)))))</f>
        <v>100</v>
      </c>
      <c r="I141">
        <f>IF(ISBLANK(Marathon!J144),"",100+MAX(0,(50-(50*(Marathon!J144-'Best Times'!L$2)/('Best Times'!L$6-'Best Times'!L$2)))))</f>
        <v>100</v>
      </c>
      <c r="J141">
        <f>IF(ISBLANK(Marathon!K144),"",100+MAX(0,(50-(50*(Marathon!K144-'Best Times'!M$2)/('Best Times'!M$6-'Best Times'!M$2)))))</f>
        <v>112.72189349112426</v>
      </c>
      <c r="K141">
        <f>IF(ISBLANK(Marathon!L144),"",100+MAX(0,(50-(50*(Marathon!L144-'Best Times'!N$2)/('Best Times'!N$6-'Best Times'!N$2)))))</f>
        <v>100</v>
      </c>
      <c r="L141">
        <f>IF(ISBLANK(Marathon!M144),"",100+MAX(0,(50-(50*(Marathon!M144-'Best Times'!O$2)/('Best Times'!O$6-'Best Times'!O$2)))))</f>
        <v>100</v>
      </c>
      <c r="M141">
        <f>IF(ISBLANK(Marathon!N144),"",100+MAX(0,(50-(50*(Marathon!N144-'Best Times'!P$2)/('Best Times'!P$6-'Best Times'!P$2)))))</f>
        <v>100</v>
      </c>
      <c r="N141">
        <f>IF(ISBLANK(Marathon!O144),"",100+MAX(0,(50-(50*(Marathon!O144-'Best Times'!Q$2)/('Best Times'!Q$6-'Best Times'!Q$2)))))</f>
        <v>100</v>
      </c>
      <c r="O141">
        <f t="shared" si="6"/>
        <v>900</v>
      </c>
      <c r="P141">
        <f t="shared" si="7"/>
        <v>0</v>
      </c>
      <c r="Q141">
        <f t="shared" si="8"/>
        <v>912.72189349112432</v>
      </c>
    </row>
    <row r="142" spans="1:17">
      <c r="A142">
        <v>141</v>
      </c>
      <c r="B142" t="s">
        <v>53</v>
      </c>
      <c r="C142" s="1">
        <v>29.633333333333301</v>
      </c>
      <c r="D142" s="2" t="s">
        <v>282</v>
      </c>
      <c r="E142">
        <f>IF(ISBLANK(Marathon!F145),"",100+MAX(0,(50-(50*(Marathon!F145-'Best Times'!H$2)/('Best Times'!H$6-'Best Times'!H$2)))))</f>
        <v>100</v>
      </c>
      <c r="F142">
        <f>IF(ISBLANK(Marathon!G145),"",100+MAX(0,(50-(50*(Marathon!G145-'Best Times'!I$2)/('Best Times'!I$6-'Best Times'!I$2)))))</f>
        <v>100</v>
      </c>
      <c r="G142">
        <f>IF(ISBLANK(Marathon!H145),"",100+MAX(0,(50-(50*(Marathon!H145-'Best Times'!J$2)/('Best Times'!J$6-'Best Times'!J$2)))))</f>
        <v>100</v>
      </c>
      <c r="H142">
        <f>IF(ISBLANK(Marathon!I145),"",100+MAX(0,(50-(50*(Marathon!I145-'Best Times'!K$2)/('Best Times'!K$6-'Best Times'!K$2)))))</f>
        <v>100</v>
      </c>
      <c r="I142">
        <f>IF(ISBLANK(Marathon!J145),"",100+MAX(0,(50-(50*(Marathon!J145-'Best Times'!L$2)/('Best Times'!L$6-'Best Times'!L$2)))))</f>
        <v>100</v>
      </c>
      <c r="J142">
        <f>IF(ISBLANK(Marathon!K145),"",100+MAX(0,(50-(50*(Marathon!K145-'Best Times'!M$2)/('Best Times'!M$6-'Best Times'!M$2)))))</f>
        <v>114.41485864562787</v>
      </c>
      <c r="K142">
        <f>IF(ISBLANK(Marathon!L145),"",100+MAX(0,(50-(50*(Marathon!L145-'Best Times'!N$2)/('Best Times'!N$6-'Best Times'!N$2)))))</f>
        <v>100</v>
      </c>
      <c r="L142">
        <f>IF(ISBLANK(Marathon!M145),"",100+MAX(0,(50-(50*(Marathon!M145-'Best Times'!O$2)/('Best Times'!O$6-'Best Times'!O$2)))))</f>
        <v>100</v>
      </c>
      <c r="M142">
        <f>IF(ISBLANK(Marathon!N145),"",100+MAX(0,(50-(50*(Marathon!N145-'Best Times'!P$2)/('Best Times'!P$6-'Best Times'!P$2)))))</f>
        <v>100</v>
      </c>
      <c r="N142">
        <f>IF(ISBLANK(Marathon!O145),"",100+MAX(0,(50-(50*(Marathon!O145-'Best Times'!Q$2)/('Best Times'!Q$6-'Best Times'!Q$2)))))</f>
        <v>100</v>
      </c>
      <c r="O142">
        <f t="shared" si="6"/>
        <v>1000</v>
      </c>
      <c r="P142">
        <f t="shared" si="7"/>
        <v>100</v>
      </c>
      <c r="Q142">
        <f t="shared" si="8"/>
        <v>914.41485864562787</v>
      </c>
    </row>
    <row r="143" spans="1:17">
      <c r="A143">
        <v>142</v>
      </c>
      <c r="B143" t="s">
        <v>182</v>
      </c>
      <c r="C143" s="1">
        <v>27.4</v>
      </c>
      <c r="D143" s="2" t="s">
        <v>282</v>
      </c>
      <c r="E143">
        <f>IF(ISBLANK(Marathon!F146),"",100+MAX(0,(50-(50*(Marathon!F146-'Best Times'!H$2)/('Best Times'!H$6-'Best Times'!H$2)))))</f>
        <v>100</v>
      </c>
      <c r="F143">
        <f>IF(ISBLANK(Marathon!G146),"",100+MAX(0,(50-(50*(Marathon!G146-'Best Times'!I$2)/('Best Times'!I$6-'Best Times'!I$2)))))</f>
        <v>100</v>
      </c>
      <c r="G143">
        <f>IF(ISBLANK(Marathon!H146),"",100+MAX(0,(50-(50*(Marathon!H146-'Best Times'!J$2)/('Best Times'!J$6-'Best Times'!J$2)))))</f>
        <v>100</v>
      </c>
      <c r="H143">
        <f>IF(ISBLANK(Marathon!I146),"",100+MAX(0,(50-(50*(Marathon!I146-'Best Times'!K$2)/('Best Times'!K$6-'Best Times'!K$2)))))</f>
        <v>104.3240284619595</v>
      </c>
      <c r="I143">
        <f>IF(ISBLANK(Marathon!J146),"",100+MAX(0,(50-(50*(Marathon!J146-'Best Times'!L$2)/('Best Times'!L$6-'Best Times'!L$2)))))</f>
        <v>100</v>
      </c>
      <c r="J143">
        <f>IF(ISBLANK(Marathon!K146),"",100+MAX(0,(50-(50*(Marathon!K146-'Best Times'!M$2)/('Best Times'!M$6-'Best Times'!M$2)))))</f>
        <v>100</v>
      </c>
      <c r="K143">
        <f>IF(ISBLANK(Marathon!L146),"",100+MAX(0,(50-(50*(Marathon!L146-'Best Times'!N$2)/('Best Times'!N$6-'Best Times'!N$2)))))</f>
        <v>100</v>
      </c>
      <c r="L143">
        <f>IF(ISBLANK(Marathon!M146),"",100+MAX(0,(50-(50*(Marathon!M146-'Best Times'!O$2)/('Best Times'!O$6-'Best Times'!O$2)))))</f>
        <v>100</v>
      </c>
      <c r="M143">
        <f>IF(ISBLANK(Marathon!N146),"",100+MAX(0,(50-(50*(Marathon!N146-'Best Times'!P$2)/('Best Times'!P$6-'Best Times'!P$2)))))</f>
        <v>100</v>
      </c>
      <c r="N143">
        <f>IF(ISBLANK(Marathon!O146),"",100+MAX(0,(50-(50*(Marathon!O146-'Best Times'!Q$2)/('Best Times'!Q$6-'Best Times'!Q$2)))))</f>
        <v>100</v>
      </c>
      <c r="O143">
        <f t="shared" si="6"/>
        <v>1000</v>
      </c>
      <c r="P143">
        <f t="shared" si="7"/>
        <v>100</v>
      </c>
      <c r="Q143">
        <f t="shared" si="8"/>
        <v>904.32402846195953</v>
      </c>
    </row>
    <row r="144" spans="1:17">
      <c r="A144">
        <v>143</v>
      </c>
      <c r="B144" t="s">
        <v>183</v>
      </c>
      <c r="C144" s="1">
        <v>26.283333333333299</v>
      </c>
      <c r="D144" s="2" t="s">
        <v>284</v>
      </c>
      <c r="E144">
        <f>IF(ISBLANK(Marathon!F147),"",100+MAX(0,(50-(50*(Marathon!F147-'Best Times'!H$2)/('Best Times'!H$6-'Best Times'!H$2)))))</f>
        <v>100</v>
      </c>
      <c r="F144">
        <f>IF(ISBLANK(Marathon!G147),"",100+MAX(0,(50-(50*(Marathon!G147-'Best Times'!I$2)/('Best Times'!I$6-'Best Times'!I$2)))))</f>
        <v>100</v>
      </c>
      <c r="G144">
        <f>IF(ISBLANK(Marathon!H147),"",100+MAX(0,(50-(50*(Marathon!H147-'Best Times'!J$2)/('Best Times'!J$6-'Best Times'!J$2)))))</f>
        <v>144.58461538461538</v>
      </c>
      <c r="H144">
        <f>IF(ISBLANK(Marathon!I147),"",100+MAX(0,(50-(50*(Marathon!I147-'Best Times'!K$2)/('Best Times'!K$6-'Best Times'!K$2)))))</f>
        <v>100</v>
      </c>
      <c r="I144">
        <f>IF(ISBLANK(Marathon!J147),"",100+MAX(0,(50-(50*(Marathon!J147-'Best Times'!L$2)/('Best Times'!L$6-'Best Times'!L$2)))))</f>
        <v>100</v>
      </c>
      <c r="J144">
        <f>IF(ISBLANK(Marathon!K147),"",100+MAX(0,(50-(50*(Marathon!K147-'Best Times'!M$2)/('Best Times'!M$6-'Best Times'!M$2)))))</f>
        <v>100</v>
      </c>
      <c r="K144">
        <f>IF(ISBLANK(Marathon!L147),"",100+MAX(0,(50-(50*(Marathon!L147-'Best Times'!N$2)/('Best Times'!N$6-'Best Times'!N$2)))))</f>
        <v>100</v>
      </c>
      <c r="L144">
        <f>IF(ISBLANK(Marathon!M147),"",100+MAX(0,(50-(50*(Marathon!M147-'Best Times'!O$2)/('Best Times'!O$6-'Best Times'!O$2)))))</f>
        <v>100</v>
      </c>
      <c r="M144">
        <f>IF(ISBLANK(Marathon!N147),"",100+MAX(0,(50-(50*(Marathon!N147-'Best Times'!P$2)/('Best Times'!P$6-'Best Times'!P$2)))))</f>
        <v>100</v>
      </c>
      <c r="N144">
        <f>IF(ISBLANK(Marathon!O147),"",100+MAX(0,(50-(50*(Marathon!O147-'Best Times'!Q$2)/('Best Times'!Q$6-'Best Times'!Q$2)))))</f>
        <v>100</v>
      </c>
      <c r="O144">
        <f t="shared" si="6"/>
        <v>1000</v>
      </c>
      <c r="P144">
        <f t="shared" si="7"/>
        <v>100</v>
      </c>
      <c r="Q144">
        <f t="shared" si="8"/>
        <v>944.58461538461552</v>
      </c>
    </row>
    <row r="145" spans="1:17">
      <c r="A145">
        <v>144</v>
      </c>
      <c r="B145" t="s">
        <v>75</v>
      </c>
      <c r="C145" s="1">
        <v>25.15</v>
      </c>
      <c r="D145" s="2" t="s">
        <v>286</v>
      </c>
      <c r="E145">
        <f>IF(ISBLANK(Marathon!F148),"",100+MAX(0,(50-(50*(Marathon!F148-'Best Times'!H$2)/('Best Times'!H$6-'Best Times'!H$2)))))</f>
        <v>100</v>
      </c>
      <c r="F145">
        <f>IF(ISBLANK(Marathon!G148),"",100+MAX(0,(50-(50*(Marathon!G148-'Best Times'!I$2)/('Best Times'!I$6-'Best Times'!I$2)))))</f>
        <v>100</v>
      </c>
      <c r="G145">
        <f>IF(ISBLANK(Marathon!H148),"",100+MAX(0,(50-(50*(Marathon!H148-'Best Times'!J$2)/('Best Times'!J$6-'Best Times'!J$2)))))</f>
        <v>100</v>
      </c>
      <c r="H145" t="str">
        <f>IF(ISBLANK(Marathon!I148),"",100+MAX(0,(50-(50*(Marathon!I148-'Best Times'!K$2)/('Best Times'!K$6-'Best Times'!K$2)))))</f>
        <v/>
      </c>
      <c r="I145">
        <f>IF(ISBLANK(Marathon!J148),"",100+MAX(0,(50-(50*(Marathon!J148-'Best Times'!L$2)/('Best Times'!L$6-'Best Times'!L$2)))))</f>
        <v>100</v>
      </c>
      <c r="J145">
        <f>IF(ISBLANK(Marathon!K148),"",100+MAX(0,(50-(50*(Marathon!K148-'Best Times'!M$2)/('Best Times'!M$6-'Best Times'!M$2)))))</f>
        <v>100</v>
      </c>
      <c r="K145">
        <f>IF(ISBLANK(Marathon!L148),"",100+MAX(0,(50-(50*(Marathon!L148-'Best Times'!N$2)/('Best Times'!N$6-'Best Times'!N$2)))))</f>
        <v>100</v>
      </c>
      <c r="L145">
        <f>IF(ISBLANK(Marathon!M148),"",100+MAX(0,(50-(50*(Marathon!M148-'Best Times'!O$2)/('Best Times'!O$6-'Best Times'!O$2)))))</f>
        <v>100</v>
      </c>
      <c r="M145">
        <f>IF(ISBLANK(Marathon!N148),"",100+MAX(0,(50-(50*(Marathon!N148-'Best Times'!P$2)/('Best Times'!P$6-'Best Times'!P$2)))))</f>
        <v>108.0952380952381</v>
      </c>
      <c r="N145">
        <f>IF(ISBLANK(Marathon!O148),"",100+MAX(0,(50-(50*(Marathon!O148-'Best Times'!Q$2)/('Best Times'!Q$6-'Best Times'!Q$2)))))</f>
        <v>100</v>
      </c>
      <c r="O145">
        <f t="shared" si="6"/>
        <v>900</v>
      </c>
      <c r="P145">
        <f t="shared" si="7"/>
        <v>0</v>
      </c>
      <c r="Q145">
        <f t="shared" si="8"/>
        <v>908.09523809523807</v>
      </c>
    </row>
    <row r="146" spans="1:17">
      <c r="A146">
        <v>145</v>
      </c>
      <c r="B146" t="s">
        <v>58</v>
      </c>
      <c r="C146" s="1">
        <v>23.65</v>
      </c>
      <c r="D146" s="2" t="s">
        <v>282</v>
      </c>
      <c r="E146">
        <f>IF(ISBLANK(Marathon!F149),"",100+MAX(0,(50-(50*(Marathon!F149-'Best Times'!H$2)/('Best Times'!H$6-'Best Times'!H$2)))))</f>
        <v>100</v>
      </c>
      <c r="F146">
        <f>IF(ISBLANK(Marathon!G149),"",100+MAX(0,(50-(50*(Marathon!G149-'Best Times'!I$2)/('Best Times'!I$6-'Best Times'!I$2)))))</f>
        <v>100</v>
      </c>
      <c r="G146">
        <f>IF(ISBLANK(Marathon!H149),"",100+MAX(0,(50-(50*(Marathon!H149-'Best Times'!J$2)/('Best Times'!J$6-'Best Times'!J$2)))))</f>
        <v>100</v>
      </c>
      <c r="H146">
        <f>IF(ISBLANK(Marathon!I149),"",100+MAX(0,(50-(50*(Marathon!I149-'Best Times'!K$2)/('Best Times'!K$6-'Best Times'!K$2)))))</f>
        <v>100</v>
      </c>
      <c r="I146">
        <f>IF(ISBLANK(Marathon!J149),"",100+MAX(0,(50-(50*(Marathon!J149-'Best Times'!L$2)/('Best Times'!L$6-'Best Times'!L$2)))))</f>
        <v>100</v>
      </c>
      <c r="J146">
        <f>IF(ISBLANK(Marathon!K149),"",100+MAX(0,(50-(50*(Marathon!K149-'Best Times'!M$2)/('Best Times'!M$6-'Best Times'!M$2)))))</f>
        <v>100</v>
      </c>
      <c r="K146">
        <f>IF(ISBLANK(Marathon!L149),"",100+MAX(0,(50-(50*(Marathon!L149-'Best Times'!N$2)/('Best Times'!N$6-'Best Times'!N$2)))))</f>
        <v>100</v>
      </c>
      <c r="L146">
        <f>IF(ISBLANK(Marathon!M149),"",100+MAX(0,(50-(50*(Marathon!M149-'Best Times'!O$2)/('Best Times'!O$6-'Best Times'!O$2)))))</f>
        <v>100</v>
      </c>
      <c r="M146">
        <f>IF(ISBLANK(Marathon!N149),"",100+MAX(0,(50-(50*(Marathon!N149-'Best Times'!P$2)/('Best Times'!P$6-'Best Times'!P$2)))))</f>
        <v>100</v>
      </c>
      <c r="N146">
        <f>IF(ISBLANK(Marathon!O149),"",100+MAX(0,(50-(50*(Marathon!O149-'Best Times'!Q$2)/('Best Times'!Q$6-'Best Times'!Q$2)))))</f>
        <v>100</v>
      </c>
      <c r="O146">
        <f t="shared" si="6"/>
        <v>1000</v>
      </c>
      <c r="P146">
        <f t="shared" si="7"/>
        <v>100</v>
      </c>
      <c r="Q146">
        <f t="shared" si="8"/>
        <v>900</v>
      </c>
    </row>
    <row r="147" spans="1:17">
      <c r="A147">
        <v>146</v>
      </c>
      <c r="B147" t="s">
        <v>184</v>
      </c>
      <c r="C147" s="1">
        <v>24.05</v>
      </c>
      <c r="D147" s="2" t="s">
        <v>284</v>
      </c>
      <c r="E147">
        <f>IF(ISBLANK(Marathon!F150),"",100+MAX(0,(50-(50*(Marathon!F150-'Best Times'!H$2)/('Best Times'!H$6-'Best Times'!H$2)))))</f>
        <v>100</v>
      </c>
      <c r="F147">
        <f>IF(ISBLANK(Marathon!G150),"",100+MAX(0,(50-(50*(Marathon!G150-'Best Times'!I$2)/('Best Times'!I$6-'Best Times'!I$2)))))</f>
        <v>100</v>
      </c>
      <c r="G147">
        <f>IF(ISBLANK(Marathon!H150),"",100+MAX(0,(50-(50*(Marathon!H150-'Best Times'!J$2)/('Best Times'!J$6-'Best Times'!J$2)))))</f>
        <v>100</v>
      </c>
      <c r="H147">
        <f>IF(ISBLANK(Marathon!I150),"",100+MAX(0,(50-(50*(Marathon!I150-'Best Times'!K$2)/('Best Times'!K$6-'Best Times'!K$2)))))</f>
        <v>100</v>
      </c>
      <c r="I147">
        <f>IF(ISBLANK(Marathon!J150),"",100+MAX(0,(50-(50*(Marathon!J150-'Best Times'!L$2)/('Best Times'!L$6-'Best Times'!L$2)))))</f>
        <v>100</v>
      </c>
      <c r="J147">
        <f>IF(ISBLANK(Marathon!K150),"",100+MAX(0,(50-(50*(Marathon!K150-'Best Times'!M$2)/('Best Times'!M$6-'Best Times'!M$2)))))</f>
        <v>100</v>
      </c>
      <c r="K147">
        <f>IF(ISBLANK(Marathon!L150),"",100+MAX(0,(50-(50*(Marathon!L150-'Best Times'!N$2)/('Best Times'!N$6-'Best Times'!N$2)))))</f>
        <v>100</v>
      </c>
      <c r="L147">
        <f>IF(ISBLANK(Marathon!M150),"",100+MAX(0,(50-(50*(Marathon!M150-'Best Times'!O$2)/('Best Times'!O$6-'Best Times'!O$2)))))</f>
        <v>100</v>
      </c>
      <c r="M147">
        <f>IF(ISBLANK(Marathon!N150),"",100+MAX(0,(50-(50*(Marathon!N150-'Best Times'!P$2)/('Best Times'!P$6-'Best Times'!P$2)))))</f>
        <v>100</v>
      </c>
      <c r="N147">
        <f>IF(ISBLANK(Marathon!O150),"",100+MAX(0,(50-(50*(Marathon!O150-'Best Times'!Q$2)/('Best Times'!Q$6-'Best Times'!Q$2)))))</f>
        <v>100</v>
      </c>
      <c r="O147">
        <f t="shared" si="6"/>
        <v>1000</v>
      </c>
      <c r="P147">
        <f t="shared" si="7"/>
        <v>100</v>
      </c>
      <c r="Q147">
        <f t="shared" si="8"/>
        <v>900</v>
      </c>
    </row>
    <row r="148" spans="1:17">
      <c r="A148">
        <v>147</v>
      </c>
      <c r="B148" t="s">
        <v>102</v>
      </c>
      <c r="C148" s="1">
        <v>23.3</v>
      </c>
      <c r="D148" s="2" t="s">
        <v>286</v>
      </c>
      <c r="E148">
        <f>IF(ISBLANK(Marathon!F151),"",100+MAX(0,(50-(50*(Marathon!F151-'Best Times'!H$2)/('Best Times'!H$6-'Best Times'!H$2)))))</f>
        <v>100</v>
      </c>
      <c r="F148">
        <f>IF(ISBLANK(Marathon!G151),"",100+MAX(0,(50-(50*(Marathon!G151-'Best Times'!I$2)/('Best Times'!I$6-'Best Times'!I$2)))))</f>
        <v>100</v>
      </c>
      <c r="G148" t="str">
        <f>IF(ISBLANK(Marathon!H151),"",100+MAX(0,(50-(50*(Marathon!H151-'Best Times'!J$2)/('Best Times'!J$6-'Best Times'!J$2)))))</f>
        <v/>
      </c>
      <c r="H148">
        <f>IF(ISBLANK(Marathon!I151),"",100+MAX(0,(50-(50*(Marathon!I151-'Best Times'!K$2)/('Best Times'!K$6-'Best Times'!K$2)))))</f>
        <v>100</v>
      </c>
      <c r="I148">
        <f>IF(ISBLANK(Marathon!J151),"",100+MAX(0,(50-(50*(Marathon!J151-'Best Times'!L$2)/('Best Times'!L$6-'Best Times'!L$2)))))</f>
        <v>100</v>
      </c>
      <c r="J148">
        <f>IF(ISBLANK(Marathon!K151),"",100+MAX(0,(50-(50*(Marathon!K151-'Best Times'!M$2)/('Best Times'!M$6-'Best Times'!M$2)))))</f>
        <v>100</v>
      </c>
      <c r="K148">
        <f>IF(ISBLANK(Marathon!L151),"",100+MAX(0,(50-(50*(Marathon!L151-'Best Times'!N$2)/('Best Times'!N$6-'Best Times'!N$2)))))</f>
        <v>100</v>
      </c>
      <c r="L148">
        <f>IF(ISBLANK(Marathon!M151),"",100+MAX(0,(50-(50*(Marathon!M151-'Best Times'!O$2)/('Best Times'!O$6-'Best Times'!O$2)))))</f>
        <v>100</v>
      </c>
      <c r="M148">
        <f>IF(ISBLANK(Marathon!N151),"",100+MAX(0,(50-(50*(Marathon!N151-'Best Times'!P$2)/('Best Times'!P$6-'Best Times'!P$2)))))</f>
        <v>100</v>
      </c>
      <c r="N148">
        <f>IF(ISBLANK(Marathon!O151),"",100+MAX(0,(50-(50*(Marathon!O151-'Best Times'!Q$2)/('Best Times'!Q$6-'Best Times'!Q$2)))))</f>
        <v>100</v>
      </c>
      <c r="O148">
        <f t="shared" si="6"/>
        <v>900</v>
      </c>
      <c r="P148">
        <f t="shared" si="7"/>
        <v>0</v>
      </c>
      <c r="Q148">
        <f t="shared" si="8"/>
        <v>900</v>
      </c>
    </row>
    <row r="149" spans="1:17">
      <c r="A149">
        <v>148</v>
      </c>
      <c r="B149" t="s">
        <v>185</v>
      </c>
      <c r="C149" s="1">
        <v>34.233333333333299</v>
      </c>
      <c r="D149" s="2" t="s">
        <v>284</v>
      </c>
      <c r="E149">
        <f>IF(ISBLANK(Marathon!F152),"",100+MAX(0,(50-(50*(Marathon!F152-'Best Times'!H$2)/('Best Times'!H$6-'Best Times'!H$2)))))</f>
        <v>100</v>
      </c>
      <c r="F149">
        <f>IF(ISBLANK(Marathon!G152),"",100+MAX(0,(50-(50*(Marathon!G152-'Best Times'!I$2)/('Best Times'!I$6-'Best Times'!I$2)))))</f>
        <v>100</v>
      </c>
      <c r="G149">
        <f>IF(ISBLANK(Marathon!H152),"",100+MAX(0,(50-(50*(Marathon!H152-'Best Times'!J$2)/('Best Times'!J$6-'Best Times'!J$2)))))</f>
        <v>100</v>
      </c>
      <c r="H149">
        <f>IF(ISBLANK(Marathon!I152),"",100+MAX(0,(50-(50*(Marathon!I152-'Best Times'!K$2)/('Best Times'!K$6-'Best Times'!K$2)))))</f>
        <v>100</v>
      </c>
      <c r="I149">
        <f>IF(ISBLANK(Marathon!J152),"",100+MAX(0,(50-(50*(Marathon!J152-'Best Times'!L$2)/('Best Times'!L$6-'Best Times'!L$2)))))</f>
        <v>100</v>
      </c>
      <c r="J149">
        <f>IF(ISBLANK(Marathon!K152),"",100+MAX(0,(50-(50*(Marathon!K152-'Best Times'!M$2)/('Best Times'!M$6-'Best Times'!M$2)))))</f>
        <v>100</v>
      </c>
      <c r="K149">
        <f>IF(ISBLANK(Marathon!L152),"",100+MAX(0,(50-(50*(Marathon!L152-'Best Times'!N$2)/('Best Times'!N$6-'Best Times'!N$2)))))</f>
        <v>100</v>
      </c>
      <c r="L149">
        <f>IF(ISBLANK(Marathon!M152),"",100+MAX(0,(50-(50*(Marathon!M152-'Best Times'!O$2)/('Best Times'!O$6-'Best Times'!O$2)))))</f>
        <v>100</v>
      </c>
      <c r="M149">
        <f>IF(ISBLANK(Marathon!N152),"",100+MAX(0,(50-(50*(Marathon!N152-'Best Times'!P$2)/('Best Times'!P$6-'Best Times'!P$2)))))</f>
        <v>100</v>
      </c>
      <c r="N149">
        <f>IF(ISBLANK(Marathon!O152),"",100+MAX(0,(50-(50*(Marathon!O152-'Best Times'!Q$2)/('Best Times'!Q$6-'Best Times'!Q$2)))))</f>
        <v>100.72614107883817</v>
      </c>
      <c r="O149">
        <f t="shared" si="6"/>
        <v>1000</v>
      </c>
      <c r="P149">
        <f t="shared" si="7"/>
        <v>100</v>
      </c>
      <c r="Q149">
        <f t="shared" si="8"/>
        <v>900.72614107883817</v>
      </c>
    </row>
    <row r="150" spans="1:17">
      <c r="A150">
        <v>149</v>
      </c>
      <c r="B150" t="s">
        <v>186</v>
      </c>
      <c r="C150" s="1">
        <v>18.783333333333299</v>
      </c>
      <c r="D150" s="2" t="s">
        <v>284</v>
      </c>
      <c r="E150">
        <f>IF(ISBLANK(Marathon!F153),"",100+MAX(0,(50-(50*(Marathon!F153-'Best Times'!H$2)/('Best Times'!H$6-'Best Times'!H$2)))))</f>
        <v>100</v>
      </c>
      <c r="F150">
        <f>IF(ISBLANK(Marathon!G153),"",100+MAX(0,(50-(50*(Marathon!G153-'Best Times'!I$2)/('Best Times'!I$6-'Best Times'!I$2)))))</f>
        <v>100</v>
      </c>
      <c r="G150">
        <f>IF(ISBLANK(Marathon!H153),"",100+MAX(0,(50-(50*(Marathon!H153-'Best Times'!J$2)/('Best Times'!J$6-'Best Times'!J$2)))))</f>
        <v>100</v>
      </c>
      <c r="H150">
        <f>IF(ISBLANK(Marathon!I153),"",100+MAX(0,(50-(50*(Marathon!I153-'Best Times'!K$2)/('Best Times'!K$6-'Best Times'!K$2)))))</f>
        <v>100</v>
      </c>
      <c r="I150">
        <f>IF(ISBLANK(Marathon!J153),"",100+MAX(0,(50-(50*(Marathon!J153-'Best Times'!L$2)/('Best Times'!L$6-'Best Times'!L$2)))))</f>
        <v>100</v>
      </c>
      <c r="J150">
        <f>IF(ISBLANK(Marathon!K153),"",100+MAX(0,(50-(50*(Marathon!K153-'Best Times'!M$2)/('Best Times'!M$6-'Best Times'!M$2)))))</f>
        <v>100</v>
      </c>
      <c r="K150">
        <f>IF(ISBLANK(Marathon!L153),"",100+MAX(0,(50-(50*(Marathon!L153-'Best Times'!N$2)/('Best Times'!N$6-'Best Times'!N$2)))))</f>
        <v>100</v>
      </c>
      <c r="L150">
        <f>IF(ISBLANK(Marathon!M153),"",100+MAX(0,(50-(50*(Marathon!M153-'Best Times'!O$2)/('Best Times'!O$6-'Best Times'!O$2)))))</f>
        <v>100</v>
      </c>
      <c r="M150">
        <f>IF(ISBLANK(Marathon!N153),"",100+MAX(0,(50-(50*(Marathon!N153-'Best Times'!P$2)/('Best Times'!P$6-'Best Times'!P$2)))))</f>
        <v>100</v>
      </c>
      <c r="N150">
        <f>IF(ISBLANK(Marathon!O153),"",100+MAX(0,(50-(50*(Marathon!O153-'Best Times'!Q$2)/('Best Times'!Q$6-'Best Times'!Q$2)))))</f>
        <v>100</v>
      </c>
      <c r="O150">
        <f t="shared" si="6"/>
        <v>1000</v>
      </c>
      <c r="P150">
        <f t="shared" si="7"/>
        <v>100</v>
      </c>
      <c r="Q150">
        <f t="shared" si="8"/>
        <v>900</v>
      </c>
    </row>
    <row r="151" spans="1:17">
      <c r="A151">
        <v>150</v>
      </c>
      <c r="B151" t="s">
        <v>74</v>
      </c>
      <c r="C151" s="1">
        <v>13.8</v>
      </c>
      <c r="D151" s="2" t="s">
        <v>286</v>
      </c>
      <c r="E151">
        <f>IF(ISBLANK(Marathon!F154),"",100+MAX(0,(50-(50*(Marathon!F154-'Best Times'!H$2)/('Best Times'!H$6-'Best Times'!H$2)))))</f>
        <v>100</v>
      </c>
      <c r="F151">
        <f>IF(ISBLANK(Marathon!G154),"",100+MAX(0,(50-(50*(Marathon!G154-'Best Times'!I$2)/('Best Times'!I$6-'Best Times'!I$2)))))</f>
        <v>100</v>
      </c>
      <c r="G151" t="str">
        <f>IF(ISBLANK(Marathon!H154),"",100+MAX(0,(50-(50*(Marathon!H154-'Best Times'!J$2)/('Best Times'!J$6-'Best Times'!J$2)))))</f>
        <v/>
      </c>
      <c r="H151">
        <f>IF(ISBLANK(Marathon!I154),"",100+MAX(0,(50-(50*(Marathon!I154-'Best Times'!K$2)/('Best Times'!K$6-'Best Times'!K$2)))))</f>
        <v>100</v>
      </c>
      <c r="I151">
        <f>IF(ISBLANK(Marathon!J154),"",100+MAX(0,(50-(50*(Marathon!J154-'Best Times'!L$2)/('Best Times'!L$6-'Best Times'!L$2)))))</f>
        <v>100</v>
      </c>
      <c r="J151">
        <f>IF(ISBLANK(Marathon!K154),"",100+MAX(0,(50-(50*(Marathon!K154-'Best Times'!M$2)/('Best Times'!M$6-'Best Times'!M$2)))))</f>
        <v>100</v>
      </c>
      <c r="K151">
        <f>IF(ISBLANK(Marathon!L154),"",100+MAX(0,(50-(50*(Marathon!L154-'Best Times'!N$2)/('Best Times'!N$6-'Best Times'!N$2)))))</f>
        <v>100</v>
      </c>
      <c r="L151">
        <f>IF(ISBLANK(Marathon!M154),"",100+MAX(0,(50-(50*(Marathon!M154-'Best Times'!O$2)/('Best Times'!O$6-'Best Times'!O$2)))))</f>
        <v>100</v>
      </c>
      <c r="M151">
        <f>IF(ISBLANK(Marathon!N154),"",100+MAX(0,(50-(50*(Marathon!N154-'Best Times'!P$2)/('Best Times'!P$6-'Best Times'!P$2)))))</f>
        <v>100</v>
      </c>
      <c r="N151">
        <f>IF(ISBLANK(Marathon!O154),"",100+MAX(0,(50-(50*(Marathon!O154-'Best Times'!Q$2)/('Best Times'!Q$6-'Best Times'!Q$2)))))</f>
        <v>100</v>
      </c>
      <c r="O151">
        <f t="shared" si="6"/>
        <v>900</v>
      </c>
      <c r="P151">
        <f t="shared" si="7"/>
        <v>0</v>
      </c>
      <c r="Q151">
        <f t="shared" si="8"/>
        <v>900</v>
      </c>
    </row>
    <row r="152" spans="1:17">
      <c r="A152">
        <v>151</v>
      </c>
      <c r="B152" t="s">
        <v>187</v>
      </c>
      <c r="C152" s="1">
        <v>11.6</v>
      </c>
      <c r="D152" s="2" t="s">
        <v>287</v>
      </c>
      <c r="E152">
        <f>IF(ISBLANK(Marathon!F155),"",100+MAX(0,(50-(50*(Marathon!F155-'Best Times'!H$2)/('Best Times'!H$6-'Best Times'!H$2)))))</f>
        <v>100</v>
      </c>
      <c r="F152">
        <f>IF(ISBLANK(Marathon!G155),"",100+MAX(0,(50-(50*(Marathon!G155-'Best Times'!I$2)/('Best Times'!I$6-'Best Times'!I$2)))))</f>
        <v>100</v>
      </c>
      <c r="G152">
        <f>IF(ISBLANK(Marathon!H155),"",100+MAX(0,(50-(50*(Marathon!H155-'Best Times'!J$2)/('Best Times'!J$6-'Best Times'!J$2)))))</f>
        <v>100</v>
      </c>
      <c r="H152">
        <f>IF(ISBLANK(Marathon!I155),"",100+MAX(0,(50-(50*(Marathon!I155-'Best Times'!K$2)/('Best Times'!K$6-'Best Times'!K$2)))))</f>
        <v>100</v>
      </c>
      <c r="I152" t="str">
        <f>IF(ISBLANK(Marathon!J155),"",100+MAX(0,(50-(50*(Marathon!J155-'Best Times'!L$2)/('Best Times'!L$6-'Best Times'!L$2)))))</f>
        <v/>
      </c>
      <c r="J152">
        <f>IF(ISBLANK(Marathon!K155),"",100+MAX(0,(50-(50*(Marathon!K155-'Best Times'!M$2)/('Best Times'!M$6-'Best Times'!M$2)))))</f>
        <v>100</v>
      </c>
      <c r="K152">
        <f>IF(ISBLANK(Marathon!L155),"",100+MAX(0,(50-(50*(Marathon!L155-'Best Times'!N$2)/('Best Times'!N$6-'Best Times'!N$2)))))</f>
        <v>100</v>
      </c>
      <c r="L152">
        <f>IF(ISBLANK(Marathon!M155),"",100+MAX(0,(50-(50*(Marathon!M155-'Best Times'!O$2)/('Best Times'!O$6-'Best Times'!O$2)))))</f>
        <v>100</v>
      </c>
      <c r="M152">
        <f>IF(ISBLANK(Marathon!N155),"",100+MAX(0,(50-(50*(Marathon!N155-'Best Times'!P$2)/('Best Times'!P$6-'Best Times'!P$2)))))</f>
        <v>100</v>
      </c>
      <c r="N152">
        <f>IF(ISBLANK(Marathon!O155),"",100+MAX(0,(50-(50*(Marathon!O155-'Best Times'!Q$2)/('Best Times'!Q$6-'Best Times'!Q$2)))))</f>
        <v>100</v>
      </c>
      <c r="O152">
        <f t="shared" si="6"/>
        <v>900</v>
      </c>
      <c r="P152">
        <f t="shared" si="7"/>
        <v>0</v>
      </c>
      <c r="Q152">
        <f t="shared" si="8"/>
        <v>900</v>
      </c>
    </row>
    <row r="153" spans="1:17">
      <c r="A153">
        <v>152</v>
      </c>
      <c r="B153" t="s">
        <v>86</v>
      </c>
      <c r="C153" s="1">
        <v>10.966666666666599</v>
      </c>
      <c r="D153" s="2" t="s">
        <v>282</v>
      </c>
      <c r="E153">
        <f>IF(ISBLANK(Marathon!F156),"",100+MAX(0,(50-(50*(Marathon!F156-'Best Times'!H$2)/('Best Times'!H$6-'Best Times'!H$2)))))</f>
        <v>100</v>
      </c>
      <c r="F153">
        <f>IF(ISBLANK(Marathon!G156),"",100+MAX(0,(50-(50*(Marathon!G156-'Best Times'!I$2)/('Best Times'!I$6-'Best Times'!I$2)))))</f>
        <v>100</v>
      </c>
      <c r="G153">
        <f>IF(ISBLANK(Marathon!H156),"",100+MAX(0,(50-(50*(Marathon!H156-'Best Times'!J$2)/('Best Times'!J$6-'Best Times'!J$2)))))</f>
        <v>100</v>
      </c>
      <c r="H153">
        <f>IF(ISBLANK(Marathon!I156),"",100+MAX(0,(50-(50*(Marathon!I156-'Best Times'!K$2)/('Best Times'!K$6-'Best Times'!K$2)))))</f>
        <v>100</v>
      </c>
      <c r="I153">
        <f>IF(ISBLANK(Marathon!J156),"",100+MAX(0,(50-(50*(Marathon!J156-'Best Times'!L$2)/('Best Times'!L$6-'Best Times'!L$2)))))</f>
        <v>100</v>
      </c>
      <c r="J153">
        <f>IF(ISBLANK(Marathon!K156),"",100+MAX(0,(50-(50*(Marathon!K156-'Best Times'!M$2)/('Best Times'!M$6-'Best Times'!M$2)))))</f>
        <v>114.79289940828403</v>
      </c>
      <c r="K153">
        <f>IF(ISBLANK(Marathon!L156),"",100+MAX(0,(50-(50*(Marathon!L156-'Best Times'!N$2)/('Best Times'!N$6-'Best Times'!N$2)))))</f>
        <v>100</v>
      </c>
      <c r="L153">
        <f>IF(ISBLANK(Marathon!M156),"",100+MAX(0,(50-(50*(Marathon!M156-'Best Times'!O$2)/('Best Times'!O$6-'Best Times'!O$2)))))</f>
        <v>100</v>
      </c>
      <c r="M153">
        <f>IF(ISBLANK(Marathon!N156),"",100+MAX(0,(50-(50*(Marathon!N156-'Best Times'!P$2)/('Best Times'!P$6-'Best Times'!P$2)))))</f>
        <v>100</v>
      </c>
      <c r="N153">
        <f>IF(ISBLANK(Marathon!O156),"",100+MAX(0,(50-(50*(Marathon!O156-'Best Times'!Q$2)/('Best Times'!Q$6-'Best Times'!Q$2)))))</f>
        <v>100</v>
      </c>
      <c r="O153">
        <f t="shared" si="6"/>
        <v>1000</v>
      </c>
      <c r="P153">
        <f t="shared" si="7"/>
        <v>100</v>
      </c>
      <c r="Q153">
        <f t="shared" si="8"/>
        <v>914.79289940828403</v>
      </c>
    </row>
    <row r="154" spans="1:17">
      <c r="A154">
        <v>153</v>
      </c>
      <c r="B154" t="s">
        <v>188</v>
      </c>
      <c r="C154" s="1">
        <v>7.8</v>
      </c>
      <c r="D154" s="2" t="s">
        <v>288</v>
      </c>
      <c r="E154">
        <f>IF(ISBLANK(Marathon!F157),"",100+MAX(0,(50-(50*(Marathon!F157-'Best Times'!H$2)/('Best Times'!H$6-'Best Times'!H$2)))))</f>
        <v>100</v>
      </c>
      <c r="F154">
        <f>IF(ISBLANK(Marathon!G157),"",100+MAX(0,(50-(50*(Marathon!G157-'Best Times'!I$2)/('Best Times'!I$6-'Best Times'!I$2)))))</f>
        <v>100</v>
      </c>
      <c r="G154">
        <f>IF(ISBLANK(Marathon!H157),"",100+MAX(0,(50-(50*(Marathon!H157-'Best Times'!J$2)/('Best Times'!J$6-'Best Times'!J$2)))))</f>
        <v>100</v>
      </c>
      <c r="H154">
        <f>IF(ISBLANK(Marathon!I157),"",100+MAX(0,(50-(50*(Marathon!I157-'Best Times'!K$2)/('Best Times'!K$6-'Best Times'!K$2)))))</f>
        <v>100</v>
      </c>
      <c r="I154">
        <f>IF(ISBLANK(Marathon!J157),"",100+MAX(0,(50-(50*(Marathon!J157-'Best Times'!L$2)/('Best Times'!L$6-'Best Times'!L$2)))))</f>
        <v>100</v>
      </c>
      <c r="J154">
        <f>IF(ISBLANK(Marathon!K157),"",100+MAX(0,(50-(50*(Marathon!K157-'Best Times'!M$2)/('Best Times'!M$6-'Best Times'!M$2)))))</f>
        <v>100</v>
      </c>
      <c r="K154">
        <f>IF(ISBLANK(Marathon!L157),"",100+MAX(0,(50-(50*(Marathon!L157-'Best Times'!N$2)/('Best Times'!N$6-'Best Times'!N$2)))))</f>
        <v>100</v>
      </c>
      <c r="L154">
        <f>IF(ISBLANK(Marathon!M157),"",100+MAX(0,(50-(50*(Marathon!M157-'Best Times'!O$2)/('Best Times'!O$6-'Best Times'!O$2)))))</f>
        <v>100</v>
      </c>
      <c r="M154">
        <f>IF(ISBLANK(Marathon!N157),"",100+MAX(0,(50-(50*(Marathon!N157-'Best Times'!P$2)/('Best Times'!P$6-'Best Times'!P$2)))))</f>
        <v>100</v>
      </c>
      <c r="N154">
        <f>IF(ISBLANK(Marathon!O157),"",100+MAX(0,(50-(50*(Marathon!O157-'Best Times'!Q$2)/('Best Times'!Q$6-'Best Times'!Q$2)))))</f>
        <v>100</v>
      </c>
      <c r="O154">
        <f t="shared" si="6"/>
        <v>1000</v>
      </c>
      <c r="P154">
        <f t="shared" si="7"/>
        <v>100</v>
      </c>
      <c r="Q154">
        <f t="shared" si="8"/>
        <v>900</v>
      </c>
    </row>
    <row r="155" spans="1:17">
      <c r="A155">
        <v>154</v>
      </c>
      <c r="B155" t="s">
        <v>189</v>
      </c>
      <c r="C155" s="1">
        <v>7.2333333333333298</v>
      </c>
      <c r="D155" s="2" t="s">
        <v>286</v>
      </c>
      <c r="E155">
        <f>IF(ISBLANK(Marathon!F158),"",100+MAX(0,(50-(50*(Marathon!F158-'Best Times'!H$2)/('Best Times'!H$6-'Best Times'!H$2)))))</f>
        <v>100</v>
      </c>
      <c r="F155">
        <f>IF(ISBLANK(Marathon!G158),"",100+MAX(0,(50-(50*(Marathon!G158-'Best Times'!I$2)/('Best Times'!I$6-'Best Times'!I$2)))))</f>
        <v>100</v>
      </c>
      <c r="G155" t="str">
        <f>IF(ISBLANK(Marathon!H158),"",100+MAX(0,(50-(50*(Marathon!H158-'Best Times'!J$2)/('Best Times'!J$6-'Best Times'!J$2)))))</f>
        <v/>
      </c>
      <c r="H155">
        <f>IF(ISBLANK(Marathon!I158),"",100+MAX(0,(50-(50*(Marathon!I158-'Best Times'!K$2)/('Best Times'!K$6-'Best Times'!K$2)))))</f>
        <v>100</v>
      </c>
      <c r="I155">
        <f>IF(ISBLANK(Marathon!J158),"",100+MAX(0,(50-(50*(Marathon!J158-'Best Times'!L$2)/('Best Times'!L$6-'Best Times'!L$2)))))</f>
        <v>100</v>
      </c>
      <c r="J155">
        <f>IF(ISBLANK(Marathon!K158),"",100+MAX(0,(50-(50*(Marathon!K158-'Best Times'!M$2)/('Best Times'!M$6-'Best Times'!M$2)))))</f>
        <v>100</v>
      </c>
      <c r="K155">
        <f>IF(ISBLANK(Marathon!L158),"",100+MAX(0,(50-(50*(Marathon!L158-'Best Times'!N$2)/('Best Times'!N$6-'Best Times'!N$2)))))</f>
        <v>100</v>
      </c>
      <c r="L155">
        <f>IF(ISBLANK(Marathon!M158),"",100+MAX(0,(50-(50*(Marathon!M158-'Best Times'!O$2)/('Best Times'!O$6-'Best Times'!O$2)))))</f>
        <v>100</v>
      </c>
      <c r="M155">
        <f>IF(ISBLANK(Marathon!N158),"",100+MAX(0,(50-(50*(Marathon!N158-'Best Times'!P$2)/('Best Times'!P$6-'Best Times'!P$2)))))</f>
        <v>100</v>
      </c>
      <c r="N155">
        <f>IF(ISBLANK(Marathon!O158),"",100+MAX(0,(50-(50*(Marathon!O158-'Best Times'!Q$2)/('Best Times'!Q$6-'Best Times'!Q$2)))))</f>
        <v>100</v>
      </c>
      <c r="O155">
        <f t="shared" si="6"/>
        <v>900</v>
      </c>
      <c r="P155">
        <f t="shared" si="7"/>
        <v>0</v>
      </c>
      <c r="Q155">
        <f t="shared" si="8"/>
        <v>900</v>
      </c>
    </row>
    <row r="156" spans="1:17">
      <c r="A156">
        <v>155</v>
      </c>
      <c r="B156" t="s">
        <v>190</v>
      </c>
      <c r="C156" s="1">
        <v>2.5499999999999998</v>
      </c>
      <c r="D156" s="2" t="s">
        <v>288</v>
      </c>
      <c r="E156">
        <f>IF(ISBLANK(Marathon!F159),"",100+MAX(0,(50-(50*(Marathon!F159-'Best Times'!H$2)/('Best Times'!H$6-'Best Times'!H$2)))))</f>
        <v>100</v>
      </c>
      <c r="F156">
        <f>IF(ISBLANK(Marathon!G159),"",100+MAX(0,(50-(50*(Marathon!G159-'Best Times'!I$2)/('Best Times'!I$6-'Best Times'!I$2)))))</f>
        <v>100</v>
      </c>
      <c r="G156">
        <f>IF(ISBLANK(Marathon!H159),"",100+MAX(0,(50-(50*(Marathon!H159-'Best Times'!J$2)/('Best Times'!J$6-'Best Times'!J$2)))))</f>
        <v>100</v>
      </c>
      <c r="H156">
        <f>IF(ISBLANK(Marathon!I159),"",100+MAX(0,(50-(50*(Marathon!I159-'Best Times'!K$2)/('Best Times'!K$6-'Best Times'!K$2)))))</f>
        <v>100</v>
      </c>
      <c r="I156">
        <f>IF(ISBLANK(Marathon!J159),"",100+MAX(0,(50-(50*(Marathon!J159-'Best Times'!L$2)/('Best Times'!L$6-'Best Times'!L$2)))))</f>
        <v>100</v>
      </c>
      <c r="J156">
        <f>IF(ISBLANK(Marathon!K159),"",100+MAX(0,(50-(50*(Marathon!K159-'Best Times'!M$2)/('Best Times'!M$6-'Best Times'!M$2)))))</f>
        <v>100</v>
      </c>
      <c r="K156">
        <f>IF(ISBLANK(Marathon!L159),"",100+MAX(0,(50-(50*(Marathon!L159-'Best Times'!N$2)/('Best Times'!N$6-'Best Times'!N$2)))))</f>
        <v>100</v>
      </c>
      <c r="L156">
        <f>IF(ISBLANK(Marathon!M159),"",100+MAX(0,(50-(50*(Marathon!M159-'Best Times'!O$2)/('Best Times'!O$6-'Best Times'!O$2)))))</f>
        <v>100</v>
      </c>
      <c r="M156">
        <f>IF(ISBLANK(Marathon!N159),"",100+MAX(0,(50-(50*(Marathon!N159-'Best Times'!P$2)/('Best Times'!P$6-'Best Times'!P$2)))))</f>
        <v>100</v>
      </c>
      <c r="N156">
        <f>IF(ISBLANK(Marathon!O159),"",100+MAX(0,(50-(50*(Marathon!O159-'Best Times'!Q$2)/('Best Times'!Q$6-'Best Times'!Q$2)))))</f>
        <v>100</v>
      </c>
      <c r="O156">
        <f t="shared" si="6"/>
        <v>1000</v>
      </c>
      <c r="P156">
        <f t="shared" si="7"/>
        <v>100</v>
      </c>
      <c r="Q156">
        <f t="shared" si="8"/>
        <v>900</v>
      </c>
    </row>
    <row r="157" spans="1:17">
      <c r="A157">
        <v>156</v>
      </c>
      <c r="B157" t="s">
        <v>59</v>
      </c>
      <c r="C157" s="1">
        <v>0</v>
      </c>
      <c r="D157" s="2" t="s">
        <v>289</v>
      </c>
      <c r="E157">
        <f>IF(ISBLANK(Marathon!F160),"",100+MAX(0,(50-(50*(Marathon!F160-'Best Times'!H$2)/('Best Times'!H$6-'Best Times'!H$2)))))</f>
        <v>100</v>
      </c>
      <c r="F157">
        <f>IF(ISBLANK(Marathon!G160),"",100+MAX(0,(50-(50*(Marathon!G160-'Best Times'!I$2)/('Best Times'!I$6-'Best Times'!I$2)))))</f>
        <v>100</v>
      </c>
      <c r="G157">
        <f>IF(ISBLANK(Marathon!H160),"",100+MAX(0,(50-(50*(Marathon!H160-'Best Times'!J$2)/('Best Times'!J$6-'Best Times'!J$2)))))</f>
        <v>100</v>
      </c>
      <c r="H157">
        <f>IF(ISBLANK(Marathon!I160),"",100+MAX(0,(50-(50*(Marathon!I160-'Best Times'!K$2)/('Best Times'!K$6-'Best Times'!K$2)))))</f>
        <v>100</v>
      </c>
      <c r="I157">
        <f>IF(ISBLANK(Marathon!J160),"",100+MAX(0,(50-(50*(Marathon!J160-'Best Times'!L$2)/('Best Times'!L$6-'Best Times'!L$2)))))</f>
        <v>100</v>
      </c>
      <c r="J157">
        <f>IF(ISBLANK(Marathon!K160),"",100+MAX(0,(50-(50*(Marathon!K160-'Best Times'!M$2)/('Best Times'!M$6-'Best Times'!M$2)))))</f>
        <v>100</v>
      </c>
      <c r="K157">
        <f>IF(ISBLANK(Marathon!L160),"",100+MAX(0,(50-(50*(Marathon!L160-'Best Times'!N$2)/('Best Times'!N$6-'Best Times'!N$2)))))</f>
        <v>100</v>
      </c>
      <c r="L157">
        <f>IF(ISBLANK(Marathon!M160),"",100+MAX(0,(50-(50*(Marathon!M160-'Best Times'!O$2)/('Best Times'!O$6-'Best Times'!O$2)))))</f>
        <v>100</v>
      </c>
      <c r="M157">
        <f>IF(ISBLANK(Marathon!N160),"",100+MAX(0,(50-(50*(Marathon!N160-'Best Times'!P$2)/('Best Times'!P$6-'Best Times'!P$2)))))</f>
        <v>100</v>
      </c>
      <c r="N157">
        <f>IF(ISBLANK(Marathon!O160),"",100+MAX(0,(50-(50*(Marathon!O160-'Best Times'!Q$2)/('Best Times'!Q$6-'Best Times'!Q$2)))))</f>
        <v>100</v>
      </c>
      <c r="O157">
        <f t="shared" si="6"/>
        <v>1000</v>
      </c>
      <c r="P157">
        <f t="shared" si="7"/>
        <v>100</v>
      </c>
      <c r="Q157">
        <f t="shared" si="8"/>
        <v>900</v>
      </c>
    </row>
    <row r="158" spans="1:17">
      <c r="A158">
        <v>157</v>
      </c>
      <c r="B158" t="s">
        <v>191</v>
      </c>
      <c r="C158" s="1">
        <v>0</v>
      </c>
      <c r="D158" s="2" t="s">
        <v>289</v>
      </c>
      <c r="E158">
        <f>IF(ISBLANK(Marathon!F161),"",100+MAX(0,(50-(50*(Marathon!F161-'Best Times'!H$2)/('Best Times'!H$6-'Best Times'!H$2)))))</f>
        <v>100</v>
      </c>
      <c r="F158">
        <f>IF(ISBLANK(Marathon!G161),"",100+MAX(0,(50-(50*(Marathon!G161-'Best Times'!I$2)/('Best Times'!I$6-'Best Times'!I$2)))))</f>
        <v>100</v>
      </c>
      <c r="G158">
        <f>IF(ISBLANK(Marathon!H161),"",100+MAX(0,(50-(50*(Marathon!H161-'Best Times'!J$2)/('Best Times'!J$6-'Best Times'!J$2)))))</f>
        <v>100</v>
      </c>
      <c r="H158">
        <f>IF(ISBLANK(Marathon!I161),"",100+MAX(0,(50-(50*(Marathon!I161-'Best Times'!K$2)/('Best Times'!K$6-'Best Times'!K$2)))))</f>
        <v>100</v>
      </c>
      <c r="I158">
        <f>IF(ISBLANK(Marathon!J161),"",100+MAX(0,(50-(50*(Marathon!J161-'Best Times'!L$2)/('Best Times'!L$6-'Best Times'!L$2)))))</f>
        <v>100</v>
      </c>
      <c r="J158">
        <f>IF(ISBLANK(Marathon!K161),"",100+MAX(0,(50-(50*(Marathon!K161-'Best Times'!M$2)/('Best Times'!M$6-'Best Times'!M$2)))))</f>
        <v>100</v>
      </c>
      <c r="K158">
        <f>IF(ISBLANK(Marathon!L161),"",100+MAX(0,(50-(50*(Marathon!L161-'Best Times'!N$2)/('Best Times'!N$6-'Best Times'!N$2)))))</f>
        <v>100</v>
      </c>
      <c r="L158">
        <f>IF(ISBLANK(Marathon!M161),"",100+MAX(0,(50-(50*(Marathon!M161-'Best Times'!O$2)/('Best Times'!O$6-'Best Times'!O$2)))))</f>
        <v>100</v>
      </c>
      <c r="M158">
        <f>IF(ISBLANK(Marathon!N161),"",100+MAX(0,(50-(50*(Marathon!N161-'Best Times'!P$2)/('Best Times'!P$6-'Best Times'!P$2)))))</f>
        <v>100</v>
      </c>
      <c r="N158">
        <f>IF(ISBLANK(Marathon!O161),"",100+MAX(0,(50-(50*(Marathon!O161-'Best Times'!Q$2)/('Best Times'!Q$6-'Best Times'!Q$2)))))</f>
        <v>100</v>
      </c>
      <c r="O158">
        <f t="shared" si="6"/>
        <v>1000</v>
      </c>
      <c r="P158">
        <f t="shared" si="7"/>
        <v>100</v>
      </c>
      <c r="Q158">
        <f t="shared" si="8"/>
        <v>900</v>
      </c>
    </row>
    <row r="159" spans="1:17">
      <c r="A159">
        <v>158</v>
      </c>
      <c r="B159" t="s">
        <v>192</v>
      </c>
      <c r="C159" s="1">
        <v>0.91666666666666596</v>
      </c>
      <c r="D159" s="2" t="s">
        <v>286</v>
      </c>
      <c r="E159" t="str">
        <f>IF(ISBLANK(Marathon!F162),"",100+MAX(0,(50-(50*(Marathon!F162-'Best Times'!H$2)/('Best Times'!H$6-'Best Times'!H$2)))))</f>
        <v/>
      </c>
      <c r="F159">
        <f>IF(ISBLANK(Marathon!G162),"",100+MAX(0,(50-(50*(Marathon!G162-'Best Times'!I$2)/('Best Times'!I$6-'Best Times'!I$2)))))</f>
        <v>100</v>
      </c>
      <c r="G159">
        <f>IF(ISBLANK(Marathon!H162),"",100+MAX(0,(50-(50*(Marathon!H162-'Best Times'!J$2)/('Best Times'!J$6-'Best Times'!J$2)))))</f>
        <v>100</v>
      </c>
      <c r="H159">
        <f>IF(ISBLANK(Marathon!I162),"",100+MAX(0,(50-(50*(Marathon!I162-'Best Times'!K$2)/('Best Times'!K$6-'Best Times'!K$2)))))</f>
        <v>100</v>
      </c>
      <c r="I159">
        <f>IF(ISBLANK(Marathon!J162),"",100+MAX(0,(50-(50*(Marathon!J162-'Best Times'!L$2)/('Best Times'!L$6-'Best Times'!L$2)))))</f>
        <v>100</v>
      </c>
      <c r="J159">
        <f>IF(ISBLANK(Marathon!K162),"",100+MAX(0,(50-(50*(Marathon!K162-'Best Times'!M$2)/('Best Times'!M$6-'Best Times'!M$2)))))</f>
        <v>100</v>
      </c>
      <c r="K159">
        <f>IF(ISBLANK(Marathon!L162),"",100+MAX(0,(50-(50*(Marathon!L162-'Best Times'!N$2)/('Best Times'!N$6-'Best Times'!N$2)))))</f>
        <v>104.79930191972076</v>
      </c>
      <c r="L159">
        <f>IF(ISBLANK(Marathon!M162),"",100+MAX(0,(50-(50*(Marathon!M162-'Best Times'!O$2)/('Best Times'!O$6-'Best Times'!O$2)))))</f>
        <v>100</v>
      </c>
      <c r="M159">
        <f>IF(ISBLANK(Marathon!N162),"",100+MAX(0,(50-(50*(Marathon!N162-'Best Times'!P$2)/('Best Times'!P$6-'Best Times'!P$2)))))</f>
        <v>100</v>
      </c>
      <c r="N159">
        <f>IF(ISBLANK(Marathon!O162),"",100+MAX(0,(50-(50*(Marathon!O162-'Best Times'!Q$2)/('Best Times'!Q$6-'Best Times'!Q$2)))))</f>
        <v>100</v>
      </c>
      <c r="O159">
        <f t="shared" si="6"/>
        <v>900</v>
      </c>
      <c r="P159">
        <f t="shared" si="7"/>
        <v>0</v>
      </c>
      <c r="Q159">
        <f t="shared" si="8"/>
        <v>904.79930191972073</v>
      </c>
    </row>
    <row r="160" spans="1:17">
      <c r="A160">
        <v>159</v>
      </c>
      <c r="B160" t="s">
        <v>54</v>
      </c>
      <c r="C160" s="1">
        <v>16.350000000000001</v>
      </c>
      <c r="D160" s="2" t="s">
        <v>286</v>
      </c>
      <c r="E160">
        <f>IF(ISBLANK(Marathon!F163),"",100+MAX(0,(50-(50*(Marathon!F163-'Best Times'!H$2)/('Best Times'!H$6-'Best Times'!H$2)))))</f>
        <v>100</v>
      </c>
      <c r="F160">
        <f>IF(ISBLANK(Marathon!G163),"",100+MAX(0,(50-(50*(Marathon!G163-'Best Times'!I$2)/('Best Times'!I$6-'Best Times'!I$2)))))</f>
        <v>100</v>
      </c>
      <c r="G160">
        <f>IF(ISBLANK(Marathon!H163),"",100+MAX(0,(50-(50*(Marathon!H163-'Best Times'!J$2)/('Best Times'!J$6-'Best Times'!J$2)))))</f>
        <v>100</v>
      </c>
      <c r="H160">
        <f>IF(ISBLANK(Marathon!I163),"",100+MAX(0,(50-(50*(Marathon!I163-'Best Times'!K$2)/('Best Times'!K$6-'Best Times'!K$2)))))</f>
        <v>100</v>
      </c>
      <c r="I160">
        <f>IF(ISBLANK(Marathon!J163),"",100+MAX(0,(50-(50*(Marathon!J163-'Best Times'!L$2)/('Best Times'!L$6-'Best Times'!L$2)))))</f>
        <v>100</v>
      </c>
      <c r="J160">
        <f>IF(ISBLANK(Marathon!K163),"",100+MAX(0,(50-(50*(Marathon!K163-'Best Times'!M$2)/('Best Times'!M$6-'Best Times'!M$2)))))</f>
        <v>100</v>
      </c>
      <c r="K160" t="str">
        <f>IF(ISBLANK(Marathon!L163),"",100+MAX(0,(50-(50*(Marathon!L163-'Best Times'!N$2)/('Best Times'!N$6-'Best Times'!N$2)))))</f>
        <v/>
      </c>
      <c r="L160">
        <f>IF(ISBLANK(Marathon!M163),"",100+MAX(0,(50-(50*(Marathon!M163-'Best Times'!O$2)/('Best Times'!O$6-'Best Times'!O$2)))))</f>
        <v>100</v>
      </c>
      <c r="M160">
        <f>IF(ISBLANK(Marathon!N163),"",100+MAX(0,(50-(50*(Marathon!N163-'Best Times'!P$2)/('Best Times'!P$6-'Best Times'!P$2)))))</f>
        <v>100</v>
      </c>
      <c r="N160">
        <f>IF(ISBLANK(Marathon!O163),"",100+MAX(0,(50-(50*(Marathon!O163-'Best Times'!Q$2)/('Best Times'!Q$6-'Best Times'!Q$2)))))</f>
        <v>100</v>
      </c>
      <c r="O160">
        <f t="shared" si="6"/>
        <v>900</v>
      </c>
      <c r="P160">
        <f t="shared" si="7"/>
        <v>0</v>
      </c>
      <c r="Q160">
        <f t="shared" si="8"/>
        <v>900</v>
      </c>
    </row>
    <row r="161" spans="1:17">
      <c r="A161">
        <v>160</v>
      </c>
      <c r="B161" t="s">
        <v>193</v>
      </c>
      <c r="C161" s="1">
        <v>82.399999999999906</v>
      </c>
      <c r="D161" s="2" t="s">
        <v>281</v>
      </c>
      <c r="E161" t="str">
        <f>IF(ISBLANK(Marathon!F164),"",100+MAX(0,(50-(50*(Marathon!F164-'Best Times'!H$2)/('Best Times'!H$6-'Best Times'!H$2)))))</f>
        <v/>
      </c>
      <c r="F161">
        <f>IF(ISBLANK(Marathon!G164),"",100+MAX(0,(50-(50*(Marathon!G164-'Best Times'!I$2)/('Best Times'!I$6-'Best Times'!I$2)))))</f>
        <v>100</v>
      </c>
      <c r="G161" t="str">
        <f>IF(ISBLANK(Marathon!H164),"",100+MAX(0,(50-(50*(Marathon!H164-'Best Times'!J$2)/('Best Times'!J$6-'Best Times'!J$2)))))</f>
        <v/>
      </c>
      <c r="H161">
        <f>IF(ISBLANK(Marathon!I164),"",100+MAX(0,(50-(50*(Marathon!I164-'Best Times'!K$2)/('Best Times'!K$6-'Best Times'!K$2)))))</f>
        <v>100</v>
      </c>
      <c r="I161">
        <f>IF(ISBLANK(Marathon!J164),"",100+MAX(0,(50-(50*(Marathon!J164-'Best Times'!L$2)/('Best Times'!L$6-'Best Times'!L$2)))))</f>
        <v>100</v>
      </c>
      <c r="J161">
        <f>IF(ISBLANK(Marathon!K164),"",100+MAX(0,(50-(50*(Marathon!K164-'Best Times'!M$2)/('Best Times'!M$6-'Best Times'!M$2)))))</f>
        <v>123.40565417488494</v>
      </c>
      <c r="K161">
        <f>IF(ISBLANK(Marathon!L164),"",100+MAX(0,(50-(50*(Marathon!L164-'Best Times'!N$2)/('Best Times'!N$6-'Best Times'!N$2)))))</f>
        <v>107.22513089005236</v>
      </c>
      <c r="L161">
        <f>IF(ISBLANK(Marathon!M164),"",100+MAX(0,(50-(50*(Marathon!M164-'Best Times'!O$2)/('Best Times'!O$6-'Best Times'!O$2)))))</f>
        <v>100</v>
      </c>
      <c r="M161">
        <f>IF(ISBLANK(Marathon!N164),"",100+MAX(0,(50-(50*(Marathon!N164-'Best Times'!P$2)/('Best Times'!P$6-'Best Times'!P$2)))))</f>
        <v>100</v>
      </c>
      <c r="N161">
        <f>IF(ISBLANK(Marathon!O164),"",100+MAX(0,(50-(50*(Marathon!O164-'Best Times'!Q$2)/('Best Times'!Q$6-'Best Times'!Q$2)))))</f>
        <v>104.39142461964039</v>
      </c>
      <c r="O161">
        <f t="shared" si="6"/>
        <v>800</v>
      </c>
      <c r="P161">
        <f t="shared" si="7"/>
        <v>0</v>
      </c>
      <c r="Q161">
        <f t="shared" si="8"/>
        <v>835.02220968457766</v>
      </c>
    </row>
    <row r="162" spans="1:17">
      <c r="A162">
        <v>161</v>
      </c>
      <c r="B162" t="s">
        <v>39</v>
      </c>
      <c r="C162" s="1">
        <v>73.683333333333294</v>
      </c>
      <c r="D162" s="2" t="s">
        <v>290</v>
      </c>
      <c r="E162">
        <f>IF(ISBLANK(Marathon!F165),"",100+MAX(0,(50-(50*(Marathon!F165-'Best Times'!H$2)/('Best Times'!H$6-'Best Times'!H$2)))))</f>
        <v>100</v>
      </c>
      <c r="F162">
        <f>IF(ISBLANK(Marathon!G165),"",100+MAX(0,(50-(50*(Marathon!G165-'Best Times'!I$2)/('Best Times'!I$6-'Best Times'!I$2)))))</f>
        <v>100.89031339031339</v>
      </c>
      <c r="G162">
        <f>IF(ISBLANK(Marathon!H165),"",100+MAX(0,(50-(50*(Marathon!H165-'Best Times'!J$2)/('Best Times'!J$6-'Best Times'!J$2)))))</f>
        <v>100</v>
      </c>
      <c r="H162">
        <f>IF(ISBLANK(Marathon!I165),"",100+MAX(0,(50-(50*(Marathon!I165-'Best Times'!K$2)/('Best Times'!K$6-'Best Times'!K$2)))))</f>
        <v>100</v>
      </c>
      <c r="I162" t="str">
        <f>IF(ISBLANK(Marathon!J165),"",100+MAX(0,(50-(50*(Marathon!J165-'Best Times'!L$2)/('Best Times'!L$6-'Best Times'!L$2)))))</f>
        <v/>
      </c>
      <c r="J162">
        <f>IF(ISBLANK(Marathon!K165),"",100+MAX(0,(50-(50*(Marathon!K165-'Best Times'!M$2)/('Best Times'!M$6-'Best Times'!M$2)))))</f>
        <v>100</v>
      </c>
      <c r="K162" t="str">
        <f>IF(ISBLANK(Marathon!L165),"",100+MAX(0,(50-(50*(Marathon!L165-'Best Times'!N$2)/('Best Times'!N$6-'Best Times'!N$2)))))</f>
        <v/>
      </c>
      <c r="L162">
        <f>IF(ISBLANK(Marathon!M165),"",100+MAX(0,(50-(50*(Marathon!M165-'Best Times'!O$2)/('Best Times'!O$6-'Best Times'!O$2)))))</f>
        <v>110.33665244191559</v>
      </c>
      <c r="M162">
        <f>IF(ISBLANK(Marathon!N165),"",100+MAX(0,(50-(50*(Marathon!N165-'Best Times'!P$2)/('Best Times'!P$6-'Best Times'!P$2)))))</f>
        <v>100</v>
      </c>
      <c r="N162">
        <f>IF(ISBLANK(Marathon!O165),"",100+MAX(0,(50-(50*(Marathon!O165-'Best Times'!Q$2)/('Best Times'!Q$6-'Best Times'!Q$2)))))</f>
        <v>100</v>
      </c>
      <c r="O162">
        <f t="shared" si="6"/>
        <v>800</v>
      </c>
      <c r="P162">
        <f t="shared" si="7"/>
        <v>0</v>
      </c>
      <c r="Q162">
        <f t="shared" si="8"/>
        <v>811.22696583222898</v>
      </c>
    </row>
    <row r="163" spans="1:17">
      <c r="A163">
        <v>162</v>
      </c>
      <c r="B163" t="s">
        <v>47</v>
      </c>
      <c r="C163" s="1">
        <v>157.183333333333</v>
      </c>
      <c r="D163" s="2" t="s">
        <v>291</v>
      </c>
      <c r="E163">
        <f>IF(ISBLANK(Marathon!F166),"",100+MAX(0,(50-(50*(Marathon!F166-'Best Times'!H$2)/('Best Times'!H$6-'Best Times'!H$2)))))</f>
        <v>100</v>
      </c>
      <c r="F163">
        <f>IF(ISBLANK(Marathon!G166),"",100+MAX(0,(50-(50*(Marathon!G166-'Best Times'!I$2)/('Best Times'!I$6-'Best Times'!I$2)))))</f>
        <v>100.46296296296296</v>
      </c>
      <c r="G163" t="str">
        <f>IF(ISBLANK(Marathon!H166),"",100+MAX(0,(50-(50*(Marathon!H166-'Best Times'!J$2)/('Best Times'!J$6-'Best Times'!J$2)))))</f>
        <v/>
      </c>
      <c r="H163" t="str">
        <f>IF(ISBLANK(Marathon!I166),"",100+MAX(0,(50-(50*(Marathon!I166-'Best Times'!K$2)/('Best Times'!K$6-'Best Times'!K$2)))))</f>
        <v/>
      </c>
      <c r="I163">
        <f>IF(ISBLANK(Marathon!J166),"",100+MAX(0,(50-(50*(Marathon!J166-'Best Times'!L$2)/('Best Times'!L$6-'Best Times'!L$2)))))</f>
        <v>131.83908045977012</v>
      </c>
      <c r="J163">
        <f>IF(ISBLANK(Marathon!K166),"",100+MAX(0,(50-(50*(Marathon!K166-'Best Times'!M$2)/('Best Times'!M$6-'Best Times'!M$2)))))</f>
        <v>133.28402366863907</v>
      </c>
      <c r="K163">
        <f>IF(ISBLANK(Marathon!L166),"",100+MAX(0,(50-(50*(Marathon!L166-'Best Times'!N$2)/('Best Times'!N$6-'Best Times'!N$2)))))</f>
        <v>100</v>
      </c>
      <c r="L163" t="str">
        <f>IF(ISBLANK(Marathon!M166),"",100+MAX(0,(50-(50*(Marathon!M166-'Best Times'!O$2)/('Best Times'!O$6-'Best Times'!O$2)))))</f>
        <v/>
      </c>
      <c r="M163">
        <f>IF(ISBLANK(Marathon!N166),"",100+MAX(0,(50-(50*(Marathon!N166-'Best Times'!P$2)/('Best Times'!P$6-'Best Times'!P$2)))))</f>
        <v>117.81512605042016</v>
      </c>
      <c r="N163">
        <f>IF(ISBLANK(Marathon!O166),"",100+MAX(0,(50-(50*(Marathon!O166-'Best Times'!Q$2)/('Best Times'!Q$6-'Best Times'!Q$2)))))</f>
        <v>107.08852005532503</v>
      </c>
      <c r="O163">
        <f t="shared" si="6"/>
        <v>700</v>
      </c>
      <c r="P163">
        <f t="shared" si="7"/>
        <v>0</v>
      </c>
      <c r="Q163">
        <f t="shared" si="8"/>
        <v>790.48971319711734</v>
      </c>
    </row>
    <row r="164" spans="1:17">
      <c r="A164">
        <v>163</v>
      </c>
      <c r="B164" t="s">
        <v>67</v>
      </c>
      <c r="C164" s="1">
        <v>130.333333333333</v>
      </c>
      <c r="D164" s="2" t="s">
        <v>292</v>
      </c>
      <c r="E164" t="str">
        <f>IF(ISBLANK(Marathon!F167),"",100+MAX(0,(50-(50*(Marathon!F167-'Best Times'!H$2)/('Best Times'!H$6-'Best Times'!H$2)))))</f>
        <v/>
      </c>
      <c r="F164">
        <f>IF(ISBLANK(Marathon!G167),"",100+MAX(0,(50-(50*(Marathon!G167-'Best Times'!I$2)/('Best Times'!I$6-'Best Times'!I$2)))))</f>
        <v>100</v>
      </c>
      <c r="G164">
        <f>IF(ISBLANK(Marathon!H167),"",100+MAX(0,(50-(50*(Marathon!H167-'Best Times'!J$2)/('Best Times'!J$6-'Best Times'!J$2)))))</f>
        <v>129.13846153846154</v>
      </c>
      <c r="H164">
        <f>IF(ISBLANK(Marathon!I167),"",100+MAX(0,(50-(50*(Marathon!I167-'Best Times'!K$2)/('Best Times'!K$6-'Best Times'!K$2)))))</f>
        <v>134.56486042692939</v>
      </c>
      <c r="I164">
        <f>IF(ISBLANK(Marathon!J167),"",100+MAX(0,(50-(50*(Marathon!J167-'Best Times'!L$2)/('Best Times'!L$6-'Best Times'!L$2)))))</f>
        <v>100</v>
      </c>
      <c r="J164" t="str">
        <f>IF(ISBLANK(Marathon!K167),"",100+MAX(0,(50-(50*(Marathon!K167-'Best Times'!M$2)/('Best Times'!M$6-'Best Times'!M$2)))))</f>
        <v/>
      </c>
      <c r="K164" t="str">
        <f>IF(ISBLANK(Marathon!L167),"",100+MAX(0,(50-(50*(Marathon!L167-'Best Times'!N$2)/('Best Times'!N$6-'Best Times'!N$2)))))</f>
        <v/>
      </c>
      <c r="L164">
        <f>IF(ISBLANK(Marathon!M167),"",100+MAX(0,(50-(50*(Marathon!M167-'Best Times'!O$2)/('Best Times'!O$6-'Best Times'!O$2)))))</f>
        <v>118.23138928402086</v>
      </c>
      <c r="M164">
        <f>IF(ISBLANK(Marathon!N167),"",100+MAX(0,(50-(50*(Marathon!N167-'Best Times'!P$2)/('Best Times'!P$6-'Best Times'!P$2)))))</f>
        <v>100</v>
      </c>
      <c r="N164">
        <f>IF(ISBLANK(Marathon!O167),"",100+MAX(0,(50-(50*(Marathon!O167-'Best Times'!Q$2)/('Best Times'!Q$6-'Best Times'!Q$2)))))</f>
        <v>125.27662517289073</v>
      </c>
      <c r="O164">
        <f t="shared" si="6"/>
        <v>700</v>
      </c>
      <c r="P164">
        <f t="shared" si="7"/>
        <v>0</v>
      </c>
      <c r="Q164">
        <f t="shared" si="8"/>
        <v>807.21133642230257</v>
      </c>
    </row>
    <row r="165" spans="1:17">
      <c r="A165">
        <v>164</v>
      </c>
      <c r="B165" t="s">
        <v>194</v>
      </c>
      <c r="C165" s="1">
        <v>28.233333333333299</v>
      </c>
      <c r="D165" s="2" t="s">
        <v>293</v>
      </c>
      <c r="E165">
        <f>IF(ISBLANK(Marathon!F168),"",100+MAX(0,(50-(50*(Marathon!F168-'Best Times'!H$2)/('Best Times'!H$6-'Best Times'!H$2)))))</f>
        <v>122.63593380614657</v>
      </c>
      <c r="F165">
        <f>IF(ISBLANK(Marathon!G168),"",100+MAX(0,(50-(50*(Marathon!G168-'Best Times'!I$2)/('Best Times'!I$6-'Best Times'!I$2)))))</f>
        <v>100</v>
      </c>
      <c r="G165">
        <f>IF(ISBLANK(Marathon!H168),"",100+MAX(0,(50-(50*(Marathon!H168-'Best Times'!J$2)/('Best Times'!J$6-'Best Times'!J$2)))))</f>
        <v>100</v>
      </c>
      <c r="H165" t="str">
        <f>IF(ISBLANK(Marathon!I168),"",100+MAX(0,(50-(50*(Marathon!I168-'Best Times'!K$2)/('Best Times'!K$6-'Best Times'!K$2)))))</f>
        <v/>
      </c>
      <c r="I165" t="str">
        <f>IF(ISBLANK(Marathon!J168),"",100+MAX(0,(50-(50*(Marathon!J168-'Best Times'!L$2)/('Best Times'!L$6-'Best Times'!L$2)))))</f>
        <v/>
      </c>
      <c r="J165">
        <f>IF(ISBLANK(Marathon!K168),"",100+MAX(0,(50-(50*(Marathon!K168-'Best Times'!M$2)/('Best Times'!M$6-'Best Times'!M$2)))))</f>
        <v>100</v>
      </c>
      <c r="K165">
        <f>IF(ISBLANK(Marathon!L168),"",100+MAX(0,(50-(50*(Marathon!L168-'Best Times'!N$2)/('Best Times'!N$6-'Best Times'!N$2)))))</f>
        <v>111.08202443280977</v>
      </c>
      <c r="L165">
        <f>IF(ISBLANK(Marathon!M168),"",100+MAX(0,(50-(50*(Marathon!M168-'Best Times'!O$2)/('Best Times'!O$6-'Best Times'!O$2)))))</f>
        <v>100</v>
      </c>
      <c r="M165">
        <f>IF(ISBLANK(Marathon!N168),"",100+MAX(0,(50-(50*(Marathon!N168-'Best Times'!P$2)/('Best Times'!P$6-'Best Times'!P$2)))))</f>
        <v>100</v>
      </c>
      <c r="N165">
        <f>IF(ISBLANK(Marathon!O168),"",100+MAX(0,(50-(50*(Marathon!O168-'Best Times'!Q$2)/('Best Times'!Q$6-'Best Times'!Q$2)))))</f>
        <v>100</v>
      </c>
      <c r="O165">
        <f t="shared" si="6"/>
        <v>800</v>
      </c>
      <c r="P165">
        <f t="shared" si="7"/>
        <v>0</v>
      </c>
      <c r="Q165">
        <f t="shared" si="8"/>
        <v>833.71795823895638</v>
      </c>
    </row>
    <row r="166" spans="1:17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IF(ISBLANK(Marathon!F169),"",100+MAX(0,(50-(50*(Marathon!F169-'Best Times'!H$2)/('Best Times'!H$6-'Best Times'!H$2)))))</f>
        <v>105.26004728132388</v>
      </c>
      <c r="F166">
        <f>IF(ISBLANK(Marathon!G169),"",100+MAX(0,(50-(50*(Marathon!G169-'Best Times'!I$2)/('Best Times'!I$6-'Best Times'!I$2)))))</f>
        <v>100</v>
      </c>
      <c r="G166">
        <f>IF(ISBLANK(Marathon!H169),"",100+MAX(0,(50-(50*(Marathon!H169-'Best Times'!J$2)/('Best Times'!J$6-'Best Times'!J$2)))))</f>
        <v>100</v>
      </c>
      <c r="H166">
        <f>IF(ISBLANK(Marathon!I169),"",100+MAX(0,(50-(50*(Marathon!I169-'Best Times'!K$2)/('Best Times'!K$6-'Best Times'!K$2)))))</f>
        <v>100</v>
      </c>
      <c r="I166" t="str">
        <f>IF(ISBLANK(Marathon!J169),"",100+MAX(0,(50-(50*(Marathon!J169-'Best Times'!L$2)/('Best Times'!L$6-'Best Times'!L$2)))))</f>
        <v/>
      </c>
      <c r="J166">
        <f>IF(ISBLANK(Marathon!K169),"",100+MAX(0,(50-(50*(Marathon!K169-'Best Times'!M$2)/('Best Times'!M$6-'Best Times'!M$2)))))</f>
        <v>105.60486522024983</v>
      </c>
      <c r="K166" t="str">
        <f>IF(ISBLANK(Marathon!L169),"",100+MAX(0,(50-(50*(Marathon!L169-'Best Times'!N$2)/('Best Times'!N$6-'Best Times'!N$2)))))</f>
        <v/>
      </c>
      <c r="L166">
        <f>IF(ISBLANK(Marathon!M169),"",100+MAX(0,(50-(50*(Marathon!M169-'Best Times'!O$2)/('Best Times'!O$6-'Best Times'!O$2)))))</f>
        <v>100</v>
      </c>
      <c r="M166">
        <f>IF(ISBLANK(Marathon!N169),"",100+MAX(0,(50-(50*(Marathon!N169-'Best Times'!P$2)/('Best Times'!P$6-'Best Times'!P$2)))))</f>
        <v>100</v>
      </c>
      <c r="N166">
        <f>IF(ISBLANK(Marathon!O169),"",100+MAX(0,(50-(50*(Marathon!O169-'Best Times'!Q$2)/('Best Times'!Q$6-'Best Times'!Q$2)))))</f>
        <v>100</v>
      </c>
      <c r="O166">
        <f t="shared" si="6"/>
        <v>800</v>
      </c>
      <c r="P166">
        <f t="shared" si="7"/>
        <v>0</v>
      </c>
      <c r="Q166">
        <f t="shared" si="8"/>
        <v>810.86491250157371</v>
      </c>
    </row>
    <row r="167" spans="1:17">
      <c r="A167">
        <v>166</v>
      </c>
      <c r="B167" t="s">
        <v>196</v>
      </c>
      <c r="C167" s="1">
        <v>17.383333333333301</v>
      </c>
      <c r="D167" s="2" t="s">
        <v>295</v>
      </c>
      <c r="E167">
        <f>IF(ISBLANK(Marathon!F170),"",100+MAX(0,(50-(50*(Marathon!F170-'Best Times'!H$2)/('Best Times'!H$6-'Best Times'!H$2)))))</f>
        <v>100</v>
      </c>
      <c r="F167">
        <f>IF(ISBLANK(Marathon!G170),"",100+MAX(0,(50-(50*(Marathon!G170-'Best Times'!I$2)/('Best Times'!I$6-'Best Times'!I$2)))))</f>
        <v>100</v>
      </c>
      <c r="G167">
        <f>IF(ISBLANK(Marathon!H170),"",100+MAX(0,(50-(50*(Marathon!H170-'Best Times'!J$2)/('Best Times'!J$6-'Best Times'!J$2)))))</f>
        <v>100</v>
      </c>
      <c r="H167">
        <f>IF(ISBLANK(Marathon!I170),"",100+MAX(0,(50-(50*(Marathon!I170-'Best Times'!K$2)/('Best Times'!K$6-'Best Times'!K$2)))))</f>
        <v>100</v>
      </c>
      <c r="I167" t="str">
        <f>IF(ISBLANK(Marathon!J170),"",100+MAX(0,(50-(50*(Marathon!J170-'Best Times'!L$2)/('Best Times'!L$6-'Best Times'!L$2)))))</f>
        <v/>
      </c>
      <c r="J167">
        <f>IF(ISBLANK(Marathon!K170),"",100+MAX(0,(50-(50*(Marathon!K170-'Best Times'!M$2)/('Best Times'!M$6-'Best Times'!M$2)))))</f>
        <v>100</v>
      </c>
      <c r="K167" t="str">
        <f>IF(ISBLANK(Marathon!L170),"",100+MAX(0,(50-(50*(Marathon!L170-'Best Times'!N$2)/('Best Times'!N$6-'Best Times'!N$2)))))</f>
        <v/>
      </c>
      <c r="L167">
        <f>IF(ISBLANK(Marathon!M170),"",100+MAX(0,(50-(50*(Marathon!M170-'Best Times'!O$2)/('Best Times'!O$6-'Best Times'!O$2)))))</f>
        <v>100</v>
      </c>
      <c r="M167">
        <f>IF(ISBLANK(Marathon!N170),"",100+MAX(0,(50-(50*(Marathon!N170-'Best Times'!P$2)/('Best Times'!P$6-'Best Times'!P$2)))))</f>
        <v>100</v>
      </c>
      <c r="N167">
        <f>IF(ISBLANK(Marathon!O170),"",100+MAX(0,(50-(50*(Marathon!O170-'Best Times'!Q$2)/('Best Times'!Q$6-'Best Times'!Q$2)))))</f>
        <v>100</v>
      </c>
      <c r="O167">
        <f t="shared" si="6"/>
        <v>800</v>
      </c>
      <c r="P167">
        <f t="shared" si="7"/>
        <v>0</v>
      </c>
      <c r="Q167">
        <f t="shared" si="8"/>
        <v>800</v>
      </c>
    </row>
    <row r="168" spans="1:17">
      <c r="A168">
        <v>167</v>
      </c>
      <c r="B168" t="s">
        <v>197</v>
      </c>
      <c r="C168" s="1">
        <v>15.3</v>
      </c>
      <c r="D168" s="2" t="s">
        <v>295</v>
      </c>
      <c r="E168">
        <f>IF(ISBLANK(Marathon!F171),"",100+MAX(0,(50-(50*(Marathon!F171-'Best Times'!H$2)/('Best Times'!H$6-'Best Times'!H$2)))))</f>
        <v>109.94385342789599</v>
      </c>
      <c r="F168">
        <f>IF(ISBLANK(Marathon!G171),"",100+MAX(0,(50-(50*(Marathon!G171-'Best Times'!I$2)/('Best Times'!I$6-'Best Times'!I$2)))))</f>
        <v>100</v>
      </c>
      <c r="G168">
        <f>IF(ISBLANK(Marathon!H171),"",100+MAX(0,(50-(50*(Marathon!H171-'Best Times'!J$2)/('Best Times'!J$6-'Best Times'!J$2)))))</f>
        <v>100</v>
      </c>
      <c r="H168" t="str">
        <f>IF(ISBLANK(Marathon!I171),"",100+MAX(0,(50-(50*(Marathon!I171-'Best Times'!K$2)/('Best Times'!K$6-'Best Times'!K$2)))))</f>
        <v/>
      </c>
      <c r="I168">
        <f>IF(ISBLANK(Marathon!J171),"",100+MAX(0,(50-(50*(Marathon!J171-'Best Times'!L$2)/('Best Times'!L$6-'Best Times'!L$2)))))</f>
        <v>100</v>
      </c>
      <c r="J168">
        <f>IF(ISBLANK(Marathon!K171),"",100+MAX(0,(50-(50*(Marathon!K171-'Best Times'!M$2)/('Best Times'!M$6-'Best Times'!M$2)))))</f>
        <v>100</v>
      </c>
      <c r="K168" t="str">
        <f>IF(ISBLANK(Marathon!L171),"",100+MAX(0,(50-(50*(Marathon!L171-'Best Times'!N$2)/('Best Times'!N$6-'Best Times'!N$2)))))</f>
        <v/>
      </c>
      <c r="L168">
        <f>IF(ISBLANK(Marathon!M171),"",100+MAX(0,(50-(50*(Marathon!M171-'Best Times'!O$2)/('Best Times'!O$6-'Best Times'!O$2)))))</f>
        <v>100</v>
      </c>
      <c r="M168">
        <f>IF(ISBLANK(Marathon!N171),"",100+MAX(0,(50-(50*(Marathon!N171-'Best Times'!P$2)/('Best Times'!P$6-'Best Times'!P$2)))))</f>
        <v>100</v>
      </c>
      <c r="N168">
        <f>IF(ISBLANK(Marathon!O171),"",100+MAX(0,(50-(50*(Marathon!O171-'Best Times'!Q$2)/('Best Times'!Q$6-'Best Times'!Q$2)))))</f>
        <v>100</v>
      </c>
      <c r="O168">
        <f t="shared" si="6"/>
        <v>800</v>
      </c>
      <c r="P168">
        <f t="shared" si="7"/>
        <v>0</v>
      </c>
      <c r="Q168">
        <f t="shared" si="8"/>
        <v>809.94385342789599</v>
      </c>
    </row>
    <row r="169" spans="1:17">
      <c r="A169">
        <v>168</v>
      </c>
      <c r="B169" t="s">
        <v>198</v>
      </c>
      <c r="C169" s="1">
        <v>109.633333333333</v>
      </c>
      <c r="D169" s="2" t="s">
        <v>292</v>
      </c>
      <c r="E169" t="str">
        <f>IF(ISBLANK(Marathon!F172),"",100+MAX(0,(50-(50*(Marathon!F172-'Best Times'!H$2)/('Best Times'!H$6-'Best Times'!H$2)))))</f>
        <v/>
      </c>
      <c r="F169">
        <f>IF(ISBLANK(Marathon!G172),"",100+MAX(0,(50-(50*(Marathon!G172-'Best Times'!I$2)/('Best Times'!I$6-'Best Times'!I$2)))))</f>
        <v>100</v>
      </c>
      <c r="G169">
        <f>IF(ISBLANK(Marathon!H172),"",100+MAX(0,(50-(50*(Marathon!H172-'Best Times'!J$2)/('Best Times'!J$6-'Best Times'!J$2)))))</f>
        <v>100</v>
      </c>
      <c r="H169">
        <f>IF(ISBLANK(Marathon!I172),"",100+MAX(0,(50-(50*(Marathon!I172-'Best Times'!K$2)/('Best Times'!K$6-'Best Times'!K$2)))))</f>
        <v>100</v>
      </c>
      <c r="I169">
        <f>IF(ISBLANK(Marathon!J172),"",100+MAX(0,(50-(50*(Marathon!J172-'Best Times'!L$2)/('Best Times'!L$6-'Best Times'!L$2)))))</f>
        <v>111.37931034482759</v>
      </c>
      <c r="J169" t="str">
        <f>IF(ISBLANK(Marathon!K172),"",100+MAX(0,(50-(50*(Marathon!K172-'Best Times'!M$2)/('Best Times'!M$6-'Best Times'!M$2)))))</f>
        <v/>
      </c>
      <c r="K169">
        <f>IF(ISBLANK(Marathon!L172),"",100+MAX(0,(50-(50*(Marathon!L172-'Best Times'!N$2)/('Best Times'!N$6-'Best Times'!N$2)))))</f>
        <v>102.75741710296684</v>
      </c>
      <c r="L169" t="str">
        <f>IF(ISBLANK(Marathon!M172),"",100+MAX(0,(50-(50*(Marathon!M172-'Best Times'!O$2)/('Best Times'!O$6-'Best Times'!O$2)))))</f>
        <v/>
      </c>
      <c r="M169">
        <f>IF(ISBLANK(Marathon!N172),"",100+MAX(0,(50-(50*(Marathon!N172-'Best Times'!P$2)/('Best Times'!P$6-'Best Times'!P$2)))))</f>
        <v>117.81512605042016</v>
      </c>
      <c r="N169">
        <f>IF(ISBLANK(Marathon!O172),"",100+MAX(0,(50-(50*(Marathon!O172-'Best Times'!Q$2)/('Best Times'!Q$6-'Best Times'!Q$2)))))</f>
        <v>100</v>
      </c>
      <c r="O169">
        <f t="shared" si="6"/>
        <v>700</v>
      </c>
      <c r="P169">
        <f t="shared" si="7"/>
        <v>0</v>
      </c>
      <c r="Q169">
        <f t="shared" si="8"/>
        <v>731.95185349821463</v>
      </c>
    </row>
    <row r="170" spans="1:17">
      <c r="A170">
        <v>169</v>
      </c>
      <c r="B170" t="s">
        <v>199</v>
      </c>
      <c r="C170" s="1">
        <v>109.06666666666599</v>
      </c>
      <c r="D170" s="2" t="s">
        <v>296</v>
      </c>
      <c r="E170" t="str">
        <f>IF(ISBLANK(Marathon!F173),"",100+MAX(0,(50-(50*(Marathon!F173-'Best Times'!H$2)/('Best Times'!H$6-'Best Times'!H$2)))))</f>
        <v/>
      </c>
      <c r="F170">
        <f>IF(ISBLANK(Marathon!G173),"",100+MAX(0,(50-(50*(Marathon!G173-'Best Times'!I$2)/('Best Times'!I$6-'Best Times'!I$2)))))</f>
        <v>100</v>
      </c>
      <c r="G170">
        <f>IF(ISBLANK(Marathon!H173),"",100+MAX(0,(50-(50*(Marathon!H173-'Best Times'!J$2)/('Best Times'!J$6-'Best Times'!J$2)))))</f>
        <v>106.36923076923077</v>
      </c>
      <c r="H170">
        <f>IF(ISBLANK(Marathon!I173),"",100+MAX(0,(50-(50*(Marathon!I173-'Best Times'!K$2)/('Best Times'!K$6-'Best Times'!K$2)))))</f>
        <v>100</v>
      </c>
      <c r="I170" t="str">
        <f>IF(ISBLANK(Marathon!J173),"",100+MAX(0,(50-(50*(Marathon!J173-'Best Times'!L$2)/('Best Times'!L$6-'Best Times'!L$2)))))</f>
        <v/>
      </c>
      <c r="J170">
        <f>IF(ISBLANK(Marathon!K173),"",100+MAX(0,(50-(50*(Marathon!K173-'Best Times'!M$2)/('Best Times'!M$6-'Best Times'!M$2)))))</f>
        <v>132.7087442472058</v>
      </c>
      <c r="K170" t="str">
        <f>IF(ISBLANK(Marathon!L173),"",100+MAX(0,(50-(50*(Marathon!L173-'Best Times'!N$2)/('Best Times'!N$6-'Best Times'!N$2)))))</f>
        <v/>
      </c>
      <c r="L170">
        <f>IF(ISBLANK(Marathon!M173),"",100+MAX(0,(50-(50*(Marathon!M173-'Best Times'!O$2)/('Best Times'!O$6-'Best Times'!O$2)))))</f>
        <v>100</v>
      </c>
      <c r="M170">
        <f>IF(ISBLANK(Marathon!N173),"",100+MAX(0,(50-(50*(Marathon!N173-'Best Times'!P$2)/('Best Times'!P$6-'Best Times'!P$2)))))</f>
        <v>104.45378151260505</v>
      </c>
      <c r="N170">
        <f>IF(ISBLANK(Marathon!O173),"",100+MAX(0,(50-(50*(Marathon!O173-'Best Times'!Q$2)/('Best Times'!Q$6-'Best Times'!Q$2)))))</f>
        <v>100</v>
      </c>
      <c r="O170">
        <f t="shared" si="6"/>
        <v>700</v>
      </c>
      <c r="P170">
        <f t="shared" si="7"/>
        <v>0</v>
      </c>
      <c r="Q170">
        <f t="shared" si="8"/>
        <v>743.53175652904156</v>
      </c>
    </row>
    <row r="171" spans="1:17">
      <c r="A171">
        <v>170</v>
      </c>
      <c r="B171" t="s">
        <v>200</v>
      </c>
      <c r="C171" s="1">
        <v>4.0833333333333304</v>
      </c>
      <c r="D171" s="2" t="s">
        <v>295</v>
      </c>
      <c r="E171">
        <f>IF(ISBLANK(Marathon!F174),"",100+MAX(0,(50-(50*(Marathon!F174-'Best Times'!H$2)/('Best Times'!H$6-'Best Times'!H$2)))))</f>
        <v>100</v>
      </c>
      <c r="F171">
        <f>IF(ISBLANK(Marathon!G174),"",100+MAX(0,(50-(50*(Marathon!G174-'Best Times'!I$2)/('Best Times'!I$6-'Best Times'!I$2)))))</f>
        <v>100</v>
      </c>
      <c r="G171" t="str">
        <f>IF(ISBLANK(Marathon!H174),"",100+MAX(0,(50-(50*(Marathon!H174-'Best Times'!J$2)/('Best Times'!J$6-'Best Times'!J$2)))))</f>
        <v/>
      </c>
      <c r="H171">
        <f>IF(ISBLANK(Marathon!I174),"",100+MAX(0,(50-(50*(Marathon!I174-'Best Times'!K$2)/('Best Times'!K$6-'Best Times'!K$2)))))</f>
        <v>100</v>
      </c>
      <c r="I171" t="str">
        <f>IF(ISBLANK(Marathon!J174),"",100+MAX(0,(50-(50*(Marathon!J174-'Best Times'!L$2)/('Best Times'!L$6-'Best Times'!L$2)))))</f>
        <v/>
      </c>
      <c r="J171">
        <f>IF(ISBLANK(Marathon!K174),"",100+MAX(0,(50-(50*(Marathon!K174-'Best Times'!M$2)/('Best Times'!M$6-'Best Times'!M$2)))))</f>
        <v>100.92044707429324</v>
      </c>
      <c r="K171">
        <f>IF(ISBLANK(Marathon!L174),"",100+MAX(0,(50-(50*(Marathon!L174-'Best Times'!N$2)/('Best Times'!N$6-'Best Times'!N$2)))))</f>
        <v>100</v>
      </c>
      <c r="L171">
        <f>IF(ISBLANK(Marathon!M174),"",100+MAX(0,(50-(50*(Marathon!M174-'Best Times'!O$2)/('Best Times'!O$6-'Best Times'!O$2)))))</f>
        <v>100</v>
      </c>
      <c r="M171">
        <f>IF(ISBLANK(Marathon!N174),"",100+MAX(0,(50-(50*(Marathon!N174-'Best Times'!P$2)/('Best Times'!P$6-'Best Times'!P$2)))))</f>
        <v>100</v>
      </c>
      <c r="N171">
        <f>IF(ISBLANK(Marathon!O174),"",100+MAX(0,(50-(50*(Marathon!O174-'Best Times'!Q$2)/('Best Times'!Q$6-'Best Times'!Q$2)))))</f>
        <v>100</v>
      </c>
      <c r="O171">
        <f t="shared" si="6"/>
        <v>800</v>
      </c>
      <c r="P171">
        <f t="shared" si="7"/>
        <v>0</v>
      </c>
      <c r="Q171">
        <f t="shared" si="8"/>
        <v>800.92044707429318</v>
      </c>
    </row>
    <row r="172" spans="1:17">
      <c r="A172">
        <v>171</v>
      </c>
      <c r="B172" t="s">
        <v>91</v>
      </c>
      <c r="C172" s="1">
        <v>1.5333333333333301</v>
      </c>
      <c r="D172" s="2" t="s">
        <v>295</v>
      </c>
      <c r="E172" t="str">
        <f>IF(ISBLANK(Marathon!F175),"",100+MAX(0,(50-(50*(Marathon!F175-'Best Times'!H$2)/('Best Times'!H$6-'Best Times'!H$2)))))</f>
        <v/>
      </c>
      <c r="F172">
        <f>IF(ISBLANK(Marathon!G175),"",100+MAX(0,(50-(50*(Marathon!G175-'Best Times'!I$2)/('Best Times'!I$6-'Best Times'!I$2)))))</f>
        <v>100</v>
      </c>
      <c r="G172" t="str">
        <f>IF(ISBLANK(Marathon!H175),"",100+MAX(0,(50-(50*(Marathon!H175-'Best Times'!J$2)/('Best Times'!J$6-'Best Times'!J$2)))))</f>
        <v/>
      </c>
      <c r="H172">
        <f>IF(ISBLANK(Marathon!I175),"",100+MAX(0,(50-(50*(Marathon!I175-'Best Times'!K$2)/('Best Times'!K$6-'Best Times'!K$2)))))</f>
        <v>100</v>
      </c>
      <c r="I172">
        <f>IF(ISBLANK(Marathon!J175),"",100+MAX(0,(50-(50*(Marathon!J175-'Best Times'!L$2)/('Best Times'!L$6-'Best Times'!L$2)))))</f>
        <v>100</v>
      </c>
      <c r="J172">
        <f>IF(ISBLANK(Marathon!K175),"",100+MAX(0,(50-(50*(Marathon!K175-'Best Times'!M$2)/('Best Times'!M$6-'Best Times'!M$2)))))</f>
        <v>100</v>
      </c>
      <c r="K172">
        <f>IF(ISBLANK(Marathon!L175),"",100+MAX(0,(50-(50*(Marathon!L175-'Best Times'!N$2)/('Best Times'!N$6-'Best Times'!N$2)))))</f>
        <v>100</v>
      </c>
      <c r="L172">
        <f>IF(ISBLANK(Marathon!M175),"",100+MAX(0,(50-(50*(Marathon!M175-'Best Times'!O$2)/('Best Times'!O$6-'Best Times'!O$2)))))</f>
        <v>100</v>
      </c>
      <c r="M172">
        <f>IF(ISBLANK(Marathon!N175),"",100+MAX(0,(50-(50*(Marathon!N175-'Best Times'!P$2)/('Best Times'!P$6-'Best Times'!P$2)))))</f>
        <v>100</v>
      </c>
      <c r="N172">
        <f>IF(ISBLANK(Marathon!O175),"",100+MAX(0,(50-(50*(Marathon!O175-'Best Times'!Q$2)/('Best Times'!Q$6-'Best Times'!Q$2)))))</f>
        <v>100</v>
      </c>
      <c r="O172">
        <f t="shared" si="6"/>
        <v>800</v>
      </c>
      <c r="P172">
        <f t="shared" si="7"/>
        <v>0</v>
      </c>
      <c r="Q172">
        <f t="shared" si="8"/>
        <v>800</v>
      </c>
    </row>
    <row r="173" spans="1:17">
      <c r="A173">
        <v>172</v>
      </c>
      <c r="B173" t="s">
        <v>92</v>
      </c>
      <c r="C173" s="1">
        <v>0</v>
      </c>
      <c r="D173" s="2" t="s">
        <v>297</v>
      </c>
      <c r="E173">
        <f>IF(ISBLANK(Marathon!F176),"",100+MAX(0,(50-(50*(Marathon!F176-'Best Times'!H$2)/('Best Times'!H$6-'Best Times'!H$2)))))</f>
        <v>100</v>
      </c>
      <c r="F173">
        <f>IF(ISBLANK(Marathon!G176),"",100+MAX(0,(50-(50*(Marathon!G176-'Best Times'!I$2)/('Best Times'!I$6-'Best Times'!I$2)))))</f>
        <v>100</v>
      </c>
      <c r="G173" t="str">
        <f>IF(ISBLANK(Marathon!H176),"",100+MAX(0,(50-(50*(Marathon!H176-'Best Times'!J$2)/('Best Times'!J$6-'Best Times'!J$2)))))</f>
        <v/>
      </c>
      <c r="H173">
        <f>IF(ISBLANK(Marathon!I176),"",100+MAX(0,(50-(50*(Marathon!I176-'Best Times'!K$2)/('Best Times'!K$6-'Best Times'!K$2)))))</f>
        <v>100</v>
      </c>
      <c r="I173" t="str">
        <f>IF(ISBLANK(Marathon!J176),"",100+MAX(0,(50-(50*(Marathon!J176-'Best Times'!L$2)/('Best Times'!L$6-'Best Times'!L$2)))))</f>
        <v/>
      </c>
      <c r="J173">
        <f>IF(ISBLANK(Marathon!K176),"",100+MAX(0,(50-(50*(Marathon!K176-'Best Times'!M$2)/('Best Times'!M$6-'Best Times'!M$2)))))</f>
        <v>100</v>
      </c>
      <c r="K173">
        <f>IF(ISBLANK(Marathon!L176),"",100+MAX(0,(50-(50*(Marathon!L176-'Best Times'!N$2)/('Best Times'!N$6-'Best Times'!N$2)))))</f>
        <v>100</v>
      </c>
      <c r="L173">
        <f>IF(ISBLANK(Marathon!M176),"",100+MAX(0,(50-(50*(Marathon!M176-'Best Times'!O$2)/('Best Times'!O$6-'Best Times'!O$2)))))</f>
        <v>100</v>
      </c>
      <c r="M173">
        <f>IF(ISBLANK(Marathon!N176),"",100+MAX(0,(50-(50*(Marathon!N176-'Best Times'!P$2)/('Best Times'!P$6-'Best Times'!P$2)))))</f>
        <v>100</v>
      </c>
      <c r="N173">
        <f>IF(ISBLANK(Marathon!O176),"",100+MAX(0,(50-(50*(Marathon!O176-'Best Times'!Q$2)/('Best Times'!Q$6-'Best Times'!Q$2)))))</f>
        <v>100</v>
      </c>
      <c r="O173">
        <f t="shared" si="6"/>
        <v>800</v>
      </c>
      <c r="P173">
        <f t="shared" si="7"/>
        <v>0</v>
      </c>
      <c r="Q173">
        <f t="shared" si="8"/>
        <v>800</v>
      </c>
    </row>
    <row r="174" spans="1:17">
      <c r="A174">
        <v>173</v>
      </c>
      <c r="B174" t="s">
        <v>201</v>
      </c>
      <c r="C174" s="1">
        <v>0</v>
      </c>
      <c r="D174" s="2" t="s">
        <v>297</v>
      </c>
      <c r="E174" t="str">
        <f>IF(ISBLANK(Marathon!F177),"",100+MAX(0,(50-(50*(Marathon!F177-'Best Times'!H$2)/('Best Times'!H$6-'Best Times'!H$2)))))</f>
        <v/>
      </c>
      <c r="F174">
        <f>IF(ISBLANK(Marathon!G177),"",100+MAX(0,(50-(50*(Marathon!G177-'Best Times'!I$2)/('Best Times'!I$6-'Best Times'!I$2)))))</f>
        <v>100</v>
      </c>
      <c r="G174">
        <f>IF(ISBLANK(Marathon!H177),"",100+MAX(0,(50-(50*(Marathon!H177-'Best Times'!J$2)/('Best Times'!J$6-'Best Times'!J$2)))))</f>
        <v>100</v>
      </c>
      <c r="H174">
        <f>IF(ISBLANK(Marathon!I177),"",100+MAX(0,(50-(50*(Marathon!I177-'Best Times'!K$2)/('Best Times'!K$6-'Best Times'!K$2)))))</f>
        <v>100</v>
      </c>
      <c r="I174">
        <f>IF(ISBLANK(Marathon!J177),"",100+MAX(0,(50-(50*(Marathon!J177-'Best Times'!L$2)/('Best Times'!L$6-'Best Times'!L$2)))))</f>
        <v>100</v>
      </c>
      <c r="J174">
        <f>IF(ISBLANK(Marathon!K177),"",100+MAX(0,(50-(50*(Marathon!K177-'Best Times'!M$2)/('Best Times'!M$6-'Best Times'!M$2)))))</f>
        <v>100</v>
      </c>
      <c r="K174" t="str">
        <f>IF(ISBLANK(Marathon!L177),"",100+MAX(0,(50-(50*(Marathon!L177-'Best Times'!N$2)/('Best Times'!N$6-'Best Times'!N$2)))))</f>
        <v/>
      </c>
      <c r="L174">
        <f>IF(ISBLANK(Marathon!M177),"",100+MAX(0,(50-(50*(Marathon!M177-'Best Times'!O$2)/('Best Times'!O$6-'Best Times'!O$2)))))</f>
        <v>100</v>
      </c>
      <c r="M174">
        <f>IF(ISBLANK(Marathon!N177),"",100+MAX(0,(50-(50*(Marathon!N177-'Best Times'!P$2)/('Best Times'!P$6-'Best Times'!P$2)))))</f>
        <v>100</v>
      </c>
      <c r="N174">
        <f>IF(ISBLANK(Marathon!O177),"",100+MAX(0,(50-(50*(Marathon!O177-'Best Times'!Q$2)/('Best Times'!Q$6-'Best Times'!Q$2)))))</f>
        <v>100</v>
      </c>
      <c r="O174">
        <f t="shared" si="6"/>
        <v>800</v>
      </c>
      <c r="P174">
        <f t="shared" si="7"/>
        <v>0</v>
      </c>
      <c r="Q174">
        <f t="shared" si="8"/>
        <v>800</v>
      </c>
    </row>
    <row r="175" spans="1:17">
      <c r="A175">
        <v>174</v>
      </c>
      <c r="B175" t="s">
        <v>44</v>
      </c>
      <c r="C175" s="1">
        <v>182.29999999999899</v>
      </c>
      <c r="D175" s="2" t="s">
        <v>298</v>
      </c>
      <c r="E175" t="str">
        <f>IF(ISBLANK(Marathon!F178),"",100+MAX(0,(50-(50*(Marathon!F178-'Best Times'!H$2)/('Best Times'!H$6-'Best Times'!H$2)))))</f>
        <v/>
      </c>
      <c r="F175">
        <f>IF(ISBLANK(Marathon!G178),"",100+MAX(0,(50-(50*(Marathon!G178-'Best Times'!I$2)/('Best Times'!I$6-'Best Times'!I$2)))))</f>
        <v>133.54700854700855</v>
      </c>
      <c r="G175">
        <f>IF(ISBLANK(Marathon!H178),"",100+MAX(0,(50-(50*(Marathon!H178-'Best Times'!J$2)/('Best Times'!J$6-'Best Times'!J$2)))))</f>
        <v>102.78974358974358</v>
      </c>
      <c r="H175" t="str">
        <f>IF(ISBLANK(Marathon!I178),"",100+MAX(0,(50-(50*(Marathon!I178-'Best Times'!K$2)/('Best Times'!K$6-'Best Times'!K$2)))))</f>
        <v/>
      </c>
      <c r="I175" t="str">
        <f>IF(ISBLANK(Marathon!J178),"",100+MAX(0,(50-(50*(Marathon!J178-'Best Times'!L$2)/('Best Times'!L$6-'Best Times'!L$2)))))</f>
        <v/>
      </c>
      <c r="J175">
        <f>IF(ISBLANK(Marathon!K178),"",100+MAX(0,(50-(50*(Marathon!K178-'Best Times'!M$2)/('Best Times'!M$6-'Best Times'!M$2)))))</f>
        <v>136.32478632478632</v>
      </c>
      <c r="K175">
        <f>IF(ISBLANK(Marathon!L178),"",100+MAX(0,(50-(50*(Marathon!L178-'Best Times'!N$2)/('Best Times'!N$6-'Best Times'!N$2)))))</f>
        <v>128.88307155322863</v>
      </c>
      <c r="L175" t="str">
        <f>IF(ISBLANK(Marathon!M178),"",100+MAX(0,(50-(50*(Marathon!M178-'Best Times'!O$2)/('Best Times'!O$6-'Best Times'!O$2)))))</f>
        <v/>
      </c>
      <c r="M175">
        <f>IF(ISBLANK(Marathon!N178),"",100+MAX(0,(50-(50*(Marathon!N178-'Best Times'!P$2)/('Best Times'!P$6-'Best Times'!P$2)))))</f>
        <v>133.8375350140056</v>
      </c>
      <c r="N175">
        <f>IF(ISBLANK(Marathon!O178),"",100+MAX(0,(50-(50*(Marathon!O178-'Best Times'!Q$2)/('Best Times'!Q$6-'Best Times'!Q$2)))))</f>
        <v>133.85200553250345</v>
      </c>
      <c r="O175">
        <f t="shared" si="6"/>
        <v>600</v>
      </c>
      <c r="P175">
        <f t="shared" si="7"/>
        <v>0</v>
      </c>
      <c r="Q175">
        <f t="shared" si="8"/>
        <v>769.23415056127601</v>
      </c>
    </row>
    <row r="176" spans="1:17">
      <c r="A176">
        <v>175</v>
      </c>
      <c r="B176" t="s">
        <v>202</v>
      </c>
      <c r="C176" s="1">
        <v>182.36666666666599</v>
      </c>
      <c r="D176" s="2" t="s">
        <v>298</v>
      </c>
      <c r="E176">
        <f>IF(ISBLANK(Marathon!F179),"",100+MAX(0,(50-(50*(Marathon!F179-'Best Times'!H$2)/('Best Times'!H$6-'Best Times'!H$2)))))</f>
        <v>100</v>
      </c>
      <c r="F176">
        <f>IF(ISBLANK(Marathon!G179),"",100+MAX(0,(50-(50*(Marathon!G179-'Best Times'!I$2)/('Best Times'!I$6-'Best Times'!I$2)))))</f>
        <v>118.34045584045585</v>
      </c>
      <c r="G176">
        <f>IF(ISBLANK(Marathon!H179),"",100+MAX(0,(50-(50*(Marathon!H179-'Best Times'!J$2)/('Best Times'!J$6-'Best Times'!J$2)))))</f>
        <v>146.10256410256409</v>
      </c>
      <c r="H176" t="str">
        <f>IF(ISBLANK(Marathon!I179),"",100+MAX(0,(50-(50*(Marathon!I179-'Best Times'!K$2)/('Best Times'!K$6-'Best Times'!K$2)))))</f>
        <v/>
      </c>
      <c r="I176" t="str">
        <f>IF(ISBLANK(Marathon!J179),"",100+MAX(0,(50-(50*(Marathon!J179-'Best Times'!L$2)/('Best Times'!L$6-'Best Times'!L$2)))))</f>
        <v/>
      </c>
      <c r="J176" t="str">
        <f>IF(ISBLANK(Marathon!K179),"",100+MAX(0,(50-(50*(Marathon!K179-'Best Times'!M$2)/('Best Times'!M$6-'Best Times'!M$2)))))</f>
        <v/>
      </c>
      <c r="K176" t="str">
        <f>IF(ISBLANK(Marathon!L179),"",100+MAX(0,(50-(50*(Marathon!L179-'Best Times'!N$2)/('Best Times'!N$6-'Best Times'!N$2)))))</f>
        <v/>
      </c>
      <c r="L176">
        <f>IF(ISBLANK(Marathon!M179),"",100+MAX(0,(50-(50*(Marathon!M179-'Best Times'!O$2)/('Best Times'!O$6-'Best Times'!O$2)))))</f>
        <v>144.59459459459458</v>
      </c>
      <c r="M176">
        <f>IF(ISBLANK(Marathon!N179),"",100+MAX(0,(50-(50*(Marathon!N179-'Best Times'!P$2)/('Best Times'!P$6-'Best Times'!P$2)))))</f>
        <v>116.1064425770308</v>
      </c>
      <c r="N176">
        <f>IF(ISBLANK(Marathon!O179),"",100+MAX(0,(50-(50*(Marathon!O179-'Best Times'!Q$2)/('Best Times'!Q$6-'Best Times'!Q$2)))))</f>
        <v>133.47164591977869</v>
      </c>
      <c r="O176">
        <f t="shared" si="6"/>
        <v>600</v>
      </c>
      <c r="P176">
        <f t="shared" si="7"/>
        <v>0</v>
      </c>
      <c r="Q176">
        <f t="shared" si="8"/>
        <v>758.61570303442397</v>
      </c>
    </row>
    <row r="177" spans="1:17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IF(ISBLANK(Marathon!F180),"",100+MAX(0,(50-(50*(Marathon!F180-'Best Times'!H$2)/('Best Times'!H$6-'Best Times'!H$2)))))</f>
        <v/>
      </c>
      <c r="F177">
        <f>IF(ISBLANK(Marathon!G180),"",100+MAX(0,(50-(50*(Marathon!G180-'Best Times'!I$2)/('Best Times'!I$6-'Best Times'!I$2)))))</f>
        <v>100</v>
      </c>
      <c r="G177" t="str">
        <f>IF(ISBLANK(Marathon!H180),"",100+MAX(0,(50-(50*(Marathon!H180-'Best Times'!J$2)/('Best Times'!J$6-'Best Times'!J$2)))))</f>
        <v/>
      </c>
      <c r="H177">
        <f>IF(ISBLANK(Marathon!I180),"",100+MAX(0,(50-(50*(Marathon!I180-'Best Times'!K$2)/('Best Times'!K$6-'Best Times'!K$2)))))</f>
        <v>109.27750410509032</v>
      </c>
      <c r="I177">
        <f>IF(ISBLANK(Marathon!J180),"",100+MAX(0,(50-(50*(Marathon!J180-'Best Times'!L$2)/('Best Times'!L$6-'Best Times'!L$2)))))</f>
        <v>109.74137931034483</v>
      </c>
      <c r="J177">
        <f>IF(ISBLANK(Marathon!K180),"",100+MAX(0,(50-(50*(Marathon!K180-'Best Times'!M$2)/('Best Times'!M$6-'Best Times'!M$2)))))</f>
        <v>100</v>
      </c>
      <c r="K177">
        <f>IF(ISBLANK(Marathon!L180),"",100+MAX(0,(50-(50*(Marathon!L180-'Best Times'!N$2)/('Best Times'!N$6-'Best Times'!N$2)))))</f>
        <v>100</v>
      </c>
      <c r="L177" t="str">
        <f>IF(ISBLANK(Marathon!M180),"",100+MAX(0,(50-(50*(Marathon!M180-'Best Times'!O$2)/('Best Times'!O$6-'Best Times'!O$2)))))</f>
        <v/>
      </c>
      <c r="M177">
        <f>IF(ISBLANK(Marathon!N180),"",100+MAX(0,(50-(50*(Marathon!N180-'Best Times'!P$2)/('Best Times'!P$6-'Best Times'!P$2)))))</f>
        <v>100</v>
      </c>
      <c r="N177">
        <f>IF(ISBLANK(Marathon!O180),"",100+MAX(0,(50-(50*(Marathon!O180-'Best Times'!Q$2)/('Best Times'!Q$6-'Best Times'!Q$2)))))</f>
        <v>100</v>
      </c>
      <c r="O177">
        <f t="shared" si="6"/>
        <v>700</v>
      </c>
      <c r="P177">
        <f t="shared" si="7"/>
        <v>0</v>
      </c>
      <c r="Q177">
        <f t="shared" si="8"/>
        <v>719.01888341543508</v>
      </c>
    </row>
    <row r="178" spans="1:17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IF(ISBLANK(Marathon!F181),"",100+MAX(0,(50-(50*(Marathon!F181-'Best Times'!H$2)/('Best Times'!H$6-'Best Times'!H$2)))))</f>
        <v/>
      </c>
      <c r="F178">
        <f>IF(ISBLANK(Marathon!G181),"",100+MAX(0,(50-(50*(Marathon!G181-'Best Times'!I$2)/('Best Times'!I$6-'Best Times'!I$2)))))</f>
        <v>100</v>
      </c>
      <c r="G178" t="str">
        <f>IF(ISBLANK(Marathon!H181),"",100+MAX(0,(50-(50*(Marathon!H181-'Best Times'!J$2)/('Best Times'!J$6-'Best Times'!J$2)))))</f>
        <v/>
      </c>
      <c r="H178">
        <f>IF(ISBLANK(Marathon!I181),"",100+MAX(0,(50-(50*(Marathon!I181-'Best Times'!K$2)/('Best Times'!K$6-'Best Times'!K$2)))))</f>
        <v>100</v>
      </c>
      <c r="I178" t="str">
        <f>IF(ISBLANK(Marathon!J181),"",100+MAX(0,(50-(50*(Marathon!J181-'Best Times'!L$2)/('Best Times'!L$6-'Best Times'!L$2)))))</f>
        <v/>
      </c>
      <c r="J178">
        <f>IF(ISBLANK(Marathon!K181),"",100+MAX(0,(50-(50*(Marathon!K181-'Best Times'!M$2)/('Best Times'!M$6-'Best Times'!M$2)))))</f>
        <v>100</v>
      </c>
      <c r="K178">
        <f>IF(ISBLANK(Marathon!L181),"",100+MAX(0,(50-(50*(Marathon!L181-'Best Times'!N$2)/('Best Times'!N$6-'Best Times'!N$2)))))</f>
        <v>100</v>
      </c>
      <c r="L178">
        <f>IF(ISBLANK(Marathon!M181),"",100+MAX(0,(50-(50*(Marathon!M181-'Best Times'!O$2)/('Best Times'!O$6-'Best Times'!O$2)))))</f>
        <v>100</v>
      </c>
      <c r="M178">
        <f>IF(ISBLANK(Marathon!N181),"",100+MAX(0,(50-(50*(Marathon!N181-'Best Times'!P$2)/('Best Times'!P$6-'Best Times'!P$2)))))</f>
        <v>100</v>
      </c>
      <c r="N178">
        <f>IF(ISBLANK(Marathon!O181),"",100+MAX(0,(50-(50*(Marathon!O181-'Best Times'!Q$2)/('Best Times'!Q$6-'Best Times'!Q$2)))))</f>
        <v>100</v>
      </c>
      <c r="O178">
        <f t="shared" si="6"/>
        <v>700</v>
      </c>
      <c r="P178">
        <f t="shared" si="7"/>
        <v>0</v>
      </c>
      <c r="Q178">
        <f t="shared" si="8"/>
        <v>700</v>
      </c>
    </row>
    <row r="179" spans="1:17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IF(ISBLANK(Marathon!F182),"",100+MAX(0,(50-(50*(Marathon!F182-'Best Times'!H$2)/('Best Times'!H$6-'Best Times'!H$2)))))</f>
        <v/>
      </c>
      <c r="F179">
        <f>IF(ISBLANK(Marathon!G182),"",100+MAX(0,(50-(50*(Marathon!G182-'Best Times'!I$2)/('Best Times'!I$6-'Best Times'!I$2)))))</f>
        <v>100</v>
      </c>
      <c r="G179">
        <f>IF(ISBLANK(Marathon!H182),"",100+MAX(0,(50-(50*(Marathon!H182-'Best Times'!J$2)/('Best Times'!J$6-'Best Times'!J$2)))))</f>
        <v>100</v>
      </c>
      <c r="H179" t="str">
        <f>IF(ISBLANK(Marathon!I182),"",100+MAX(0,(50-(50*(Marathon!I182-'Best Times'!K$2)/('Best Times'!K$6-'Best Times'!K$2)))))</f>
        <v/>
      </c>
      <c r="I179" t="str">
        <f>IF(ISBLANK(Marathon!J182),"",100+MAX(0,(50-(50*(Marathon!J182-'Best Times'!L$2)/('Best Times'!L$6-'Best Times'!L$2)))))</f>
        <v/>
      </c>
      <c r="J179">
        <f>IF(ISBLANK(Marathon!K182),"",100+MAX(0,(50-(50*(Marathon!K182-'Best Times'!M$2)/('Best Times'!M$6-'Best Times'!M$2)))))</f>
        <v>100</v>
      </c>
      <c r="K179">
        <f>IF(ISBLANK(Marathon!L182),"",100+MAX(0,(50-(50*(Marathon!L182-'Best Times'!N$2)/('Best Times'!N$6-'Best Times'!N$2)))))</f>
        <v>100</v>
      </c>
      <c r="L179">
        <f>IF(ISBLANK(Marathon!M182),"",100+MAX(0,(50-(50*(Marathon!M182-'Best Times'!O$2)/('Best Times'!O$6-'Best Times'!O$2)))))</f>
        <v>100</v>
      </c>
      <c r="M179">
        <f>IF(ISBLANK(Marathon!N182),"",100+MAX(0,(50-(50*(Marathon!N182-'Best Times'!P$2)/('Best Times'!P$6-'Best Times'!P$2)))))</f>
        <v>100</v>
      </c>
      <c r="N179">
        <f>IF(ISBLANK(Marathon!O182),"",100+MAX(0,(50-(50*(Marathon!O182-'Best Times'!Q$2)/('Best Times'!Q$6-'Best Times'!Q$2)))))</f>
        <v>100</v>
      </c>
      <c r="O179">
        <f t="shared" si="6"/>
        <v>700</v>
      </c>
      <c r="P179">
        <f t="shared" si="7"/>
        <v>0</v>
      </c>
      <c r="Q179">
        <f t="shared" si="8"/>
        <v>700</v>
      </c>
    </row>
    <row r="180" spans="1:17">
      <c r="A180">
        <v>179</v>
      </c>
      <c r="B180" t="s">
        <v>204</v>
      </c>
      <c r="C180" s="1">
        <v>99</v>
      </c>
      <c r="D180" s="2" t="s">
        <v>301</v>
      </c>
      <c r="E180">
        <f>IF(ISBLANK(Marathon!F183),"",100+MAX(0,(50-(50*(Marathon!F183-'Best Times'!H$2)/('Best Times'!H$6-'Best Times'!H$2)))))</f>
        <v>100</v>
      </c>
      <c r="F180">
        <f>IF(ISBLANK(Marathon!G183),"",100+MAX(0,(50-(50*(Marathon!G183-'Best Times'!I$2)/('Best Times'!I$6-'Best Times'!I$2)))))</f>
        <v>100</v>
      </c>
      <c r="G180">
        <f>IF(ISBLANK(Marathon!H183),"",100+MAX(0,(50-(50*(Marathon!H183-'Best Times'!J$2)/('Best Times'!J$6-'Best Times'!J$2)))))</f>
        <v>100</v>
      </c>
      <c r="H180" t="str">
        <f>IF(ISBLANK(Marathon!I183),"",100+MAX(0,(50-(50*(Marathon!I183-'Best Times'!K$2)/('Best Times'!K$6-'Best Times'!K$2)))))</f>
        <v/>
      </c>
      <c r="I180" t="str">
        <f>IF(ISBLANK(Marathon!J183),"",100+MAX(0,(50-(50*(Marathon!J183-'Best Times'!L$2)/('Best Times'!L$6-'Best Times'!L$2)))))</f>
        <v/>
      </c>
      <c r="J180" t="str">
        <f>IF(ISBLANK(Marathon!K183),"",100+MAX(0,(50-(50*(Marathon!K183-'Best Times'!M$2)/('Best Times'!M$6-'Best Times'!M$2)))))</f>
        <v/>
      </c>
      <c r="K180" t="str">
        <f>IF(ISBLANK(Marathon!L183),"",100+MAX(0,(50-(50*(Marathon!L183-'Best Times'!N$2)/('Best Times'!N$6-'Best Times'!N$2)))))</f>
        <v/>
      </c>
      <c r="L180">
        <f>IF(ISBLANK(Marathon!M183),"",100+MAX(0,(50-(50*(Marathon!M183-'Best Times'!O$2)/('Best Times'!O$6-'Best Times'!O$2)))))</f>
        <v>137.48221906116643</v>
      </c>
      <c r="M180">
        <f>IF(ISBLANK(Marathon!N183),"",100+MAX(0,(50-(50*(Marathon!N183-'Best Times'!P$2)/('Best Times'!P$6-'Best Times'!P$2)))))</f>
        <v>100</v>
      </c>
      <c r="N180">
        <f>IF(ISBLANK(Marathon!O183),"",100+MAX(0,(50-(50*(Marathon!O183-'Best Times'!Q$2)/('Best Times'!Q$6-'Best Times'!Q$2)))))</f>
        <v>101.69432918395574</v>
      </c>
      <c r="O180">
        <f t="shared" si="6"/>
        <v>600</v>
      </c>
      <c r="P180">
        <f t="shared" si="7"/>
        <v>0</v>
      </c>
      <c r="Q180">
        <f t="shared" si="8"/>
        <v>639.17654824512215</v>
      </c>
    </row>
    <row r="181" spans="1:17">
      <c r="A181">
        <v>180</v>
      </c>
      <c r="B181" t="s">
        <v>205</v>
      </c>
      <c r="C181" s="1">
        <v>177.48333333333301</v>
      </c>
      <c r="D181" s="2" t="s">
        <v>302</v>
      </c>
      <c r="E181">
        <f>IF(ISBLANK(Marathon!F184),"",100+MAX(0,(50-(50*(Marathon!F184-'Best Times'!H$2)/('Best Times'!H$6-'Best Times'!H$2)))))</f>
        <v>125.98995271867612</v>
      </c>
      <c r="F181">
        <f>IF(ISBLANK(Marathon!G184),"",100+MAX(0,(50-(50*(Marathon!G184-'Best Times'!I$2)/('Best Times'!I$6-'Best Times'!I$2)))))</f>
        <v>107.94159544159544</v>
      </c>
      <c r="G181" t="str">
        <f>IF(ISBLANK(Marathon!H184),"",100+MAX(0,(50-(50*(Marathon!H184-'Best Times'!J$2)/('Best Times'!J$6-'Best Times'!J$2)))))</f>
        <v/>
      </c>
      <c r="H181" t="str">
        <f>IF(ISBLANK(Marathon!I184),"",100+MAX(0,(50-(50*(Marathon!I184-'Best Times'!K$2)/('Best Times'!K$6-'Best Times'!K$2)))))</f>
        <v/>
      </c>
      <c r="I181" t="str">
        <f>IF(ISBLANK(Marathon!J184),"",100+MAX(0,(50-(50*(Marathon!J184-'Best Times'!L$2)/('Best Times'!L$6-'Best Times'!L$2)))))</f>
        <v/>
      </c>
      <c r="J181" t="str">
        <f>IF(ISBLANK(Marathon!K184),"",100+MAX(0,(50-(50*(Marathon!K184-'Best Times'!M$2)/('Best Times'!M$6-'Best Times'!M$2)))))</f>
        <v/>
      </c>
      <c r="K181" t="str">
        <f>IF(ISBLANK(Marathon!L184),"",100+MAX(0,(50-(50*(Marathon!L184-'Best Times'!N$2)/('Best Times'!N$6-'Best Times'!N$2)))))</f>
        <v/>
      </c>
      <c r="L181">
        <f>IF(ISBLANK(Marathon!M184),"",100+MAX(0,(50-(50*(Marathon!M184-'Best Times'!O$2)/('Best Times'!O$6-'Best Times'!O$2)))))</f>
        <v>144.54717875770507</v>
      </c>
      <c r="M181">
        <f>IF(ISBLANK(Marathon!N184),"",100+MAX(0,(50-(50*(Marathon!N184-'Best Times'!P$2)/('Best Times'!P$6-'Best Times'!P$2)))))</f>
        <v>136.9467787114846</v>
      </c>
      <c r="N181">
        <f>IF(ISBLANK(Marathon!O184),"",100+MAX(0,(50-(50*(Marathon!O184-'Best Times'!Q$2)/('Best Times'!Q$6-'Best Times'!Q$2)))))</f>
        <v>133.64453665283543</v>
      </c>
      <c r="O181">
        <f t="shared" si="6"/>
        <v>500</v>
      </c>
      <c r="P181">
        <f t="shared" si="7"/>
        <v>0</v>
      </c>
      <c r="Q181">
        <f t="shared" si="8"/>
        <v>649.07004228229664</v>
      </c>
    </row>
    <row r="182" spans="1:17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IF(ISBLANK(Marathon!F185),"",100+MAX(0,(50-(50*(Marathon!F185-'Best Times'!H$2)/('Best Times'!H$6-'Best Times'!H$2)))))</f>
        <v/>
      </c>
      <c r="F182">
        <f>IF(ISBLANK(Marathon!G185),"",100+MAX(0,(50-(50*(Marathon!G185-'Best Times'!I$2)/('Best Times'!I$6-'Best Times'!I$2)))))</f>
        <v>100</v>
      </c>
      <c r="G182" t="str">
        <f>IF(ISBLANK(Marathon!H185),"",100+MAX(0,(50-(50*(Marathon!H185-'Best Times'!J$2)/('Best Times'!J$6-'Best Times'!J$2)))))</f>
        <v/>
      </c>
      <c r="H182">
        <f>IF(ISBLANK(Marathon!I185),"",100+MAX(0,(50-(50*(Marathon!I185-'Best Times'!K$2)/('Best Times'!K$6-'Best Times'!K$2)))))</f>
        <v>100</v>
      </c>
      <c r="I182" t="str">
        <f>IF(ISBLANK(Marathon!J185),"",100+MAX(0,(50-(50*(Marathon!J185-'Best Times'!L$2)/('Best Times'!L$6-'Best Times'!L$2)))))</f>
        <v/>
      </c>
      <c r="J182">
        <f>IF(ISBLANK(Marathon!K185),"",100+MAX(0,(50-(50*(Marathon!K185-'Best Times'!M$2)/('Best Times'!M$6-'Best Times'!M$2)))))</f>
        <v>104.96383957922419</v>
      </c>
      <c r="K182">
        <f>IF(ISBLANK(Marathon!L185),"",100+MAX(0,(50-(50*(Marathon!L185-'Best Times'!N$2)/('Best Times'!N$6-'Best Times'!N$2)))))</f>
        <v>100</v>
      </c>
      <c r="L182" t="str">
        <f>IF(ISBLANK(Marathon!M185),"",100+MAX(0,(50-(50*(Marathon!M185-'Best Times'!O$2)/('Best Times'!O$6-'Best Times'!O$2)))))</f>
        <v/>
      </c>
      <c r="M182">
        <f>IF(ISBLANK(Marathon!N185),"",100+MAX(0,(50-(50*(Marathon!N185-'Best Times'!P$2)/('Best Times'!P$6-'Best Times'!P$2)))))</f>
        <v>108.62745098039215</v>
      </c>
      <c r="N182">
        <f>IF(ISBLANK(Marathon!O185),"",100+MAX(0,(50-(50*(Marathon!O185-'Best Times'!Q$2)/('Best Times'!Q$6-'Best Times'!Q$2)))))</f>
        <v>115.66390041493776</v>
      </c>
      <c r="O182">
        <f t="shared" si="6"/>
        <v>600</v>
      </c>
      <c r="P182">
        <f t="shared" si="7"/>
        <v>0</v>
      </c>
      <c r="Q182">
        <f t="shared" si="8"/>
        <v>629.25519097455413</v>
      </c>
    </row>
    <row r="183" spans="1:17">
      <c r="A183">
        <v>182</v>
      </c>
      <c r="B183" t="s">
        <v>207</v>
      </c>
      <c r="C183" s="1">
        <v>66.033333333333303</v>
      </c>
      <c r="D183" s="2" t="s">
        <v>298</v>
      </c>
      <c r="E183">
        <f>IF(ISBLANK(Marathon!F186),"",100+MAX(0,(50-(50*(Marathon!F186-'Best Times'!H$2)/('Best Times'!H$6-'Best Times'!H$2)))))</f>
        <v>100</v>
      </c>
      <c r="F183">
        <f>IF(ISBLANK(Marathon!G186),"",100+MAX(0,(50-(50*(Marathon!G186-'Best Times'!I$2)/('Best Times'!I$6-'Best Times'!I$2)))))</f>
        <v>100</v>
      </c>
      <c r="G183" t="str">
        <f>IF(ISBLANK(Marathon!H186),"",100+MAX(0,(50-(50*(Marathon!H186-'Best Times'!J$2)/('Best Times'!J$6-'Best Times'!J$2)))))</f>
        <v/>
      </c>
      <c r="H183">
        <f>IF(ISBLANK(Marathon!I186),"",100+MAX(0,(50-(50*(Marathon!I186-'Best Times'!K$2)/('Best Times'!K$6-'Best Times'!K$2)))))</f>
        <v>100</v>
      </c>
      <c r="I183" t="str">
        <f>IF(ISBLANK(Marathon!J186),"",100+MAX(0,(50-(50*(Marathon!J186-'Best Times'!L$2)/('Best Times'!L$6-'Best Times'!L$2)))))</f>
        <v/>
      </c>
      <c r="J183">
        <f>IF(ISBLANK(Marathon!K186),"",100+MAX(0,(50-(50*(Marathon!K186-'Best Times'!M$2)/('Best Times'!M$6-'Best Times'!M$2)))))</f>
        <v>113.8560157790927</v>
      </c>
      <c r="K183" t="str">
        <f>IF(ISBLANK(Marathon!L186),"",100+MAX(0,(50-(50*(Marathon!L186-'Best Times'!N$2)/('Best Times'!N$6-'Best Times'!N$2)))))</f>
        <v/>
      </c>
      <c r="L183" t="str">
        <f>IF(ISBLANK(Marathon!M186),"",100+MAX(0,(50-(50*(Marathon!M186-'Best Times'!O$2)/('Best Times'!O$6-'Best Times'!O$2)))))</f>
        <v/>
      </c>
      <c r="M183">
        <f>IF(ISBLANK(Marathon!N186),"",100+MAX(0,(50-(50*(Marathon!N186-'Best Times'!P$2)/('Best Times'!P$6-'Best Times'!P$2)))))</f>
        <v>100</v>
      </c>
      <c r="N183">
        <f>IF(ISBLANK(Marathon!O186),"",100+MAX(0,(50-(50*(Marathon!O186-'Best Times'!Q$2)/('Best Times'!Q$6-'Best Times'!Q$2)))))</f>
        <v>100</v>
      </c>
      <c r="O183">
        <f t="shared" si="6"/>
        <v>600</v>
      </c>
      <c r="P183">
        <f t="shared" si="7"/>
        <v>0</v>
      </c>
      <c r="Q183">
        <f t="shared" si="8"/>
        <v>613.85601577909267</v>
      </c>
    </row>
    <row r="184" spans="1:17">
      <c r="A184">
        <v>183</v>
      </c>
      <c r="B184" t="s">
        <v>208</v>
      </c>
      <c r="C184" s="1">
        <v>52.966666666666598</v>
      </c>
      <c r="D184" s="2" t="s">
        <v>303</v>
      </c>
      <c r="E184" t="str">
        <f>IF(ISBLANK(Marathon!F187),"",100+MAX(0,(50-(50*(Marathon!F187-'Best Times'!H$2)/('Best Times'!H$6-'Best Times'!H$2)))))</f>
        <v/>
      </c>
      <c r="F184">
        <f>IF(ISBLANK(Marathon!G187),"",100+MAX(0,(50-(50*(Marathon!G187-'Best Times'!I$2)/('Best Times'!I$6-'Best Times'!I$2)))))</f>
        <v>100</v>
      </c>
      <c r="G184" t="str">
        <f>IF(ISBLANK(Marathon!H187),"",100+MAX(0,(50-(50*(Marathon!H187-'Best Times'!J$2)/('Best Times'!J$6-'Best Times'!J$2)))))</f>
        <v/>
      </c>
      <c r="H184">
        <f>IF(ISBLANK(Marathon!I187),"",100+MAX(0,(50-(50*(Marathon!I187-'Best Times'!K$2)/('Best Times'!K$6-'Best Times'!K$2)))))</f>
        <v>106.89655172413794</v>
      </c>
      <c r="I184">
        <f>IF(ISBLANK(Marathon!J187),"",100+MAX(0,(50-(50*(Marathon!J187-'Best Times'!L$2)/('Best Times'!L$6-'Best Times'!L$2)))))</f>
        <v>100</v>
      </c>
      <c r="J184">
        <f>IF(ISBLANK(Marathon!K187),"",100+MAX(0,(50-(50*(Marathon!K187-'Best Times'!M$2)/('Best Times'!M$6-'Best Times'!M$2)))))</f>
        <v>100</v>
      </c>
      <c r="K184" t="str">
        <f>IF(ISBLANK(Marathon!L187),"",100+MAX(0,(50-(50*(Marathon!L187-'Best Times'!N$2)/('Best Times'!N$6-'Best Times'!N$2)))))</f>
        <v/>
      </c>
      <c r="L184" t="str">
        <f>IF(ISBLANK(Marathon!M187),"",100+MAX(0,(50-(50*(Marathon!M187-'Best Times'!O$2)/('Best Times'!O$6-'Best Times'!O$2)))))</f>
        <v/>
      </c>
      <c r="M184">
        <f>IF(ISBLANK(Marathon!N187),"",100+MAX(0,(50-(50*(Marathon!N187-'Best Times'!P$2)/('Best Times'!P$6-'Best Times'!P$2)))))</f>
        <v>100</v>
      </c>
      <c r="N184">
        <f>IF(ISBLANK(Marathon!O187),"",100+MAX(0,(50-(50*(Marathon!O187-'Best Times'!Q$2)/('Best Times'!Q$6-'Best Times'!Q$2)))))</f>
        <v>100</v>
      </c>
      <c r="O184">
        <f t="shared" si="6"/>
        <v>600</v>
      </c>
      <c r="P184">
        <f t="shared" si="7"/>
        <v>0</v>
      </c>
      <c r="Q184">
        <f t="shared" si="8"/>
        <v>606.89655172413791</v>
      </c>
    </row>
    <row r="185" spans="1:17">
      <c r="A185">
        <v>184</v>
      </c>
      <c r="B185" t="s">
        <v>101</v>
      </c>
      <c r="C185" s="1">
        <v>44.483333333333299</v>
      </c>
      <c r="D185" s="2" t="s">
        <v>304</v>
      </c>
      <c r="E185" t="str">
        <f>IF(ISBLANK(Marathon!F188),"",100+MAX(0,(50-(50*(Marathon!F188-'Best Times'!H$2)/('Best Times'!H$6-'Best Times'!H$2)))))</f>
        <v/>
      </c>
      <c r="F185">
        <f>IF(ISBLANK(Marathon!G188),"",100+MAX(0,(50-(50*(Marathon!G188-'Best Times'!I$2)/('Best Times'!I$6-'Best Times'!I$2)))))</f>
        <v>100</v>
      </c>
      <c r="G185" t="str">
        <f>IF(ISBLANK(Marathon!H188),"",100+MAX(0,(50-(50*(Marathon!H188-'Best Times'!J$2)/('Best Times'!J$6-'Best Times'!J$2)))))</f>
        <v/>
      </c>
      <c r="H185">
        <f>IF(ISBLANK(Marathon!I188),"",100+MAX(0,(50-(50*(Marathon!I188-'Best Times'!K$2)/('Best Times'!K$6-'Best Times'!K$2)))))</f>
        <v>100</v>
      </c>
      <c r="I185">
        <f>IF(ISBLANK(Marathon!J188),"",100+MAX(0,(50-(50*(Marathon!J188-'Best Times'!L$2)/('Best Times'!L$6-'Best Times'!L$2)))))</f>
        <v>122.5</v>
      </c>
      <c r="J185">
        <f>IF(ISBLANK(Marathon!K188),"",100+MAX(0,(50-(50*(Marathon!K188-'Best Times'!M$2)/('Best Times'!M$6-'Best Times'!M$2)))))</f>
        <v>100</v>
      </c>
      <c r="K185" t="str">
        <f>IF(ISBLANK(Marathon!L188),"",100+MAX(0,(50-(50*(Marathon!L188-'Best Times'!N$2)/('Best Times'!N$6-'Best Times'!N$2)))))</f>
        <v/>
      </c>
      <c r="L185" t="str">
        <f>IF(ISBLANK(Marathon!M188),"",100+MAX(0,(50-(50*(Marathon!M188-'Best Times'!O$2)/('Best Times'!O$6-'Best Times'!O$2)))))</f>
        <v/>
      </c>
      <c r="M185">
        <f>IF(ISBLANK(Marathon!N188),"",100+MAX(0,(50-(50*(Marathon!N188-'Best Times'!P$2)/('Best Times'!P$6-'Best Times'!P$2)))))</f>
        <v>100</v>
      </c>
      <c r="N185">
        <f>IF(ISBLANK(Marathon!O188),"",100+MAX(0,(50-(50*(Marathon!O188-'Best Times'!Q$2)/('Best Times'!Q$6-'Best Times'!Q$2)))))</f>
        <v>100</v>
      </c>
      <c r="O185">
        <f t="shared" si="6"/>
        <v>600</v>
      </c>
      <c r="P185">
        <f t="shared" si="7"/>
        <v>0</v>
      </c>
      <c r="Q185">
        <f t="shared" si="8"/>
        <v>622.5</v>
      </c>
    </row>
    <row r="186" spans="1:17">
      <c r="A186">
        <v>185</v>
      </c>
      <c r="B186" t="s">
        <v>209</v>
      </c>
      <c r="C186" s="1">
        <v>136.25</v>
      </c>
      <c r="D186" s="2" t="s">
        <v>305</v>
      </c>
      <c r="E186">
        <f>IF(ISBLANK(Marathon!F189),"",100+MAX(0,(50-(50*(Marathon!F189-'Best Times'!H$2)/('Best Times'!H$6-'Best Times'!H$2)))))</f>
        <v>104.37352245862884</v>
      </c>
      <c r="F186" t="str">
        <f>IF(ISBLANK(Marathon!G189),"",100+MAX(0,(50-(50*(Marathon!G189-'Best Times'!I$2)/('Best Times'!I$6-'Best Times'!I$2)))))</f>
        <v/>
      </c>
      <c r="G186" t="str">
        <f>IF(ISBLANK(Marathon!H189),"",100+MAX(0,(50-(50*(Marathon!H189-'Best Times'!J$2)/('Best Times'!J$6-'Best Times'!J$2)))))</f>
        <v/>
      </c>
      <c r="H186">
        <f>IF(ISBLANK(Marathon!I189),"",100+MAX(0,(50-(50*(Marathon!I189-'Best Times'!K$2)/('Best Times'!K$6-'Best Times'!K$2)))))</f>
        <v>108.48385331143952</v>
      </c>
      <c r="I186" t="str">
        <f>IF(ISBLANK(Marathon!J189),"",100+MAX(0,(50-(50*(Marathon!J189-'Best Times'!L$2)/('Best Times'!L$6-'Best Times'!L$2)))))</f>
        <v/>
      </c>
      <c r="J186" t="str">
        <f>IF(ISBLANK(Marathon!K189),"",100+MAX(0,(50-(50*(Marathon!K189-'Best Times'!M$2)/('Best Times'!M$6-'Best Times'!M$2)))))</f>
        <v/>
      </c>
      <c r="K186" t="str">
        <f>IF(ISBLANK(Marathon!L189),"",100+MAX(0,(50-(50*(Marathon!L189-'Best Times'!N$2)/('Best Times'!N$6-'Best Times'!N$2)))))</f>
        <v/>
      </c>
      <c r="L186">
        <f>IF(ISBLANK(Marathon!M189),"",100+MAX(0,(50-(50*(Marathon!M189-'Best Times'!O$2)/('Best Times'!O$6-'Best Times'!O$2)))))</f>
        <v>123.42342342342343</v>
      </c>
      <c r="M186">
        <f>IF(ISBLANK(Marathon!N189),"",100+MAX(0,(50-(50*(Marathon!N189-'Best Times'!P$2)/('Best Times'!P$6-'Best Times'!P$2)))))</f>
        <v>131.51260504201682</v>
      </c>
      <c r="N186">
        <f>IF(ISBLANK(Marathon!O189),"",100+MAX(0,(50-(50*(Marathon!O189-'Best Times'!Q$2)/('Best Times'!Q$6-'Best Times'!Q$2)))))</f>
        <v>131.39695712309819</v>
      </c>
      <c r="O186">
        <f t="shared" si="6"/>
        <v>500</v>
      </c>
      <c r="P186">
        <f t="shared" si="7"/>
        <v>0</v>
      </c>
      <c r="Q186">
        <f t="shared" si="8"/>
        <v>599.19036135860688</v>
      </c>
    </row>
    <row r="187" spans="1:17">
      <c r="A187">
        <v>186</v>
      </c>
      <c r="B187" t="s">
        <v>105</v>
      </c>
      <c r="C187" s="1">
        <v>27.2</v>
      </c>
      <c r="D187" s="2" t="s">
        <v>306</v>
      </c>
      <c r="E187">
        <f>IF(ISBLANK(Marathon!F190),"",100+MAX(0,(50-(50*(Marathon!F190-'Best Times'!H$2)/('Best Times'!H$6-'Best Times'!H$2)))))</f>
        <v>100</v>
      </c>
      <c r="F187">
        <f>IF(ISBLANK(Marathon!G190),"",100+MAX(0,(50-(50*(Marathon!G190-'Best Times'!I$2)/('Best Times'!I$6-'Best Times'!I$2)))))</f>
        <v>100</v>
      </c>
      <c r="G187" t="str">
        <f>IF(ISBLANK(Marathon!H190),"",100+MAX(0,(50-(50*(Marathon!H190-'Best Times'!J$2)/('Best Times'!J$6-'Best Times'!J$2)))))</f>
        <v/>
      </c>
      <c r="H187" t="str">
        <f>IF(ISBLANK(Marathon!I190),"",100+MAX(0,(50-(50*(Marathon!I190-'Best Times'!K$2)/('Best Times'!K$6-'Best Times'!K$2)))))</f>
        <v/>
      </c>
      <c r="I187">
        <f>IF(ISBLANK(Marathon!J190),"",100+MAX(0,(50-(50*(Marathon!J190-'Best Times'!L$2)/('Best Times'!L$6-'Best Times'!L$2)))))</f>
        <v>110.11494252873564</v>
      </c>
      <c r="J187" t="str">
        <f>IF(ISBLANK(Marathon!K190),"",100+MAX(0,(50-(50*(Marathon!K190-'Best Times'!M$2)/('Best Times'!M$6-'Best Times'!M$2)))))</f>
        <v/>
      </c>
      <c r="K187" t="str">
        <f>IF(ISBLANK(Marathon!L190),"",100+MAX(0,(50-(50*(Marathon!L190-'Best Times'!N$2)/('Best Times'!N$6-'Best Times'!N$2)))))</f>
        <v/>
      </c>
      <c r="L187">
        <f>IF(ISBLANK(Marathon!M190),"",100+MAX(0,(50-(50*(Marathon!M190-'Best Times'!O$2)/('Best Times'!O$6-'Best Times'!O$2)))))</f>
        <v>100</v>
      </c>
      <c r="M187">
        <f>IF(ISBLANK(Marathon!N190),"",100+MAX(0,(50-(50*(Marathon!N190-'Best Times'!P$2)/('Best Times'!P$6-'Best Times'!P$2)))))</f>
        <v>100</v>
      </c>
      <c r="N187">
        <f>IF(ISBLANK(Marathon!O190),"",100+MAX(0,(50-(50*(Marathon!O190-'Best Times'!Q$2)/('Best Times'!Q$6-'Best Times'!Q$2)))))</f>
        <v>100</v>
      </c>
      <c r="O187">
        <f t="shared" si="6"/>
        <v>600</v>
      </c>
      <c r="P187">
        <f t="shared" si="7"/>
        <v>0</v>
      </c>
      <c r="Q187">
        <f t="shared" si="8"/>
        <v>610.11494252873558</v>
      </c>
    </row>
    <row r="188" spans="1:17">
      <c r="A188">
        <v>187</v>
      </c>
      <c r="B188" t="s">
        <v>210</v>
      </c>
      <c r="C188" s="1">
        <v>26.3333333333333</v>
      </c>
      <c r="D188" s="2" t="s">
        <v>304</v>
      </c>
      <c r="E188">
        <f>IF(ISBLANK(Marathon!F191),"",100+MAX(0,(50-(50*(Marathon!F191-'Best Times'!H$2)/('Best Times'!H$6-'Best Times'!H$2)))))</f>
        <v>100</v>
      </c>
      <c r="F188">
        <f>IF(ISBLANK(Marathon!G191),"",100+MAX(0,(50-(50*(Marathon!G191-'Best Times'!I$2)/('Best Times'!I$6-'Best Times'!I$2)))))</f>
        <v>100</v>
      </c>
      <c r="G188" t="str">
        <f>IF(ISBLANK(Marathon!H191),"",100+MAX(0,(50-(50*(Marathon!H191-'Best Times'!J$2)/('Best Times'!J$6-'Best Times'!J$2)))))</f>
        <v/>
      </c>
      <c r="H188">
        <f>IF(ISBLANK(Marathon!I191),"",100+MAX(0,(50-(50*(Marathon!I191-'Best Times'!K$2)/('Best Times'!K$6-'Best Times'!K$2)))))</f>
        <v>100</v>
      </c>
      <c r="I188" t="str">
        <f>IF(ISBLANK(Marathon!J191),"",100+MAX(0,(50-(50*(Marathon!J191-'Best Times'!L$2)/('Best Times'!L$6-'Best Times'!L$2)))))</f>
        <v/>
      </c>
      <c r="J188" t="str">
        <f>IF(ISBLANK(Marathon!K191),"",100+MAX(0,(50-(50*(Marathon!K191-'Best Times'!M$2)/('Best Times'!M$6-'Best Times'!M$2)))))</f>
        <v/>
      </c>
      <c r="K188" t="str">
        <f>IF(ISBLANK(Marathon!L191),"",100+MAX(0,(50-(50*(Marathon!L191-'Best Times'!N$2)/('Best Times'!N$6-'Best Times'!N$2)))))</f>
        <v/>
      </c>
      <c r="L188">
        <f>IF(ISBLANK(Marathon!M191),"",100+MAX(0,(50-(50*(Marathon!M191-'Best Times'!O$2)/('Best Times'!O$6-'Best Times'!O$2)))))</f>
        <v>100</v>
      </c>
      <c r="M188">
        <f>IF(ISBLANK(Marathon!N191),"",100+MAX(0,(50-(50*(Marathon!N191-'Best Times'!P$2)/('Best Times'!P$6-'Best Times'!P$2)))))</f>
        <v>100</v>
      </c>
      <c r="N188">
        <f>IF(ISBLANK(Marathon!O191),"",100+MAX(0,(50-(50*(Marathon!O191-'Best Times'!Q$2)/('Best Times'!Q$6-'Best Times'!Q$2)))))</f>
        <v>100</v>
      </c>
      <c r="O188">
        <f t="shared" si="6"/>
        <v>600</v>
      </c>
      <c r="P188">
        <f t="shared" si="7"/>
        <v>0</v>
      </c>
      <c r="Q188">
        <f t="shared" si="8"/>
        <v>600</v>
      </c>
    </row>
    <row r="189" spans="1:17">
      <c r="A189">
        <v>188</v>
      </c>
      <c r="B189" t="s">
        <v>37</v>
      </c>
      <c r="C189" s="1">
        <v>123.583333333333</v>
      </c>
      <c r="D189" s="2" t="s">
        <v>305</v>
      </c>
      <c r="E189" t="str">
        <f>IF(ISBLANK(Marathon!F192),"",100+MAX(0,(50-(50*(Marathon!F192-'Best Times'!H$2)/('Best Times'!H$6-'Best Times'!H$2)))))</f>
        <v/>
      </c>
      <c r="F189">
        <f>IF(ISBLANK(Marathon!G192),"",100+MAX(0,(50-(50*(Marathon!G192-'Best Times'!I$2)/('Best Times'!I$6-'Best Times'!I$2)))))</f>
        <v>100</v>
      </c>
      <c r="G189" t="str">
        <f>IF(ISBLANK(Marathon!H192),"",100+MAX(0,(50-(50*(Marathon!H192-'Best Times'!J$2)/('Best Times'!J$6-'Best Times'!J$2)))))</f>
        <v/>
      </c>
      <c r="H189">
        <f>IF(ISBLANK(Marathon!I192),"",100+MAX(0,(50-(50*(Marathon!I192-'Best Times'!K$2)/('Best Times'!K$6-'Best Times'!K$2)))))</f>
        <v>100</v>
      </c>
      <c r="I189" t="str">
        <f>IF(ISBLANK(Marathon!J192),"",100+MAX(0,(50-(50*(Marathon!J192-'Best Times'!L$2)/('Best Times'!L$6-'Best Times'!L$2)))))</f>
        <v/>
      </c>
      <c r="J189">
        <f>IF(ISBLANK(Marathon!K192),"",100+MAX(0,(50-(50*(Marathon!K192-'Best Times'!M$2)/('Best Times'!M$6-'Best Times'!M$2)))))</f>
        <v>145.64431295200527</v>
      </c>
      <c r="K189" t="str">
        <f>IF(ISBLANK(Marathon!L192),"",100+MAX(0,(50-(50*(Marathon!L192-'Best Times'!N$2)/('Best Times'!N$6-'Best Times'!N$2)))))</f>
        <v/>
      </c>
      <c r="L189" t="str">
        <f>IF(ISBLANK(Marathon!M192),"",100+MAX(0,(50-(50*(Marathon!M192-'Best Times'!O$2)/('Best Times'!O$6-'Best Times'!O$2)))))</f>
        <v/>
      </c>
      <c r="M189">
        <f>IF(ISBLANK(Marathon!N192),"",100+MAX(0,(50-(50*(Marathon!N192-'Best Times'!P$2)/('Best Times'!P$6-'Best Times'!P$2)))))</f>
        <v>100</v>
      </c>
      <c r="N189">
        <f>IF(ISBLANK(Marathon!O192),"",100+MAX(0,(50-(50*(Marathon!O192-'Best Times'!Q$2)/('Best Times'!Q$6-'Best Times'!Q$2)))))</f>
        <v>150</v>
      </c>
      <c r="O189">
        <f t="shared" si="6"/>
        <v>500</v>
      </c>
      <c r="P189">
        <f t="shared" si="7"/>
        <v>0</v>
      </c>
      <c r="Q189">
        <f t="shared" si="8"/>
        <v>595.64431295200529</v>
      </c>
    </row>
    <row r="190" spans="1:17">
      <c r="A190">
        <v>189</v>
      </c>
      <c r="B190" t="s">
        <v>87</v>
      </c>
      <c r="C190" s="1">
        <v>0</v>
      </c>
      <c r="D190" s="2" t="s">
        <v>307</v>
      </c>
      <c r="E190">
        <f>IF(ISBLANK(Marathon!F193),"",100+MAX(0,(50-(50*(Marathon!F193-'Best Times'!H$2)/('Best Times'!H$6-'Best Times'!H$2)))))</f>
        <v>100</v>
      </c>
      <c r="F190">
        <f>IF(ISBLANK(Marathon!G193),"",100+MAX(0,(50-(50*(Marathon!G193-'Best Times'!I$2)/('Best Times'!I$6-'Best Times'!I$2)))))</f>
        <v>100</v>
      </c>
      <c r="G190">
        <f>IF(ISBLANK(Marathon!H193),"",100+MAX(0,(50-(50*(Marathon!H193-'Best Times'!J$2)/('Best Times'!J$6-'Best Times'!J$2)))))</f>
        <v>100</v>
      </c>
      <c r="H190" t="str">
        <f>IF(ISBLANK(Marathon!I193),"",100+MAX(0,(50-(50*(Marathon!I193-'Best Times'!K$2)/('Best Times'!K$6-'Best Times'!K$2)))))</f>
        <v/>
      </c>
      <c r="I190">
        <f>IF(ISBLANK(Marathon!J193),"",100+MAX(0,(50-(50*(Marathon!J193-'Best Times'!L$2)/('Best Times'!L$6-'Best Times'!L$2)))))</f>
        <v>100</v>
      </c>
      <c r="J190" t="str">
        <f>IF(ISBLANK(Marathon!K193),"",100+MAX(0,(50-(50*(Marathon!K193-'Best Times'!M$2)/('Best Times'!M$6-'Best Times'!M$2)))))</f>
        <v/>
      </c>
      <c r="K190" t="str">
        <f>IF(ISBLANK(Marathon!L193),"",100+MAX(0,(50-(50*(Marathon!L193-'Best Times'!N$2)/('Best Times'!N$6-'Best Times'!N$2)))))</f>
        <v/>
      </c>
      <c r="L190">
        <f>IF(ISBLANK(Marathon!M193),"",100+MAX(0,(50-(50*(Marathon!M193-'Best Times'!O$2)/('Best Times'!O$6-'Best Times'!O$2)))))</f>
        <v>100</v>
      </c>
      <c r="M190">
        <f>IF(ISBLANK(Marathon!N193),"",100+MAX(0,(50-(50*(Marathon!N193-'Best Times'!P$2)/('Best Times'!P$6-'Best Times'!P$2)))))</f>
        <v>100</v>
      </c>
      <c r="N190" t="str">
        <f>IF(ISBLANK(Marathon!O193),"",100+MAX(0,(50-(50*(Marathon!O193-'Best Times'!Q$2)/('Best Times'!Q$6-'Best Times'!Q$2)))))</f>
        <v/>
      </c>
      <c r="O190">
        <f t="shared" si="6"/>
        <v>600</v>
      </c>
      <c r="P190">
        <f t="shared" si="7"/>
        <v>0</v>
      </c>
      <c r="Q190">
        <f t="shared" si="8"/>
        <v>600</v>
      </c>
    </row>
    <row r="191" spans="1:17">
      <c r="A191">
        <v>190</v>
      </c>
      <c r="B191" t="s">
        <v>211</v>
      </c>
      <c r="C191" s="1">
        <v>90.266666666666595</v>
      </c>
      <c r="D191" s="2" t="s">
        <v>305</v>
      </c>
      <c r="E191" t="str">
        <f>IF(ISBLANK(Marathon!F194),"",100+MAX(0,(50-(50*(Marathon!F194-'Best Times'!H$2)/('Best Times'!H$6-'Best Times'!H$2)))))</f>
        <v/>
      </c>
      <c r="F191">
        <f>IF(ISBLANK(Marathon!G194),"",100+MAX(0,(50-(50*(Marathon!G194-'Best Times'!I$2)/('Best Times'!I$6-'Best Times'!I$2)))))</f>
        <v>100</v>
      </c>
      <c r="G191">
        <f>IF(ISBLANK(Marathon!H194),"",100+MAX(0,(50-(50*(Marathon!H194-'Best Times'!J$2)/('Best Times'!J$6-'Best Times'!J$2)))))</f>
        <v>100</v>
      </c>
      <c r="H191" t="str">
        <f>IF(ISBLANK(Marathon!I194),"",100+MAX(0,(50-(50*(Marathon!I194-'Best Times'!K$2)/('Best Times'!K$6-'Best Times'!K$2)))))</f>
        <v/>
      </c>
      <c r="I191" t="str">
        <f>IF(ISBLANK(Marathon!J194),"",100+MAX(0,(50-(50*(Marathon!J194-'Best Times'!L$2)/('Best Times'!L$6-'Best Times'!L$2)))))</f>
        <v/>
      </c>
      <c r="J191">
        <f>IF(ISBLANK(Marathon!K194),"",100+MAX(0,(50-(50*(Marathon!K194-'Best Times'!M$2)/('Best Times'!M$6-'Best Times'!M$2)))))</f>
        <v>133.46482577251808</v>
      </c>
      <c r="K191" t="str">
        <f>IF(ISBLANK(Marathon!L194),"",100+MAX(0,(50-(50*(Marathon!L194-'Best Times'!N$2)/('Best Times'!N$6-'Best Times'!N$2)))))</f>
        <v/>
      </c>
      <c r="L191" t="str">
        <f>IF(ISBLANK(Marathon!M194),"",100+MAX(0,(50-(50*(Marathon!M194-'Best Times'!O$2)/('Best Times'!O$6-'Best Times'!O$2)))))</f>
        <v/>
      </c>
      <c r="M191">
        <f>IF(ISBLANK(Marathon!N194),"",100+MAX(0,(50-(50*(Marathon!N194-'Best Times'!P$2)/('Best Times'!P$6-'Best Times'!P$2)))))</f>
        <v>100</v>
      </c>
      <c r="N191">
        <f>IF(ISBLANK(Marathon!O194),"",100+MAX(0,(50-(50*(Marathon!O194-'Best Times'!Q$2)/('Best Times'!Q$6-'Best Times'!Q$2)))))</f>
        <v>100</v>
      </c>
      <c r="O191">
        <f t="shared" si="6"/>
        <v>500</v>
      </c>
      <c r="P191">
        <f t="shared" si="7"/>
        <v>0</v>
      </c>
      <c r="Q191">
        <f t="shared" si="8"/>
        <v>533.46482577251811</v>
      </c>
    </row>
    <row r="192" spans="1:17">
      <c r="A192">
        <v>191</v>
      </c>
      <c r="B192" t="s">
        <v>212</v>
      </c>
      <c r="C192" s="1">
        <v>71.783333333333303</v>
      </c>
      <c r="D192" s="2" t="s">
        <v>308</v>
      </c>
      <c r="E192" t="str">
        <f>IF(ISBLANK(Marathon!F195),"",100+MAX(0,(50-(50*(Marathon!F195-'Best Times'!H$2)/('Best Times'!H$6-'Best Times'!H$2)))))</f>
        <v/>
      </c>
      <c r="F192">
        <f>IF(ISBLANK(Marathon!G195),"",100+MAX(0,(50-(50*(Marathon!G195-'Best Times'!I$2)/('Best Times'!I$6-'Best Times'!I$2)))))</f>
        <v>100</v>
      </c>
      <c r="G192" t="str">
        <f>IF(ISBLANK(Marathon!H195),"",100+MAX(0,(50-(50*(Marathon!H195-'Best Times'!J$2)/('Best Times'!J$6-'Best Times'!J$2)))))</f>
        <v/>
      </c>
      <c r="H192" t="str">
        <f>IF(ISBLANK(Marathon!I195),"",100+MAX(0,(50-(50*(Marathon!I195-'Best Times'!K$2)/('Best Times'!K$6-'Best Times'!K$2)))))</f>
        <v/>
      </c>
      <c r="I192" t="str">
        <f>IF(ISBLANK(Marathon!J195),"",100+MAX(0,(50-(50*(Marathon!J195-'Best Times'!L$2)/('Best Times'!L$6-'Best Times'!L$2)))))</f>
        <v/>
      </c>
      <c r="J192">
        <f>IF(ISBLANK(Marathon!K195),"",100+MAX(0,(50-(50*(Marathon!K195-'Best Times'!M$2)/('Best Times'!M$6-'Best Times'!M$2)))))</f>
        <v>100</v>
      </c>
      <c r="K192">
        <f>IF(ISBLANK(Marathon!L195),"",100+MAX(0,(50-(50*(Marathon!L195-'Best Times'!N$2)/('Best Times'!N$6-'Best Times'!N$2)))))</f>
        <v>100</v>
      </c>
      <c r="L192" t="str">
        <f>IF(ISBLANK(Marathon!M195),"",100+MAX(0,(50-(50*(Marathon!M195-'Best Times'!O$2)/('Best Times'!O$6-'Best Times'!O$2)))))</f>
        <v/>
      </c>
      <c r="M192">
        <f>IF(ISBLANK(Marathon!N195),"",100+MAX(0,(50-(50*(Marathon!N195-'Best Times'!P$2)/('Best Times'!P$6-'Best Times'!P$2)))))</f>
        <v>126.30252100840336</v>
      </c>
      <c r="N192">
        <f>IF(ISBLANK(Marathon!O195),"",100+MAX(0,(50-(50*(Marathon!O195-'Best Times'!Q$2)/('Best Times'!Q$6-'Best Times'!Q$2)))))</f>
        <v>105.49792531120332</v>
      </c>
      <c r="O192">
        <f t="shared" si="6"/>
        <v>500</v>
      </c>
      <c r="P192">
        <f t="shared" si="7"/>
        <v>0</v>
      </c>
      <c r="Q192">
        <f t="shared" si="8"/>
        <v>531.80044631960664</v>
      </c>
    </row>
    <row r="193" spans="1:17">
      <c r="A193">
        <v>192</v>
      </c>
      <c r="B193" t="s">
        <v>103</v>
      </c>
      <c r="C193" s="1">
        <v>60.566666666666599</v>
      </c>
      <c r="D193" s="2" t="s">
        <v>305</v>
      </c>
      <c r="E193" t="str">
        <f>IF(ISBLANK(Marathon!F196),"",100+MAX(0,(50-(50*(Marathon!F196-'Best Times'!H$2)/('Best Times'!H$6-'Best Times'!H$2)))))</f>
        <v/>
      </c>
      <c r="F193" t="str">
        <f>IF(ISBLANK(Marathon!G196),"",100+MAX(0,(50-(50*(Marathon!G196-'Best Times'!I$2)/('Best Times'!I$6-'Best Times'!I$2)))))</f>
        <v/>
      </c>
      <c r="G193" t="str">
        <f>IF(ISBLANK(Marathon!H196),"",100+MAX(0,(50-(50*(Marathon!H196-'Best Times'!J$2)/('Best Times'!J$6-'Best Times'!J$2)))))</f>
        <v/>
      </c>
      <c r="H193" t="str">
        <f>IF(ISBLANK(Marathon!I196),"",100+MAX(0,(50-(50*(Marathon!I196-'Best Times'!K$2)/('Best Times'!K$6-'Best Times'!K$2)))))</f>
        <v/>
      </c>
      <c r="I193">
        <f>IF(ISBLANK(Marathon!J196),"",100+MAX(0,(50-(50*(Marathon!J196-'Best Times'!L$2)/('Best Times'!L$6-'Best Times'!L$2)))))</f>
        <v>129.2528735632184</v>
      </c>
      <c r="J193">
        <f>IF(ISBLANK(Marathon!K196),"",100+MAX(0,(50-(50*(Marathon!K196-'Best Times'!M$2)/('Best Times'!M$6-'Best Times'!M$2)))))</f>
        <v>115.22024983563445</v>
      </c>
      <c r="K193" t="str">
        <f>IF(ISBLANK(Marathon!L196),"",100+MAX(0,(50-(50*(Marathon!L196-'Best Times'!N$2)/('Best Times'!N$6-'Best Times'!N$2)))))</f>
        <v/>
      </c>
      <c r="L193">
        <f>IF(ISBLANK(Marathon!M196),"",100+MAX(0,(50-(50*(Marathon!M196-'Best Times'!O$2)/('Best Times'!O$6-'Best Times'!O$2)))))</f>
        <v>100.37932669511616</v>
      </c>
      <c r="M193">
        <f>IF(ISBLANK(Marathon!N196),"",100+MAX(0,(50-(50*(Marathon!N196-'Best Times'!P$2)/('Best Times'!P$6-'Best Times'!P$2)))))</f>
        <v>100</v>
      </c>
      <c r="N193">
        <f>IF(ISBLANK(Marathon!O196),"",100+MAX(0,(50-(50*(Marathon!O196-'Best Times'!Q$2)/('Best Times'!Q$6-'Best Times'!Q$2)))))</f>
        <v>100</v>
      </c>
      <c r="O193">
        <f t="shared" si="6"/>
        <v>500</v>
      </c>
      <c r="P193">
        <f t="shared" si="7"/>
        <v>0</v>
      </c>
      <c r="Q193">
        <f t="shared" si="8"/>
        <v>544.85245009396908</v>
      </c>
    </row>
    <row r="194" spans="1:17">
      <c r="A194">
        <v>193</v>
      </c>
      <c r="B194" t="s">
        <v>213</v>
      </c>
      <c r="C194" s="1">
        <v>57.1666666666666</v>
      </c>
      <c r="D194" s="2" t="s">
        <v>309</v>
      </c>
      <c r="E194">
        <f>IF(ISBLANK(Marathon!F197),"",100+MAX(0,(50-(50*(Marathon!F197-'Best Times'!H$2)/('Best Times'!H$6-'Best Times'!H$2)))))</f>
        <v>100</v>
      </c>
      <c r="F194">
        <f>IF(ISBLANK(Marathon!G197),"",100+MAX(0,(50-(50*(Marathon!G197-'Best Times'!I$2)/('Best Times'!I$6-'Best Times'!I$2)))))</f>
        <v>100</v>
      </c>
      <c r="G194" t="str">
        <f>IF(ISBLANK(Marathon!H197),"",100+MAX(0,(50-(50*(Marathon!H197-'Best Times'!J$2)/('Best Times'!J$6-'Best Times'!J$2)))))</f>
        <v/>
      </c>
      <c r="H194" t="str">
        <f>IF(ISBLANK(Marathon!I197),"",100+MAX(0,(50-(50*(Marathon!I197-'Best Times'!K$2)/('Best Times'!K$6-'Best Times'!K$2)))))</f>
        <v/>
      </c>
      <c r="I194">
        <f>IF(ISBLANK(Marathon!J197),"",100+MAX(0,(50-(50*(Marathon!J197-'Best Times'!L$2)/('Best Times'!L$6-'Best Times'!L$2)))))</f>
        <v>122.24137931034483</v>
      </c>
      <c r="J194" t="str">
        <f>IF(ISBLANK(Marathon!K197),"",100+MAX(0,(50-(50*(Marathon!K197-'Best Times'!M$2)/('Best Times'!M$6-'Best Times'!M$2)))))</f>
        <v/>
      </c>
      <c r="K194" t="str">
        <f>IF(ISBLANK(Marathon!L197),"",100+MAX(0,(50-(50*(Marathon!L197-'Best Times'!N$2)/('Best Times'!N$6-'Best Times'!N$2)))))</f>
        <v/>
      </c>
      <c r="L194" t="str">
        <f>IF(ISBLANK(Marathon!M197),"",100+MAX(0,(50-(50*(Marathon!M197-'Best Times'!O$2)/('Best Times'!O$6-'Best Times'!O$2)))))</f>
        <v/>
      </c>
      <c r="M194">
        <f>IF(ISBLANK(Marathon!N197),"",100+MAX(0,(50-(50*(Marathon!N197-'Best Times'!P$2)/('Best Times'!P$6-'Best Times'!P$2)))))</f>
        <v>104.36974789915966</v>
      </c>
      <c r="N194">
        <f>IF(ISBLANK(Marathon!O197),"",100+MAX(0,(50-(50*(Marathon!O197-'Best Times'!Q$2)/('Best Times'!Q$6-'Best Times'!Q$2)))))</f>
        <v>100</v>
      </c>
      <c r="O194">
        <f t="shared" ref="O194:O257" si="9">100*COUNTIF(E194:N194,"&gt;0")</f>
        <v>500</v>
      </c>
      <c r="P194">
        <f t="shared" ref="P194:P257" si="10">IF(O194=1000,MIN(E194:N194),0)</f>
        <v>0</v>
      </c>
      <c r="Q194">
        <f t="shared" ref="Q194:Q257" si="11">SUM(E194:N194)-P194</f>
        <v>526.6111272095045</v>
      </c>
    </row>
    <row r="195" spans="1:17">
      <c r="A195">
        <v>194</v>
      </c>
      <c r="B195" t="s">
        <v>214</v>
      </c>
      <c r="C195" s="1">
        <v>54.033333333333303</v>
      </c>
      <c r="D195" s="2" t="s">
        <v>309</v>
      </c>
      <c r="E195" t="str">
        <f>IF(ISBLANK(Marathon!F198),"",100+MAX(0,(50-(50*(Marathon!F198-'Best Times'!H$2)/('Best Times'!H$6-'Best Times'!H$2)))))</f>
        <v/>
      </c>
      <c r="F195" t="str">
        <f>IF(ISBLANK(Marathon!G198),"",100+MAX(0,(50-(50*(Marathon!G198-'Best Times'!I$2)/('Best Times'!I$6-'Best Times'!I$2)))))</f>
        <v/>
      </c>
      <c r="G195" t="str">
        <f>IF(ISBLANK(Marathon!H198),"",100+MAX(0,(50-(50*(Marathon!H198-'Best Times'!J$2)/('Best Times'!J$6-'Best Times'!J$2)))))</f>
        <v/>
      </c>
      <c r="H195" t="str">
        <f>IF(ISBLANK(Marathon!I198),"",100+MAX(0,(50-(50*(Marathon!I198-'Best Times'!K$2)/('Best Times'!K$6-'Best Times'!K$2)))))</f>
        <v/>
      </c>
      <c r="I195">
        <f>IF(ISBLANK(Marathon!J198),"",100+MAX(0,(50-(50*(Marathon!J198-'Best Times'!L$2)/('Best Times'!L$6-'Best Times'!L$2)))))</f>
        <v>127.38505747126436</v>
      </c>
      <c r="J195" t="str">
        <f>IF(ISBLANK(Marathon!K198),"",100+MAX(0,(50-(50*(Marathon!K198-'Best Times'!M$2)/('Best Times'!M$6-'Best Times'!M$2)))))</f>
        <v/>
      </c>
      <c r="K195">
        <f>IF(ISBLANK(Marathon!L198),"",100+MAX(0,(50-(50*(Marathon!L198-'Best Times'!N$2)/('Best Times'!N$6-'Best Times'!N$2)))))</f>
        <v>100</v>
      </c>
      <c r="L195">
        <f>IF(ISBLANK(Marathon!M198),"",100+MAX(0,(50-(50*(Marathon!M198-'Best Times'!O$2)/('Best Times'!O$6-'Best Times'!O$2)))))</f>
        <v>105.23944997629208</v>
      </c>
      <c r="M195">
        <f>IF(ISBLANK(Marathon!N198),"",100+MAX(0,(50-(50*(Marathon!N198-'Best Times'!P$2)/('Best Times'!P$6-'Best Times'!P$2)))))</f>
        <v>100</v>
      </c>
      <c r="N195">
        <f>IF(ISBLANK(Marathon!O198),"",100+MAX(0,(50-(50*(Marathon!O198-'Best Times'!Q$2)/('Best Times'!Q$6-'Best Times'!Q$2)))))</f>
        <v>100</v>
      </c>
      <c r="O195">
        <f t="shared" si="9"/>
        <v>500</v>
      </c>
      <c r="P195">
        <f t="shared" si="10"/>
        <v>0</v>
      </c>
      <c r="Q195">
        <f t="shared" si="11"/>
        <v>532.62450744755643</v>
      </c>
    </row>
    <row r="196" spans="1:17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IF(ISBLANK(Marathon!F199),"",100+MAX(0,(50-(50*(Marathon!F199-'Best Times'!H$2)/('Best Times'!H$6-'Best Times'!H$2)))))</f>
        <v/>
      </c>
      <c r="F196">
        <f>IF(ISBLANK(Marathon!G199),"",100+MAX(0,(50-(50*(Marathon!G199-'Best Times'!I$2)/('Best Times'!I$6-'Best Times'!I$2)))))</f>
        <v>100</v>
      </c>
      <c r="G196" t="str">
        <f>IF(ISBLANK(Marathon!H199),"",100+MAX(0,(50-(50*(Marathon!H199-'Best Times'!J$2)/('Best Times'!J$6-'Best Times'!J$2)))))</f>
        <v/>
      </c>
      <c r="H196" t="str">
        <f>IF(ISBLANK(Marathon!I199),"",100+MAX(0,(50-(50*(Marathon!I199-'Best Times'!K$2)/('Best Times'!K$6-'Best Times'!K$2)))))</f>
        <v/>
      </c>
      <c r="I196">
        <f>IF(ISBLANK(Marathon!J199),"",100+MAX(0,(50-(50*(Marathon!J199-'Best Times'!L$2)/('Best Times'!L$6-'Best Times'!L$2)))))</f>
        <v>100</v>
      </c>
      <c r="J196">
        <f>IF(ISBLANK(Marathon!K199),"",100+MAX(0,(50-(50*(Marathon!K199-'Best Times'!M$2)/('Best Times'!M$6-'Best Times'!M$2)))))</f>
        <v>100</v>
      </c>
      <c r="K196" t="str">
        <f>IF(ISBLANK(Marathon!L199),"",100+MAX(0,(50-(50*(Marathon!L199-'Best Times'!N$2)/('Best Times'!N$6-'Best Times'!N$2)))))</f>
        <v/>
      </c>
      <c r="L196" t="str">
        <f>IF(ISBLANK(Marathon!M199),"",100+MAX(0,(50-(50*(Marathon!M199-'Best Times'!O$2)/('Best Times'!O$6-'Best Times'!O$2)))))</f>
        <v/>
      </c>
      <c r="M196">
        <f>IF(ISBLANK(Marathon!N199),"",100+MAX(0,(50-(50*(Marathon!N199-'Best Times'!P$2)/('Best Times'!P$6-'Best Times'!P$2)))))</f>
        <v>100</v>
      </c>
      <c r="N196">
        <f>IF(ISBLANK(Marathon!O199),"",100+MAX(0,(50-(50*(Marathon!O199-'Best Times'!Q$2)/('Best Times'!Q$6-'Best Times'!Q$2)))))</f>
        <v>100</v>
      </c>
      <c r="O196">
        <f t="shared" si="9"/>
        <v>500</v>
      </c>
      <c r="P196">
        <f t="shared" si="10"/>
        <v>0</v>
      </c>
      <c r="Q196">
        <f t="shared" si="11"/>
        <v>500</v>
      </c>
    </row>
    <row r="197" spans="1:17">
      <c r="A197">
        <v>196</v>
      </c>
      <c r="B197" t="s">
        <v>56</v>
      </c>
      <c r="C197" s="1">
        <v>9.6</v>
      </c>
      <c r="D197" s="2" t="s">
        <v>310</v>
      </c>
      <c r="E197">
        <f>IF(ISBLANK(Marathon!F200),"",100+MAX(0,(50-(50*(Marathon!F200-'Best Times'!H$2)/('Best Times'!H$6-'Best Times'!H$2)))))</f>
        <v>100</v>
      </c>
      <c r="F197">
        <f>IF(ISBLANK(Marathon!G200),"",100+MAX(0,(50-(50*(Marathon!G200-'Best Times'!I$2)/('Best Times'!I$6-'Best Times'!I$2)))))</f>
        <v>100</v>
      </c>
      <c r="G197" t="str">
        <f>IF(ISBLANK(Marathon!H200),"",100+MAX(0,(50-(50*(Marathon!H200-'Best Times'!J$2)/('Best Times'!J$6-'Best Times'!J$2)))))</f>
        <v/>
      </c>
      <c r="H197" t="str">
        <f>IF(ISBLANK(Marathon!I200),"",100+MAX(0,(50-(50*(Marathon!I200-'Best Times'!K$2)/('Best Times'!K$6-'Best Times'!K$2)))))</f>
        <v/>
      </c>
      <c r="I197" t="str">
        <f>IF(ISBLANK(Marathon!J200),"",100+MAX(0,(50-(50*(Marathon!J200-'Best Times'!L$2)/('Best Times'!L$6-'Best Times'!L$2)))))</f>
        <v/>
      </c>
      <c r="J197">
        <f>IF(ISBLANK(Marathon!K200),"",100+MAX(0,(50-(50*(Marathon!K200-'Best Times'!M$2)/('Best Times'!M$6-'Best Times'!M$2)))))</f>
        <v>100</v>
      </c>
      <c r="K197" t="str">
        <f>IF(ISBLANK(Marathon!L200),"",100+MAX(0,(50-(50*(Marathon!L200-'Best Times'!N$2)/('Best Times'!N$6-'Best Times'!N$2)))))</f>
        <v/>
      </c>
      <c r="L197" t="str">
        <f>IF(ISBLANK(Marathon!M200),"",100+MAX(0,(50-(50*(Marathon!M200-'Best Times'!O$2)/('Best Times'!O$6-'Best Times'!O$2)))))</f>
        <v/>
      </c>
      <c r="M197">
        <f>IF(ISBLANK(Marathon!N200),"",100+MAX(0,(50-(50*(Marathon!N200-'Best Times'!P$2)/('Best Times'!P$6-'Best Times'!P$2)))))</f>
        <v>100</v>
      </c>
      <c r="N197">
        <f>IF(ISBLANK(Marathon!O200),"",100+MAX(0,(50-(50*(Marathon!O200-'Best Times'!Q$2)/('Best Times'!Q$6-'Best Times'!Q$2)))))</f>
        <v>100</v>
      </c>
      <c r="O197">
        <f t="shared" si="9"/>
        <v>500</v>
      </c>
      <c r="P197">
        <f t="shared" si="10"/>
        <v>0</v>
      </c>
      <c r="Q197">
        <f t="shared" si="11"/>
        <v>500</v>
      </c>
    </row>
    <row r="198" spans="1:17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IF(ISBLANK(Marathon!F201),"",100+MAX(0,(50-(50*(Marathon!F201-'Best Times'!H$2)/('Best Times'!H$6-'Best Times'!H$2)))))</f>
        <v/>
      </c>
      <c r="F198">
        <f>IF(ISBLANK(Marathon!G201),"",100+MAX(0,(50-(50*(Marathon!G201-'Best Times'!I$2)/('Best Times'!I$6-'Best Times'!I$2)))))</f>
        <v>100</v>
      </c>
      <c r="G198" t="str">
        <f>IF(ISBLANK(Marathon!H201),"",100+MAX(0,(50-(50*(Marathon!H201-'Best Times'!J$2)/('Best Times'!J$6-'Best Times'!J$2)))))</f>
        <v/>
      </c>
      <c r="H198">
        <f>IF(ISBLANK(Marathon!I201),"",100+MAX(0,(50-(50*(Marathon!I201-'Best Times'!K$2)/('Best Times'!K$6-'Best Times'!K$2)))))</f>
        <v>100</v>
      </c>
      <c r="I198" t="str">
        <f>IF(ISBLANK(Marathon!J201),"",100+MAX(0,(50-(50*(Marathon!J201-'Best Times'!L$2)/('Best Times'!L$6-'Best Times'!L$2)))))</f>
        <v/>
      </c>
      <c r="J198">
        <f>IF(ISBLANK(Marathon!K201),"",100+MAX(0,(50-(50*(Marathon!K201-'Best Times'!M$2)/('Best Times'!M$6-'Best Times'!M$2)))))</f>
        <v>100</v>
      </c>
      <c r="K198" t="str">
        <f>IF(ISBLANK(Marathon!L201),"",100+MAX(0,(50-(50*(Marathon!L201-'Best Times'!N$2)/('Best Times'!N$6-'Best Times'!N$2)))))</f>
        <v/>
      </c>
      <c r="L198" t="str">
        <f>IF(ISBLANK(Marathon!M201),"",100+MAX(0,(50-(50*(Marathon!M201-'Best Times'!O$2)/('Best Times'!O$6-'Best Times'!O$2)))))</f>
        <v/>
      </c>
      <c r="M198">
        <f>IF(ISBLANK(Marathon!N201),"",100+MAX(0,(50-(50*(Marathon!N201-'Best Times'!P$2)/('Best Times'!P$6-'Best Times'!P$2)))))</f>
        <v>100</v>
      </c>
      <c r="N198">
        <f>IF(ISBLANK(Marathon!O201),"",100+MAX(0,(50-(50*(Marathon!O201-'Best Times'!Q$2)/('Best Times'!Q$6-'Best Times'!Q$2)))))</f>
        <v>100</v>
      </c>
      <c r="O198">
        <f t="shared" si="9"/>
        <v>500</v>
      </c>
      <c r="P198">
        <f t="shared" si="10"/>
        <v>0</v>
      </c>
      <c r="Q198">
        <f t="shared" si="11"/>
        <v>500</v>
      </c>
    </row>
    <row r="199" spans="1:17">
      <c r="A199">
        <v>198</v>
      </c>
      <c r="B199" t="s">
        <v>216</v>
      </c>
      <c r="C199" s="1">
        <v>48.2</v>
      </c>
      <c r="D199" s="2" t="s">
        <v>312</v>
      </c>
      <c r="E199" t="str">
        <f>IF(ISBLANK(Marathon!F202),"",100+MAX(0,(50-(50*(Marathon!F202-'Best Times'!H$2)/('Best Times'!H$6-'Best Times'!H$2)))))</f>
        <v/>
      </c>
      <c r="F199">
        <f>IF(ISBLANK(Marathon!G202),"",100+MAX(0,(50-(50*(Marathon!G202-'Best Times'!I$2)/('Best Times'!I$6-'Best Times'!I$2)))))</f>
        <v>100</v>
      </c>
      <c r="G199" t="str">
        <f>IF(ISBLANK(Marathon!H202),"",100+MAX(0,(50-(50*(Marathon!H202-'Best Times'!J$2)/('Best Times'!J$6-'Best Times'!J$2)))))</f>
        <v/>
      </c>
      <c r="H199" t="str">
        <f>IF(ISBLANK(Marathon!I202),"",100+MAX(0,(50-(50*(Marathon!I202-'Best Times'!K$2)/('Best Times'!K$6-'Best Times'!K$2)))))</f>
        <v/>
      </c>
      <c r="I199" t="str">
        <f>IF(ISBLANK(Marathon!J202),"",100+MAX(0,(50-(50*(Marathon!J202-'Best Times'!L$2)/('Best Times'!L$6-'Best Times'!L$2)))))</f>
        <v/>
      </c>
      <c r="J199" t="str">
        <f>IF(ISBLANK(Marathon!K202),"",100+MAX(0,(50-(50*(Marathon!K202-'Best Times'!M$2)/('Best Times'!M$6-'Best Times'!M$2)))))</f>
        <v/>
      </c>
      <c r="K199">
        <f>IF(ISBLANK(Marathon!L202),"",100+MAX(0,(50-(50*(Marathon!L202-'Best Times'!N$2)/('Best Times'!N$6-'Best Times'!N$2)))))</f>
        <v>100</v>
      </c>
      <c r="L199" t="str">
        <f>IF(ISBLANK(Marathon!M202),"",100+MAX(0,(50-(50*(Marathon!M202-'Best Times'!O$2)/('Best Times'!O$6-'Best Times'!O$2)))))</f>
        <v/>
      </c>
      <c r="M199">
        <f>IF(ISBLANK(Marathon!N202),"",100+MAX(0,(50-(50*(Marathon!N202-'Best Times'!P$2)/('Best Times'!P$6-'Best Times'!P$2)))))</f>
        <v>100</v>
      </c>
      <c r="N199">
        <f>IF(ISBLANK(Marathon!O202),"",100+MAX(0,(50-(50*(Marathon!O202-'Best Times'!Q$2)/('Best Times'!Q$6-'Best Times'!Q$2)))))</f>
        <v>101.72890733056708</v>
      </c>
      <c r="O199">
        <f t="shared" si="9"/>
        <v>400</v>
      </c>
      <c r="P199">
        <f t="shared" si="10"/>
        <v>0</v>
      </c>
      <c r="Q199">
        <f t="shared" si="11"/>
        <v>401.7289073305671</v>
      </c>
    </row>
    <row r="200" spans="1:17">
      <c r="A200">
        <v>199</v>
      </c>
      <c r="B200" t="s">
        <v>217</v>
      </c>
      <c r="C200" s="1">
        <v>35.633333333333297</v>
      </c>
      <c r="D200" s="2" t="s">
        <v>312</v>
      </c>
      <c r="E200">
        <f>IF(ISBLANK(Marathon!F203),"",100+MAX(0,(50-(50*(Marathon!F203-'Best Times'!H$2)/('Best Times'!H$6-'Best Times'!H$2)))))</f>
        <v>107.34338061465721</v>
      </c>
      <c r="F200" t="str">
        <f>IF(ISBLANK(Marathon!G203),"",100+MAX(0,(50-(50*(Marathon!G203-'Best Times'!I$2)/('Best Times'!I$6-'Best Times'!I$2)))))</f>
        <v/>
      </c>
      <c r="G200">
        <f>IF(ISBLANK(Marathon!H203),"",100+MAX(0,(50-(50*(Marathon!H203-'Best Times'!J$2)/('Best Times'!J$6-'Best Times'!J$2)))))</f>
        <v>100</v>
      </c>
      <c r="H200" t="str">
        <f>IF(ISBLANK(Marathon!I203),"",100+MAX(0,(50-(50*(Marathon!I203-'Best Times'!K$2)/('Best Times'!K$6-'Best Times'!K$2)))))</f>
        <v/>
      </c>
      <c r="I200" t="str">
        <f>IF(ISBLANK(Marathon!J203),"",100+MAX(0,(50-(50*(Marathon!J203-'Best Times'!L$2)/('Best Times'!L$6-'Best Times'!L$2)))))</f>
        <v/>
      </c>
      <c r="J200" t="str">
        <f>IF(ISBLANK(Marathon!K203),"",100+MAX(0,(50-(50*(Marathon!K203-'Best Times'!M$2)/('Best Times'!M$6-'Best Times'!M$2)))))</f>
        <v/>
      </c>
      <c r="K200" t="str">
        <f>IF(ISBLANK(Marathon!L203),"",100+MAX(0,(50-(50*(Marathon!L203-'Best Times'!N$2)/('Best Times'!N$6-'Best Times'!N$2)))))</f>
        <v/>
      </c>
      <c r="L200" t="str">
        <f>IF(ISBLANK(Marathon!M203),"",100+MAX(0,(50-(50*(Marathon!M203-'Best Times'!O$2)/('Best Times'!O$6-'Best Times'!O$2)))))</f>
        <v/>
      </c>
      <c r="M200">
        <f>IF(ISBLANK(Marathon!N203),"",100+MAX(0,(50-(50*(Marathon!N203-'Best Times'!P$2)/('Best Times'!P$6-'Best Times'!P$2)))))</f>
        <v>100</v>
      </c>
      <c r="N200">
        <f>IF(ISBLANK(Marathon!O203),"",100+MAX(0,(50-(50*(Marathon!O203-'Best Times'!Q$2)/('Best Times'!Q$6-'Best Times'!Q$2)))))</f>
        <v>100</v>
      </c>
      <c r="O200">
        <f t="shared" si="9"/>
        <v>400</v>
      </c>
      <c r="P200">
        <f t="shared" si="10"/>
        <v>0</v>
      </c>
      <c r="Q200">
        <f t="shared" si="11"/>
        <v>407.34338061465724</v>
      </c>
    </row>
    <row r="201" spans="1:17">
      <c r="A201">
        <v>200</v>
      </c>
      <c r="B201" t="s">
        <v>218</v>
      </c>
      <c r="C201" s="1">
        <v>34.383333333333297</v>
      </c>
      <c r="D201" s="2" t="s">
        <v>312</v>
      </c>
      <c r="E201" t="str">
        <f>IF(ISBLANK(Marathon!F204),"",100+MAX(0,(50-(50*(Marathon!F204-'Best Times'!H$2)/('Best Times'!H$6-'Best Times'!H$2)))))</f>
        <v/>
      </c>
      <c r="F201">
        <f>IF(ISBLANK(Marathon!G204),"",100+MAX(0,(50-(50*(Marathon!G204-'Best Times'!I$2)/('Best Times'!I$6-'Best Times'!I$2)))))</f>
        <v>100</v>
      </c>
      <c r="G201" t="str">
        <f>IF(ISBLANK(Marathon!H204),"",100+MAX(0,(50-(50*(Marathon!H204-'Best Times'!J$2)/('Best Times'!J$6-'Best Times'!J$2)))))</f>
        <v/>
      </c>
      <c r="H201" t="str">
        <f>IF(ISBLANK(Marathon!I204),"",100+MAX(0,(50-(50*(Marathon!I204-'Best Times'!K$2)/('Best Times'!K$6-'Best Times'!K$2)))))</f>
        <v/>
      </c>
      <c r="I201">
        <f>IF(ISBLANK(Marathon!J204),"",100+MAX(0,(50-(50*(Marathon!J204-'Best Times'!L$2)/('Best Times'!L$6-'Best Times'!L$2)))))</f>
        <v>100</v>
      </c>
      <c r="J201" t="str">
        <f>IF(ISBLANK(Marathon!K204),"",100+MAX(0,(50-(50*(Marathon!K204-'Best Times'!M$2)/('Best Times'!M$6-'Best Times'!M$2)))))</f>
        <v/>
      </c>
      <c r="K201" t="str">
        <f>IF(ISBLANK(Marathon!L204),"",100+MAX(0,(50-(50*(Marathon!L204-'Best Times'!N$2)/('Best Times'!N$6-'Best Times'!N$2)))))</f>
        <v/>
      </c>
      <c r="L201" t="str">
        <f>IF(ISBLANK(Marathon!M204),"",100+MAX(0,(50-(50*(Marathon!M204-'Best Times'!O$2)/('Best Times'!O$6-'Best Times'!O$2)))))</f>
        <v/>
      </c>
      <c r="M201">
        <f>IF(ISBLANK(Marathon!N204),"",100+MAX(0,(50-(50*(Marathon!N204-'Best Times'!P$2)/('Best Times'!P$6-'Best Times'!P$2)))))</f>
        <v>100</v>
      </c>
      <c r="N201">
        <f>IF(ISBLANK(Marathon!O204),"",100+MAX(0,(50-(50*(Marathon!O204-'Best Times'!Q$2)/('Best Times'!Q$6-'Best Times'!Q$2)))))</f>
        <v>100</v>
      </c>
      <c r="O201">
        <f t="shared" si="9"/>
        <v>400</v>
      </c>
      <c r="P201">
        <f t="shared" si="10"/>
        <v>0</v>
      </c>
      <c r="Q201">
        <f t="shared" si="11"/>
        <v>400</v>
      </c>
    </row>
    <row r="202" spans="1:17">
      <c r="A202">
        <v>201</v>
      </c>
      <c r="B202" t="s">
        <v>219</v>
      </c>
      <c r="C202" s="1">
        <v>32.700000000000003</v>
      </c>
      <c r="D202" s="2" t="s">
        <v>313</v>
      </c>
      <c r="E202" t="str">
        <f>IF(ISBLANK(Marathon!F205),"",100+MAX(0,(50-(50*(Marathon!F205-'Best Times'!H$2)/('Best Times'!H$6-'Best Times'!H$2)))))</f>
        <v/>
      </c>
      <c r="F202" t="str">
        <f>IF(ISBLANK(Marathon!G205),"",100+MAX(0,(50-(50*(Marathon!G205-'Best Times'!I$2)/('Best Times'!I$6-'Best Times'!I$2)))))</f>
        <v/>
      </c>
      <c r="G202" t="str">
        <f>IF(ISBLANK(Marathon!H205),"",100+MAX(0,(50-(50*(Marathon!H205-'Best Times'!J$2)/('Best Times'!J$6-'Best Times'!J$2)))))</f>
        <v/>
      </c>
      <c r="H202" t="str">
        <f>IF(ISBLANK(Marathon!I205),"",100+MAX(0,(50-(50*(Marathon!I205-'Best Times'!K$2)/('Best Times'!K$6-'Best Times'!K$2)))))</f>
        <v/>
      </c>
      <c r="I202" t="str">
        <f>IF(ISBLANK(Marathon!J205),"",100+MAX(0,(50-(50*(Marathon!J205-'Best Times'!L$2)/('Best Times'!L$6-'Best Times'!L$2)))))</f>
        <v/>
      </c>
      <c r="J202" t="str">
        <f>IF(ISBLANK(Marathon!K205),"",100+MAX(0,(50-(50*(Marathon!K205-'Best Times'!M$2)/('Best Times'!M$6-'Best Times'!M$2)))))</f>
        <v/>
      </c>
      <c r="K202">
        <f>IF(ISBLANK(Marathon!L205),"",100+MAX(0,(50-(50*(Marathon!L205-'Best Times'!N$2)/('Best Times'!N$6-'Best Times'!N$2)))))</f>
        <v>100</v>
      </c>
      <c r="L202">
        <f>IF(ISBLANK(Marathon!M205),"",100+MAX(0,(50-(50*(Marathon!M205-'Best Times'!O$2)/('Best Times'!O$6-'Best Times'!O$2)))))</f>
        <v>100</v>
      </c>
      <c r="M202">
        <f>IF(ISBLANK(Marathon!N205),"",100+MAX(0,(50-(50*(Marathon!N205-'Best Times'!P$2)/('Best Times'!P$6-'Best Times'!P$2)))))</f>
        <v>100</v>
      </c>
      <c r="N202">
        <f>IF(ISBLANK(Marathon!O205),"",100+MAX(0,(50-(50*(Marathon!O205-'Best Times'!Q$2)/('Best Times'!Q$6-'Best Times'!Q$2)))))</f>
        <v>110.02766251728907</v>
      </c>
      <c r="O202">
        <f t="shared" si="9"/>
        <v>400</v>
      </c>
      <c r="P202">
        <f t="shared" si="10"/>
        <v>0</v>
      </c>
      <c r="Q202">
        <f t="shared" si="11"/>
        <v>410.02766251728906</v>
      </c>
    </row>
    <row r="203" spans="1:17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IF(ISBLANK(Marathon!F206),"",100+MAX(0,(50-(50*(Marathon!F206-'Best Times'!H$2)/('Best Times'!H$6-'Best Times'!H$2)))))</f>
        <v/>
      </c>
      <c r="F203">
        <f>IF(ISBLANK(Marathon!G206),"",100+MAX(0,(50-(50*(Marathon!G206-'Best Times'!I$2)/('Best Times'!I$6-'Best Times'!I$2)))))</f>
        <v>100</v>
      </c>
      <c r="G203" t="str">
        <f>IF(ISBLANK(Marathon!H206),"",100+MAX(0,(50-(50*(Marathon!H206-'Best Times'!J$2)/('Best Times'!J$6-'Best Times'!J$2)))))</f>
        <v/>
      </c>
      <c r="H203">
        <f>IF(ISBLANK(Marathon!I206),"",100+MAX(0,(50-(50*(Marathon!I206-'Best Times'!K$2)/('Best Times'!K$6-'Best Times'!K$2)))))</f>
        <v>100</v>
      </c>
      <c r="I203" t="str">
        <f>IF(ISBLANK(Marathon!J206),"",100+MAX(0,(50-(50*(Marathon!J206-'Best Times'!L$2)/('Best Times'!L$6-'Best Times'!L$2)))))</f>
        <v/>
      </c>
      <c r="J203">
        <f>IF(ISBLANK(Marathon!K206),"",100+MAX(0,(50-(50*(Marathon!K206-'Best Times'!M$2)/('Best Times'!M$6-'Best Times'!M$2)))))</f>
        <v>100</v>
      </c>
      <c r="K203" t="str">
        <f>IF(ISBLANK(Marathon!L206),"",100+MAX(0,(50-(50*(Marathon!L206-'Best Times'!N$2)/('Best Times'!N$6-'Best Times'!N$2)))))</f>
        <v/>
      </c>
      <c r="L203" t="str">
        <f>IF(ISBLANK(Marathon!M206),"",100+MAX(0,(50-(50*(Marathon!M206-'Best Times'!O$2)/('Best Times'!O$6-'Best Times'!O$2)))))</f>
        <v/>
      </c>
      <c r="M203" t="str">
        <f>IF(ISBLANK(Marathon!N206),"",100+MAX(0,(50-(50*(Marathon!N206-'Best Times'!P$2)/('Best Times'!P$6-'Best Times'!P$2)))))</f>
        <v/>
      </c>
      <c r="N203">
        <f>IF(ISBLANK(Marathon!O206),"",100+MAX(0,(50-(50*(Marathon!O206-'Best Times'!Q$2)/('Best Times'!Q$6-'Best Times'!Q$2)))))</f>
        <v>100</v>
      </c>
      <c r="O203">
        <f t="shared" si="9"/>
        <v>400</v>
      </c>
      <c r="P203">
        <f t="shared" si="10"/>
        <v>0</v>
      </c>
      <c r="Q203">
        <f t="shared" si="11"/>
        <v>400</v>
      </c>
    </row>
    <row r="204" spans="1:17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IF(ISBLANK(Marathon!F207),"",100+MAX(0,(50-(50*(Marathon!F207-'Best Times'!H$2)/('Best Times'!H$6-'Best Times'!H$2)))))</f>
        <v/>
      </c>
      <c r="F204">
        <f>IF(ISBLANK(Marathon!G207),"",100+MAX(0,(50-(50*(Marathon!G207-'Best Times'!I$2)/('Best Times'!I$6-'Best Times'!I$2)))))</f>
        <v>100</v>
      </c>
      <c r="G204" t="str">
        <f>IF(ISBLANK(Marathon!H207),"",100+MAX(0,(50-(50*(Marathon!H207-'Best Times'!J$2)/('Best Times'!J$6-'Best Times'!J$2)))))</f>
        <v/>
      </c>
      <c r="H204" t="str">
        <f>IF(ISBLANK(Marathon!I207),"",100+MAX(0,(50-(50*(Marathon!I207-'Best Times'!K$2)/('Best Times'!K$6-'Best Times'!K$2)))))</f>
        <v/>
      </c>
      <c r="I204" t="str">
        <f>IF(ISBLANK(Marathon!J207),"",100+MAX(0,(50-(50*(Marathon!J207-'Best Times'!L$2)/('Best Times'!L$6-'Best Times'!L$2)))))</f>
        <v/>
      </c>
      <c r="J204" t="str">
        <f>IF(ISBLANK(Marathon!K207),"",100+MAX(0,(50-(50*(Marathon!K207-'Best Times'!M$2)/('Best Times'!M$6-'Best Times'!M$2)))))</f>
        <v/>
      </c>
      <c r="K204">
        <f>IF(ISBLANK(Marathon!L207),"",100+MAX(0,(50-(50*(Marathon!L207-'Best Times'!N$2)/('Best Times'!N$6-'Best Times'!N$2)))))</f>
        <v>100</v>
      </c>
      <c r="L204">
        <f>IF(ISBLANK(Marathon!M207),"",100+MAX(0,(50-(50*(Marathon!M207-'Best Times'!O$2)/('Best Times'!O$6-'Best Times'!O$2)))))</f>
        <v>100</v>
      </c>
      <c r="M204">
        <f>IF(ISBLANK(Marathon!N207),"",100+MAX(0,(50-(50*(Marathon!N207-'Best Times'!P$2)/('Best Times'!P$6-'Best Times'!P$2)))))</f>
        <v>100</v>
      </c>
      <c r="N204" t="str">
        <f>IF(ISBLANK(Marathon!O207),"",100+MAX(0,(50-(50*(Marathon!O207-'Best Times'!Q$2)/('Best Times'!Q$6-'Best Times'!Q$2)))))</f>
        <v/>
      </c>
      <c r="O204">
        <f t="shared" si="9"/>
        <v>400</v>
      </c>
      <c r="P204">
        <f t="shared" si="10"/>
        <v>0</v>
      </c>
      <c r="Q204">
        <f t="shared" si="11"/>
        <v>400</v>
      </c>
    </row>
    <row r="205" spans="1:17">
      <c r="A205">
        <v>204</v>
      </c>
      <c r="B205" t="s">
        <v>222</v>
      </c>
      <c r="C205" s="1">
        <v>94.6666666666666</v>
      </c>
      <c r="D205" s="2" t="s">
        <v>315</v>
      </c>
      <c r="E205" t="str">
        <f>IF(ISBLANK(Marathon!F208),"",100+MAX(0,(50-(50*(Marathon!F208-'Best Times'!H$2)/('Best Times'!H$6-'Best Times'!H$2)))))</f>
        <v/>
      </c>
      <c r="F205">
        <f>IF(ISBLANK(Marathon!G208),"",100+MAX(0,(50-(50*(Marathon!G208-'Best Times'!I$2)/('Best Times'!I$6-'Best Times'!I$2)))))</f>
        <v>100</v>
      </c>
      <c r="G205" t="str">
        <f>IF(ISBLANK(Marathon!H208),"",100+MAX(0,(50-(50*(Marathon!H208-'Best Times'!J$2)/('Best Times'!J$6-'Best Times'!J$2)))))</f>
        <v/>
      </c>
      <c r="H205" t="str">
        <f>IF(ISBLANK(Marathon!I208),"",100+MAX(0,(50-(50*(Marathon!I208-'Best Times'!K$2)/('Best Times'!K$6-'Best Times'!K$2)))))</f>
        <v/>
      </c>
      <c r="I205" t="str">
        <f>IF(ISBLANK(Marathon!J208),"",100+MAX(0,(50-(50*(Marathon!J208-'Best Times'!L$2)/('Best Times'!L$6-'Best Times'!L$2)))))</f>
        <v/>
      </c>
      <c r="J205" t="str">
        <f>IF(ISBLANK(Marathon!K208),"",100+MAX(0,(50-(50*(Marathon!K208-'Best Times'!M$2)/('Best Times'!M$6-'Best Times'!M$2)))))</f>
        <v/>
      </c>
      <c r="K205" t="str">
        <f>IF(ISBLANK(Marathon!L208),"",100+MAX(0,(50-(50*(Marathon!L208-'Best Times'!N$2)/('Best Times'!N$6-'Best Times'!N$2)))))</f>
        <v/>
      </c>
      <c r="L205" t="str">
        <f>IF(ISBLANK(Marathon!M208),"",100+MAX(0,(50-(50*(Marathon!M208-'Best Times'!O$2)/('Best Times'!O$6-'Best Times'!O$2)))))</f>
        <v/>
      </c>
      <c r="M205">
        <f>IF(ISBLANK(Marathon!N208),"",100+MAX(0,(50-(50*(Marathon!N208-'Best Times'!P$2)/('Best Times'!P$6-'Best Times'!P$2)))))</f>
        <v>124.76190476190476</v>
      </c>
      <c r="N205">
        <f>IF(ISBLANK(Marathon!O208),"",100+MAX(0,(50-(50*(Marathon!O208-'Best Times'!Q$2)/('Best Times'!Q$6-'Best Times'!Q$2)))))</f>
        <v>121.54218533886583</v>
      </c>
      <c r="O205">
        <f t="shared" si="9"/>
        <v>300</v>
      </c>
      <c r="P205">
        <f t="shared" si="10"/>
        <v>0</v>
      </c>
      <c r="Q205">
        <f t="shared" si="11"/>
        <v>346.30409010077062</v>
      </c>
    </row>
    <row r="206" spans="1:17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IF(ISBLANK(Marathon!F209),"",100+MAX(0,(50-(50*(Marathon!F209-'Best Times'!H$2)/('Best Times'!H$6-'Best Times'!H$2)))))</f>
        <v/>
      </c>
      <c r="F206">
        <f>IF(ISBLANK(Marathon!G209),"",100+MAX(0,(50-(50*(Marathon!G209-'Best Times'!I$2)/('Best Times'!I$6-'Best Times'!I$2)))))</f>
        <v>108.93874643874645</v>
      </c>
      <c r="G206" t="str">
        <f>IF(ISBLANK(Marathon!H209),"",100+MAX(0,(50-(50*(Marathon!H209-'Best Times'!J$2)/('Best Times'!J$6-'Best Times'!J$2)))))</f>
        <v/>
      </c>
      <c r="H206" t="str">
        <f>IF(ISBLANK(Marathon!I209),"",100+MAX(0,(50-(50*(Marathon!I209-'Best Times'!K$2)/('Best Times'!K$6-'Best Times'!K$2)))))</f>
        <v/>
      </c>
      <c r="I206">
        <f>IF(ISBLANK(Marathon!J209),"",100+MAX(0,(50-(50*(Marathon!J209-'Best Times'!L$2)/('Best Times'!L$6-'Best Times'!L$2)))))</f>
        <v>105.40229885057471</v>
      </c>
      <c r="J206" t="str">
        <f>IF(ISBLANK(Marathon!K209),"",100+MAX(0,(50-(50*(Marathon!K209-'Best Times'!M$2)/('Best Times'!M$6-'Best Times'!M$2)))))</f>
        <v/>
      </c>
      <c r="K206" t="str">
        <f>IF(ISBLANK(Marathon!L209),"",100+MAX(0,(50-(50*(Marathon!L209-'Best Times'!N$2)/('Best Times'!N$6-'Best Times'!N$2)))))</f>
        <v/>
      </c>
      <c r="L206" t="str">
        <f>IF(ISBLANK(Marathon!M209),"",100+MAX(0,(50-(50*(Marathon!M209-'Best Times'!O$2)/('Best Times'!O$6-'Best Times'!O$2)))))</f>
        <v/>
      </c>
      <c r="M206" t="str">
        <f>IF(ISBLANK(Marathon!N209),"",100+MAX(0,(50-(50*(Marathon!N209-'Best Times'!P$2)/('Best Times'!P$6-'Best Times'!P$2)))))</f>
        <v/>
      </c>
      <c r="N206">
        <f>IF(ISBLANK(Marathon!O209),"",100+MAX(0,(50-(50*(Marathon!O209-'Best Times'!Q$2)/('Best Times'!Q$6-'Best Times'!Q$2)))))</f>
        <v>117.87690179806361</v>
      </c>
      <c r="O206">
        <f t="shared" si="9"/>
        <v>300</v>
      </c>
      <c r="P206">
        <f t="shared" si="10"/>
        <v>0</v>
      </c>
      <c r="Q206">
        <f t="shared" si="11"/>
        <v>332.2179470873848</v>
      </c>
    </row>
    <row r="207" spans="1:17">
      <c r="A207">
        <v>206</v>
      </c>
      <c r="B207" t="s">
        <v>223</v>
      </c>
      <c r="C207" s="1">
        <v>93.1666666666666</v>
      </c>
      <c r="D207" s="2" t="s">
        <v>315</v>
      </c>
      <c r="E207" t="str">
        <f>IF(ISBLANK(Marathon!F210),"",100+MAX(0,(50-(50*(Marathon!F210-'Best Times'!H$2)/('Best Times'!H$6-'Best Times'!H$2)))))</f>
        <v/>
      </c>
      <c r="F207">
        <f>IF(ISBLANK(Marathon!G210),"",100+MAX(0,(50-(50*(Marathon!G210-'Best Times'!I$2)/('Best Times'!I$6-'Best Times'!I$2)))))</f>
        <v>113.06980056980058</v>
      </c>
      <c r="G207" t="str">
        <f>IF(ISBLANK(Marathon!H210),"",100+MAX(0,(50-(50*(Marathon!H210-'Best Times'!J$2)/('Best Times'!J$6-'Best Times'!J$2)))))</f>
        <v/>
      </c>
      <c r="H207" t="str">
        <f>IF(ISBLANK(Marathon!I210),"",100+MAX(0,(50-(50*(Marathon!I210-'Best Times'!K$2)/('Best Times'!K$6-'Best Times'!K$2)))))</f>
        <v/>
      </c>
      <c r="I207" t="str">
        <f>IF(ISBLANK(Marathon!J210),"",100+MAX(0,(50-(50*(Marathon!J210-'Best Times'!L$2)/('Best Times'!L$6-'Best Times'!L$2)))))</f>
        <v/>
      </c>
      <c r="J207" t="str">
        <f>IF(ISBLANK(Marathon!K210),"",100+MAX(0,(50-(50*(Marathon!K210-'Best Times'!M$2)/('Best Times'!M$6-'Best Times'!M$2)))))</f>
        <v/>
      </c>
      <c r="K207" t="str">
        <f>IF(ISBLANK(Marathon!L210),"",100+MAX(0,(50-(50*(Marathon!L210-'Best Times'!N$2)/('Best Times'!N$6-'Best Times'!N$2)))))</f>
        <v/>
      </c>
      <c r="L207" t="str">
        <f>IF(ISBLANK(Marathon!M210),"",100+MAX(0,(50-(50*(Marathon!M210-'Best Times'!O$2)/('Best Times'!O$6-'Best Times'!O$2)))))</f>
        <v/>
      </c>
      <c r="M207">
        <f>IF(ISBLANK(Marathon!N210),"",100+MAX(0,(50-(50*(Marathon!N210-'Best Times'!P$2)/('Best Times'!P$6-'Best Times'!P$2)))))</f>
        <v>118.59943977591037</v>
      </c>
      <c r="N207">
        <f>IF(ISBLANK(Marathon!O210),"",100+MAX(0,(50-(50*(Marathon!O210-'Best Times'!Q$2)/('Best Times'!Q$6-'Best Times'!Q$2)))))</f>
        <v>100</v>
      </c>
      <c r="O207">
        <f t="shared" si="9"/>
        <v>300</v>
      </c>
      <c r="P207">
        <f t="shared" si="10"/>
        <v>0</v>
      </c>
      <c r="Q207">
        <f t="shared" si="11"/>
        <v>331.66924034571093</v>
      </c>
    </row>
    <row r="208" spans="1:17">
      <c r="A208">
        <v>207</v>
      </c>
      <c r="B208" t="s">
        <v>224</v>
      </c>
      <c r="C208" s="1">
        <v>83.466666666666598</v>
      </c>
      <c r="D208" s="2" t="s">
        <v>315</v>
      </c>
      <c r="E208" t="str">
        <f>IF(ISBLANK(Marathon!F211),"",100+MAX(0,(50-(50*(Marathon!F211-'Best Times'!H$2)/('Best Times'!H$6-'Best Times'!H$2)))))</f>
        <v/>
      </c>
      <c r="F208">
        <f>IF(ISBLANK(Marathon!G211),"",100+MAX(0,(50-(50*(Marathon!G211-'Best Times'!I$2)/('Best Times'!I$6-'Best Times'!I$2)))))</f>
        <v>123.8960113960114</v>
      </c>
      <c r="G208" t="str">
        <f>IF(ISBLANK(Marathon!H211),"",100+MAX(0,(50-(50*(Marathon!H211-'Best Times'!J$2)/('Best Times'!J$6-'Best Times'!J$2)))))</f>
        <v/>
      </c>
      <c r="H208" t="str">
        <f>IF(ISBLANK(Marathon!I211),"",100+MAX(0,(50-(50*(Marathon!I211-'Best Times'!K$2)/('Best Times'!K$6-'Best Times'!K$2)))))</f>
        <v/>
      </c>
      <c r="I208" t="str">
        <f>IF(ISBLANK(Marathon!J211),"",100+MAX(0,(50-(50*(Marathon!J211-'Best Times'!L$2)/('Best Times'!L$6-'Best Times'!L$2)))))</f>
        <v/>
      </c>
      <c r="J208" t="str">
        <f>IF(ISBLANK(Marathon!K211),"",100+MAX(0,(50-(50*(Marathon!K211-'Best Times'!M$2)/('Best Times'!M$6-'Best Times'!M$2)))))</f>
        <v/>
      </c>
      <c r="K208" t="str">
        <f>IF(ISBLANK(Marathon!L211),"",100+MAX(0,(50-(50*(Marathon!L211-'Best Times'!N$2)/('Best Times'!N$6-'Best Times'!N$2)))))</f>
        <v/>
      </c>
      <c r="L208" t="str">
        <f>IF(ISBLANK(Marathon!M211),"",100+MAX(0,(50-(50*(Marathon!M211-'Best Times'!O$2)/('Best Times'!O$6-'Best Times'!O$2)))))</f>
        <v/>
      </c>
      <c r="M208">
        <f>IF(ISBLANK(Marathon!N211),"",100+MAX(0,(50-(50*(Marathon!N211-'Best Times'!P$2)/('Best Times'!P$6-'Best Times'!P$2)))))</f>
        <v>100</v>
      </c>
      <c r="N208">
        <f>IF(ISBLANK(Marathon!O211),"",100+MAX(0,(50-(50*(Marathon!O211-'Best Times'!Q$2)/('Best Times'!Q$6-'Best Times'!Q$2)))))</f>
        <v>122.33748271092669</v>
      </c>
      <c r="O208">
        <f t="shared" si="9"/>
        <v>300</v>
      </c>
      <c r="P208">
        <f t="shared" si="10"/>
        <v>0</v>
      </c>
      <c r="Q208">
        <f t="shared" si="11"/>
        <v>346.23349410693811</v>
      </c>
    </row>
    <row r="209" spans="1:17">
      <c r="A209">
        <v>208</v>
      </c>
      <c r="B209" t="s">
        <v>80</v>
      </c>
      <c r="C209" s="1">
        <v>76.433333333333294</v>
      </c>
      <c r="D209" s="2" t="s">
        <v>315</v>
      </c>
      <c r="E209" t="str">
        <f>IF(ISBLANK(Marathon!F212),"",100+MAX(0,(50-(50*(Marathon!F212-'Best Times'!H$2)/('Best Times'!H$6-'Best Times'!H$2)))))</f>
        <v/>
      </c>
      <c r="F209">
        <f>IF(ISBLANK(Marathon!G212),"",100+MAX(0,(50-(50*(Marathon!G212-'Best Times'!I$2)/('Best Times'!I$6-'Best Times'!I$2)))))</f>
        <v>100</v>
      </c>
      <c r="G209" t="str">
        <f>IF(ISBLANK(Marathon!H212),"",100+MAX(0,(50-(50*(Marathon!H212-'Best Times'!J$2)/('Best Times'!J$6-'Best Times'!J$2)))))</f>
        <v/>
      </c>
      <c r="H209">
        <f>IF(ISBLANK(Marathon!I212),"",100+MAX(0,(50-(50*(Marathon!I212-'Best Times'!K$2)/('Best Times'!K$6-'Best Times'!K$2)))))</f>
        <v>106.84181718664478</v>
      </c>
      <c r="I209" t="str">
        <f>IF(ISBLANK(Marathon!J212),"",100+MAX(0,(50-(50*(Marathon!J212-'Best Times'!L$2)/('Best Times'!L$6-'Best Times'!L$2)))))</f>
        <v/>
      </c>
      <c r="J209">
        <f>IF(ISBLANK(Marathon!K212),"",100+MAX(0,(50-(50*(Marathon!K212-'Best Times'!M$2)/('Best Times'!M$6-'Best Times'!M$2)))))</f>
        <v>133.20184089414857</v>
      </c>
      <c r="K209" t="str">
        <f>IF(ISBLANK(Marathon!L212),"",100+MAX(0,(50-(50*(Marathon!L212-'Best Times'!N$2)/('Best Times'!N$6-'Best Times'!N$2)))))</f>
        <v/>
      </c>
      <c r="L209" t="str">
        <f>IF(ISBLANK(Marathon!M212),"",100+MAX(0,(50-(50*(Marathon!M212-'Best Times'!O$2)/('Best Times'!O$6-'Best Times'!O$2)))))</f>
        <v/>
      </c>
      <c r="M209" t="str">
        <f>IF(ISBLANK(Marathon!N212),"",100+MAX(0,(50-(50*(Marathon!N212-'Best Times'!P$2)/('Best Times'!P$6-'Best Times'!P$2)))))</f>
        <v/>
      </c>
      <c r="N209" t="str">
        <f>IF(ISBLANK(Marathon!O212),"",100+MAX(0,(50-(50*(Marathon!O212-'Best Times'!Q$2)/('Best Times'!Q$6-'Best Times'!Q$2)))))</f>
        <v/>
      </c>
      <c r="O209">
        <f t="shared" si="9"/>
        <v>300</v>
      </c>
      <c r="P209">
        <f t="shared" si="10"/>
        <v>0</v>
      </c>
      <c r="Q209">
        <f t="shared" si="11"/>
        <v>340.04365808079336</v>
      </c>
    </row>
    <row r="210" spans="1:17">
      <c r="A210">
        <v>209</v>
      </c>
      <c r="B210" t="s">
        <v>225</v>
      </c>
      <c r="C210" s="1">
        <v>55.216666666666598</v>
      </c>
      <c r="D210" s="2" t="s">
        <v>315</v>
      </c>
      <c r="E210">
        <f>IF(ISBLANK(Marathon!F213),"",100+MAX(0,(50-(50*(Marathon!F213-'Best Times'!H$2)/('Best Times'!H$6-'Best Times'!H$2)))))</f>
        <v>130.08274231678487</v>
      </c>
      <c r="F210">
        <f>IF(ISBLANK(Marathon!G213),"",100+MAX(0,(50-(50*(Marathon!G213-'Best Times'!I$2)/('Best Times'!I$6-'Best Times'!I$2)))))</f>
        <v>104.05982905982907</v>
      </c>
      <c r="G210" t="str">
        <f>IF(ISBLANK(Marathon!H213),"",100+MAX(0,(50-(50*(Marathon!H213-'Best Times'!J$2)/('Best Times'!J$6-'Best Times'!J$2)))))</f>
        <v/>
      </c>
      <c r="H210" t="str">
        <f>IF(ISBLANK(Marathon!I213),"",100+MAX(0,(50-(50*(Marathon!I213-'Best Times'!K$2)/('Best Times'!K$6-'Best Times'!K$2)))))</f>
        <v/>
      </c>
      <c r="I210" t="str">
        <f>IF(ISBLANK(Marathon!J213),"",100+MAX(0,(50-(50*(Marathon!J213-'Best Times'!L$2)/('Best Times'!L$6-'Best Times'!L$2)))))</f>
        <v/>
      </c>
      <c r="J210" t="str">
        <f>IF(ISBLANK(Marathon!K213),"",100+MAX(0,(50-(50*(Marathon!K213-'Best Times'!M$2)/('Best Times'!M$6-'Best Times'!M$2)))))</f>
        <v/>
      </c>
      <c r="K210" t="str">
        <f>IF(ISBLANK(Marathon!L213),"",100+MAX(0,(50-(50*(Marathon!L213-'Best Times'!N$2)/('Best Times'!N$6-'Best Times'!N$2)))))</f>
        <v/>
      </c>
      <c r="L210" t="str">
        <f>IF(ISBLANK(Marathon!M213),"",100+MAX(0,(50-(50*(Marathon!M213-'Best Times'!O$2)/('Best Times'!O$6-'Best Times'!O$2)))))</f>
        <v/>
      </c>
      <c r="M210" t="str">
        <f>IF(ISBLANK(Marathon!N213),"",100+MAX(0,(50-(50*(Marathon!N213-'Best Times'!P$2)/('Best Times'!P$6-'Best Times'!P$2)))))</f>
        <v/>
      </c>
      <c r="N210">
        <f>IF(ISBLANK(Marathon!O213),"",100+MAX(0,(50-(50*(Marathon!O213-'Best Times'!Q$2)/('Best Times'!Q$6-'Best Times'!Q$2)))))</f>
        <v>100</v>
      </c>
      <c r="O210">
        <f t="shared" si="9"/>
        <v>300</v>
      </c>
      <c r="P210">
        <f t="shared" si="10"/>
        <v>0</v>
      </c>
      <c r="Q210">
        <f t="shared" si="11"/>
        <v>334.14257137661394</v>
      </c>
    </row>
    <row r="211" spans="1:17">
      <c r="A211">
        <v>210</v>
      </c>
      <c r="B211" t="s">
        <v>83</v>
      </c>
      <c r="C211" s="1">
        <v>51.85</v>
      </c>
      <c r="D211" s="2" t="s">
        <v>316</v>
      </c>
      <c r="E211" t="str">
        <f>IF(ISBLANK(Marathon!F214),"",100+MAX(0,(50-(50*(Marathon!F214-'Best Times'!H$2)/('Best Times'!H$6-'Best Times'!H$2)))))</f>
        <v/>
      </c>
      <c r="F211" t="str">
        <f>IF(ISBLANK(Marathon!G214),"",100+MAX(0,(50-(50*(Marathon!G214-'Best Times'!I$2)/('Best Times'!I$6-'Best Times'!I$2)))))</f>
        <v/>
      </c>
      <c r="G211" t="str">
        <f>IF(ISBLANK(Marathon!H214),"",100+MAX(0,(50-(50*(Marathon!H214-'Best Times'!J$2)/('Best Times'!J$6-'Best Times'!J$2)))))</f>
        <v/>
      </c>
      <c r="H211" t="str">
        <f>IF(ISBLANK(Marathon!I214),"",100+MAX(0,(50-(50*(Marathon!I214-'Best Times'!K$2)/('Best Times'!K$6-'Best Times'!K$2)))))</f>
        <v/>
      </c>
      <c r="I211" t="str">
        <f>IF(ISBLANK(Marathon!J214),"",100+MAX(0,(50-(50*(Marathon!J214-'Best Times'!L$2)/('Best Times'!L$6-'Best Times'!L$2)))))</f>
        <v/>
      </c>
      <c r="J211" t="str">
        <f>IF(ISBLANK(Marathon!K214),"",100+MAX(0,(50-(50*(Marathon!K214-'Best Times'!M$2)/('Best Times'!M$6-'Best Times'!M$2)))))</f>
        <v/>
      </c>
      <c r="K211">
        <f>IF(ISBLANK(Marathon!L214),"",100+MAX(0,(50-(50*(Marathon!L214-'Best Times'!N$2)/('Best Times'!N$6-'Best Times'!N$2)))))</f>
        <v>118.0977312390925</v>
      </c>
      <c r="L211" t="str">
        <f>IF(ISBLANK(Marathon!M214),"",100+MAX(0,(50-(50*(Marathon!M214-'Best Times'!O$2)/('Best Times'!O$6-'Best Times'!O$2)))))</f>
        <v/>
      </c>
      <c r="M211">
        <f>IF(ISBLANK(Marathon!N214),"",100+MAX(0,(50-(50*(Marathon!N214-'Best Times'!P$2)/('Best Times'!P$6-'Best Times'!P$2)))))</f>
        <v>100</v>
      </c>
      <c r="N211">
        <f>IF(ISBLANK(Marathon!O214),"",100+MAX(0,(50-(50*(Marathon!O214-'Best Times'!Q$2)/('Best Times'!Q$6-'Best Times'!Q$2)))))</f>
        <v>121.5076071922545</v>
      </c>
      <c r="O211">
        <f t="shared" si="9"/>
        <v>300</v>
      </c>
      <c r="P211">
        <f t="shared" si="10"/>
        <v>0</v>
      </c>
      <c r="Q211">
        <f t="shared" si="11"/>
        <v>339.60533843134698</v>
      </c>
    </row>
    <row r="212" spans="1:17">
      <c r="A212">
        <v>211</v>
      </c>
      <c r="B212" t="s">
        <v>226</v>
      </c>
      <c r="C212" s="1">
        <v>25.233333333333299</v>
      </c>
      <c r="D212" s="2" t="s">
        <v>316</v>
      </c>
      <c r="E212" t="str">
        <f>IF(ISBLANK(Marathon!F215),"",100+MAX(0,(50-(50*(Marathon!F215-'Best Times'!H$2)/('Best Times'!H$6-'Best Times'!H$2)))))</f>
        <v/>
      </c>
      <c r="F212">
        <f>IF(ISBLANK(Marathon!G215),"",100+MAX(0,(50-(50*(Marathon!G215-'Best Times'!I$2)/('Best Times'!I$6-'Best Times'!I$2)))))</f>
        <v>100</v>
      </c>
      <c r="G212" t="str">
        <f>IF(ISBLANK(Marathon!H215),"",100+MAX(0,(50-(50*(Marathon!H215-'Best Times'!J$2)/('Best Times'!J$6-'Best Times'!J$2)))))</f>
        <v/>
      </c>
      <c r="H212" t="str">
        <f>IF(ISBLANK(Marathon!I215),"",100+MAX(0,(50-(50*(Marathon!I215-'Best Times'!K$2)/('Best Times'!K$6-'Best Times'!K$2)))))</f>
        <v/>
      </c>
      <c r="I212" t="str">
        <f>IF(ISBLANK(Marathon!J215),"",100+MAX(0,(50-(50*(Marathon!J215-'Best Times'!L$2)/('Best Times'!L$6-'Best Times'!L$2)))))</f>
        <v/>
      </c>
      <c r="J212" t="str">
        <f>IF(ISBLANK(Marathon!K215),"",100+MAX(0,(50-(50*(Marathon!K215-'Best Times'!M$2)/('Best Times'!M$6-'Best Times'!M$2)))))</f>
        <v/>
      </c>
      <c r="K212" t="str">
        <f>IF(ISBLANK(Marathon!L215),"",100+MAX(0,(50-(50*(Marathon!L215-'Best Times'!N$2)/('Best Times'!N$6-'Best Times'!N$2)))))</f>
        <v/>
      </c>
      <c r="L212" t="str">
        <f>IF(ISBLANK(Marathon!M215),"",100+MAX(0,(50-(50*(Marathon!M215-'Best Times'!O$2)/('Best Times'!O$6-'Best Times'!O$2)))))</f>
        <v/>
      </c>
      <c r="M212">
        <f>IF(ISBLANK(Marathon!N215),"",100+MAX(0,(50-(50*(Marathon!N215-'Best Times'!P$2)/('Best Times'!P$6-'Best Times'!P$2)))))</f>
        <v>100</v>
      </c>
      <c r="N212">
        <f>IF(ISBLANK(Marathon!O215),"",100+MAX(0,(50-(50*(Marathon!O215-'Best Times'!Q$2)/('Best Times'!Q$6-'Best Times'!Q$2)))))</f>
        <v>100</v>
      </c>
      <c r="O212">
        <f t="shared" si="9"/>
        <v>300</v>
      </c>
      <c r="P212">
        <f t="shared" si="10"/>
        <v>0</v>
      </c>
      <c r="Q212">
        <f t="shared" si="11"/>
        <v>300</v>
      </c>
    </row>
    <row r="213" spans="1:17">
      <c r="A213">
        <v>212</v>
      </c>
      <c r="B213" t="s">
        <v>227</v>
      </c>
      <c r="C213" s="1">
        <v>2.7833333333333301</v>
      </c>
      <c r="D213" s="2" t="s">
        <v>317</v>
      </c>
      <c r="E213" t="str">
        <f>IF(ISBLANK(Marathon!F216),"",100+MAX(0,(50-(50*(Marathon!F216-'Best Times'!H$2)/('Best Times'!H$6-'Best Times'!H$2)))))</f>
        <v/>
      </c>
      <c r="F213">
        <f>IF(ISBLANK(Marathon!G216),"",100+MAX(0,(50-(50*(Marathon!G216-'Best Times'!I$2)/('Best Times'!I$6-'Best Times'!I$2)))))</f>
        <v>100</v>
      </c>
      <c r="G213" t="str">
        <f>IF(ISBLANK(Marathon!H216),"",100+MAX(0,(50-(50*(Marathon!H216-'Best Times'!J$2)/('Best Times'!J$6-'Best Times'!J$2)))))</f>
        <v/>
      </c>
      <c r="H213" t="str">
        <f>IF(ISBLANK(Marathon!I216),"",100+MAX(0,(50-(50*(Marathon!I216-'Best Times'!K$2)/('Best Times'!K$6-'Best Times'!K$2)))))</f>
        <v/>
      </c>
      <c r="I213" t="str">
        <f>IF(ISBLANK(Marathon!J216),"",100+MAX(0,(50-(50*(Marathon!J216-'Best Times'!L$2)/('Best Times'!L$6-'Best Times'!L$2)))))</f>
        <v/>
      </c>
      <c r="J213">
        <f>IF(ISBLANK(Marathon!K216),"",100+MAX(0,(50-(50*(Marathon!K216-'Best Times'!M$2)/('Best Times'!M$6-'Best Times'!M$2)))))</f>
        <v>110.23997370151216</v>
      </c>
      <c r="K213" t="str">
        <f>IF(ISBLANK(Marathon!L216),"",100+MAX(0,(50-(50*(Marathon!L216-'Best Times'!N$2)/('Best Times'!N$6-'Best Times'!N$2)))))</f>
        <v/>
      </c>
      <c r="L213" t="str">
        <f>IF(ISBLANK(Marathon!M216),"",100+MAX(0,(50-(50*(Marathon!M216-'Best Times'!O$2)/('Best Times'!O$6-'Best Times'!O$2)))))</f>
        <v/>
      </c>
      <c r="M213" t="str">
        <f>IF(ISBLANK(Marathon!N216),"",100+MAX(0,(50-(50*(Marathon!N216-'Best Times'!P$2)/('Best Times'!P$6-'Best Times'!P$2)))))</f>
        <v/>
      </c>
      <c r="N213">
        <f>IF(ISBLANK(Marathon!O216),"",100+MAX(0,(50-(50*(Marathon!O216-'Best Times'!Q$2)/('Best Times'!Q$6-'Best Times'!Q$2)))))</f>
        <v>100</v>
      </c>
      <c r="O213">
        <f t="shared" si="9"/>
        <v>300</v>
      </c>
      <c r="P213">
        <f t="shared" si="10"/>
        <v>0</v>
      </c>
      <c r="Q213">
        <f t="shared" si="11"/>
        <v>310.23997370151216</v>
      </c>
    </row>
    <row r="214" spans="1:17">
      <c r="A214">
        <v>213</v>
      </c>
      <c r="B214" t="s">
        <v>228</v>
      </c>
      <c r="C214" s="1">
        <v>0</v>
      </c>
      <c r="D214" s="2" t="s">
        <v>318</v>
      </c>
      <c r="E214">
        <f>IF(ISBLANK(Marathon!F217),"",100+MAX(0,(50-(50*(Marathon!F217-'Best Times'!H$2)/('Best Times'!H$6-'Best Times'!H$2)))))</f>
        <v>100</v>
      </c>
      <c r="F214" t="str">
        <f>IF(ISBLANK(Marathon!G217),"",100+MAX(0,(50-(50*(Marathon!G217-'Best Times'!I$2)/('Best Times'!I$6-'Best Times'!I$2)))))</f>
        <v/>
      </c>
      <c r="G214">
        <f>IF(ISBLANK(Marathon!H217),"",100+MAX(0,(50-(50*(Marathon!H217-'Best Times'!J$2)/('Best Times'!J$6-'Best Times'!J$2)))))</f>
        <v>100</v>
      </c>
      <c r="H214" t="str">
        <f>IF(ISBLANK(Marathon!I217),"",100+MAX(0,(50-(50*(Marathon!I217-'Best Times'!K$2)/('Best Times'!K$6-'Best Times'!K$2)))))</f>
        <v/>
      </c>
      <c r="I214" t="str">
        <f>IF(ISBLANK(Marathon!J217),"",100+MAX(0,(50-(50*(Marathon!J217-'Best Times'!L$2)/('Best Times'!L$6-'Best Times'!L$2)))))</f>
        <v/>
      </c>
      <c r="J214" t="str">
        <f>IF(ISBLANK(Marathon!K217),"",100+MAX(0,(50-(50*(Marathon!K217-'Best Times'!M$2)/('Best Times'!M$6-'Best Times'!M$2)))))</f>
        <v/>
      </c>
      <c r="K214" t="str">
        <f>IF(ISBLANK(Marathon!L217),"",100+MAX(0,(50-(50*(Marathon!L217-'Best Times'!N$2)/('Best Times'!N$6-'Best Times'!N$2)))))</f>
        <v/>
      </c>
      <c r="L214">
        <f>IF(ISBLANK(Marathon!M217),"",100+MAX(0,(50-(50*(Marathon!M217-'Best Times'!O$2)/('Best Times'!O$6-'Best Times'!O$2)))))</f>
        <v>100</v>
      </c>
      <c r="M214" t="str">
        <f>IF(ISBLANK(Marathon!N217),"",100+MAX(0,(50-(50*(Marathon!N217-'Best Times'!P$2)/('Best Times'!P$6-'Best Times'!P$2)))))</f>
        <v/>
      </c>
      <c r="N214" t="str">
        <f>IF(ISBLANK(Marathon!O217),"",100+MAX(0,(50-(50*(Marathon!O217-'Best Times'!Q$2)/('Best Times'!Q$6-'Best Times'!Q$2)))))</f>
        <v/>
      </c>
      <c r="O214">
        <f t="shared" si="9"/>
        <v>300</v>
      </c>
      <c r="P214">
        <f t="shared" si="10"/>
        <v>0</v>
      </c>
      <c r="Q214">
        <f t="shared" si="11"/>
        <v>300</v>
      </c>
    </row>
    <row r="215" spans="1:17">
      <c r="A215">
        <v>214</v>
      </c>
      <c r="B215" t="s">
        <v>96</v>
      </c>
      <c r="C215" s="1">
        <v>0</v>
      </c>
      <c r="D215" s="2" t="s">
        <v>318</v>
      </c>
      <c r="E215">
        <f>IF(ISBLANK(Marathon!F218),"",100+MAX(0,(50-(50*(Marathon!F218-'Best Times'!H$2)/('Best Times'!H$6-'Best Times'!H$2)))))</f>
        <v>100</v>
      </c>
      <c r="F215">
        <f>IF(ISBLANK(Marathon!G218),"",100+MAX(0,(50-(50*(Marathon!G218-'Best Times'!I$2)/('Best Times'!I$6-'Best Times'!I$2)))))</f>
        <v>100</v>
      </c>
      <c r="G215" t="str">
        <f>IF(ISBLANK(Marathon!H218),"",100+MAX(0,(50-(50*(Marathon!H218-'Best Times'!J$2)/('Best Times'!J$6-'Best Times'!J$2)))))</f>
        <v/>
      </c>
      <c r="H215" t="str">
        <f>IF(ISBLANK(Marathon!I218),"",100+MAX(0,(50-(50*(Marathon!I218-'Best Times'!K$2)/('Best Times'!K$6-'Best Times'!K$2)))))</f>
        <v/>
      </c>
      <c r="I215">
        <f>IF(ISBLANK(Marathon!J218),"",100+MAX(0,(50-(50*(Marathon!J218-'Best Times'!L$2)/('Best Times'!L$6-'Best Times'!L$2)))))</f>
        <v>100</v>
      </c>
      <c r="J215" t="str">
        <f>IF(ISBLANK(Marathon!K218),"",100+MAX(0,(50-(50*(Marathon!K218-'Best Times'!M$2)/('Best Times'!M$6-'Best Times'!M$2)))))</f>
        <v/>
      </c>
      <c r="K215" t="str">
        <f>IF(ISBLANK(Marathon!L218),"",100+MAX(0,(50-(50*(Marathon!L218-'Best Times'!N$2)/('Best Times'!N$6-'Best Times'!N$2)))))</f>
        <v/>
      </c>
      <c r="L215" t="str">
        <f>IF(ISBLANK(Marathon!M218),"",100+MAX(0,(50-(50*(Marathon!M218-'Best Times'!O$2)/('Best Times'!O$6-'Best Times'!O$2)))))</f>
        <v/>
      </c>
      <c r="M215" t="str">
        <f>IF(ISBLANK(Marathon!N218),"",100+MAX(0,(50-(50*(Marathon!N218-'Best Times'!P$2)/('Best Times'!P$6-'Best Times'!P$2)))))</f>
        <v/>
      </c>
      <c r="N215" t="str">
        <f>IF(ISBLANK(Marathon!O218),"",100+MAX(0,(50-(50*(Marathon!O218-'Best Times'!Q$2)/('Best Times'!Q$6-'Best Times'!Q$2)))))</f>
        <v/>
      </c>
      <c r="O215">
        <f t="shared" si="9"/>
        <v>300</v>
      </c>
      <c r="P215">
        <f t="shared" si="10"/>
        <v>0</v>
      </c>
      <c r="Q215">
        <f t="shared" si="11"/>
        <v>300</v>
      </c>
    </row>
    <row r="216" spans="1:17">
      <c r="A216">
        <v>215</v>
      </c>
      <c r="B216" t="s">
        <v>229</v>
      </c>
      <c r="C216" s="1">
        <v>0</v>
      </c>
      <c r="D216" s="2" t="s">
        <v>318</v>
      </c>
      <c r="E216" t="str">
        <f>IF(ISBLANK(Marathon!F219),"",100+MAX(0,(50-(50*(Marathon!F219-'Best Times'!H$2)/('Best Times'!H$6-'Best Times'!H$2)))))</f>
        <v/>
      </c>
      <c r="F216" t="str">
        <f>IF(ISBLANK(Marathon!G219),"",100+MAX(0,(50-(50*(Marathon!G219-'Best Times'!I$2)/('Best Times'!I$6-'Best Times'!I$2)))))</f>
        <v/>
      </c>
      <c r="G216">
        <f>IF(ISBLANK(Marathon!H219),"",100+MAX(0,(50-(50*(Marathon!H219-'Best Times'!J$2)/('Best Times'!J$6-'Best Times'!J$2)))))</f>
        <v>100</v>
      </c>
      <c r="H216" t="str">
        <f>IF(ISBLANK(Marathon!I219),"",100+MAX(0,(50-(50*(Marathon!I219-'Best Times'!K$2)/('Best Times'!K$6-'Best Times'!K$2)))))</f>
        <v/>
      </c>
      <c r="I216" t="str">
        <f>IF(ISBLANK(Marathon!J219),"",100+MAX(0,(50-(50*(Marathon!J219-'Best Times'!L$2)/('Best Times'!L$6-'Best Times'!L$2)))))</f>
        <v/>
      </c>
      <c r="J216" t="str">
        <f>IF(ISBLANK(Marathon!K219),"",100+MAX(0,(50-(50*(Marathon!K219-'Best Times'!M$2)/('Best Times'!M$6-'Best Times'!M$2)))))</f>
        <v/>
      </c>
      <c r="K216" t="str">
        <f>IF(ISBLANK(Marathon!L219),"",100+MAX(0,(50-(50*(Marathon!L219-'Best Times'!N$2)/('Best Times'!N$6-'Best Times'!N$2)))))</f>
        <v/>
      </c>
      <c r="L216">
        <f>IF(ISBLANK(Marathon!M219),"",100+MAX(0,(50-(50*(Marathon!M219-'Best Times'!O$2)/('Best Times'!O$6-'Best Times'!O$2)))))</f>
        <v>100</v>
      </c>
      <c r="M216" t="str">
        <f>IF(ISBLANK(Marathon!N219),"",100+MAX(0,(50-(50*(Marathon!N219-'Best Times'!P$2)/('Best Times'!P$6-'Best Times'!P$2)))))</f>
        <v/>
      </c>
      <c r="N216">
        <f>IF(ISBLANK(Marathon!O219),"",100+MAX(0,(50-(50*(Marathon!O219-'Best Times'!Q$2)/('Best Times'!Q$6-'Best Times'!Q$2)))))</f>
        <v>100</v>
      </c>
      <c r="O216">
        <f t="shared" si="9"/>
        <v>300</v>
      </c>
      <c r="P216">
        <f t="shared" si="10"/>
        <v>0</v>
      </c>
      <c r="Q216">
        <f t="shared" si="11"/>
        <v>300</v>
      </c>
    </row>
    <row r="217" spans="1:17">
      <c r="A217">
        <v>216</v>
      </c>
      <c r="B217" t="s">
        <v>230</v>
      </c>
      <c r="C217" s="1">
        <v>0</v>
      </c>
      <c r="D217" s="2" t="s">
        <v>318</v>
      </c>
      <c r="E217">
        <f>IF(ISBLANK(Marathon!F220),"",100+MAX(0,(50-(50*(Marathon!F220-'Best Times'!H$2)/('Best Times'!H$6-'Best Times'!H$2)))))</f>
        <v>100</v>
      </c>
      <c r="F217" t="str">
        <f>IF(ISBLANK(Marathon!G220),"",100+MAX(0,(50-(50*(Marathon!G220-'Best Times'!I$2)/('Best Times'!I$6-'Best Times'!I$2)))))</f>
        <v/>
      </c>
      <c r="G217" t="str">
        <f>IF(ISBLANK(Marathon!H220),"",100+MAX(0,(50-(50*(Marathon!H220-'Best Times'!J$2)/('Best Times'!J$6-'Best Times'!J$2)))))</f>
        <v/>
      </c>
      <c r="H217" t="str">
        <f>IF(ISBLANK(Marathon!I220),"",100+MAX(0,(50-(50*(Marathon!I220-'Best Times'!K$2)/('Best Times'!K$6-'Best Times'!K$2)))))</f>
        <v/>
      </c>
      <c r="I217" t="str">
        <f>IF(ISBLANK(Marathon!J220),"",100+MAX(0,(50-(50*(Marathon!J220-'Best Times'!L$2)/('Best Times'!L$6-'Best Times'!L$2)))))</f>
        <v/>
      </c>
      <c r="J217" t="str">
        <f>IF(ISBLANK(Marathon!K220),"",100+MAX(0,(50-(50*(Marathon!K220-'Best Times'!M$2)/('Best Times'!M$6-'Best Times'!M$2)))))</f>
        <v/>
      </c>
      <c r="K217" t="str">
        <f>IF(ISBLANK(Marathon!L220),"",100+MAX(0,(50-(50*(Marathon!L220-'Best Times'!N$2)/('Best Times'!N$6-'Best Times'!N$2)))))</f>
        <v/>
      </c>
      <c r="L217" t="str">
        <f>IF(ISBLANK(Marathon!M220),"",100+MAX(0,(50-(50*(Marathon!M220-'Best Times'!O$2)/('Best Times'!O$6-'Best Times'!O$2)))))</f>
        <v/>
      </c>
      <c r="M217">
        <f>IF(ISBLANK(Marathon!N220),"",100+MAX(0,(50-(50*(Marathon!N220-'Best Times'!P$2)/('Best Times'!P$6-'Best Times'!P$2)))))</f>
        <v>100</v>
      </c>
      <c r="N217">
        <f>IF(ISBLANK(Marathon!O220),"",100+MAX(0,(50-(50*(Marathon!O220-'Best Times'!Q$2)/('Best Times'!Q$6-'Best Times'!Q$2)))))</f>
        <v>100</v>
      </c>
      <c r="O217">
        <f t="shared" si="9"/>
        <v>300</v>
      </c>
      <c r="P217">
        <f t="shared" si="10"/>
        <v>0</v>
      </c>
      <c r="Q217">
        <f t="shared" si="11"/>
        <v>300</v>
      </c>
    </row>
    <row r="218" spans="1:17">
      <c r="A218">
        <v>217</v>
      </c>
      <c r="B218" t="s">
        <v>97</v>
      </c>
      <c r="C218" s="1">
        <v>0</v>
      </c>
      <c r="D218" s="2" t="s">
        <v>318</v>
      </c>
      <c r="E218">
        <f>IF(ISBLANK(Marathon!F221),"",100+MAX(0,(50-(50*(Marathon!F221-'Best Times'!H$2)/('Best Times'!H$6-'Best Times'!H$2)))))</f>
        <v>100</v>
      </c>
      <c r="F218">
        <f>IF(ISBLANK(Marathon!G221),"",100+MAX(0,(50-(50*(Marathon!G221-'Best Times'!I$2)/('Best Times'!I$6-'Best Times'!I$2)))))</f>
        <v>100</v>
      </c>
      <c r="G218" t="str">
        <f>IF(ISBLANK(Marathon!H221),"",100+MAX(0,(50-(50*(Marathon!H221-'Best Times'!J$2)/('Best Times'!J$6-'Best Times'!J$2)))))</f>
        <v/>
      </c>
      <c r="H218" t="str">
        <f>IF(ISBLANK(Marathon!I221),"",100+MAX(0,(50-(50*(Marathon!I221-'Best Times'!K$2)/('Best Times'!K$6-'Best Times'!K$2)))))</f>
        <v/>
      </c>
      <c r="I218" t="str">
        <f>IF(ISBLANK(Marathon!J221),"",100+MAX(0,(50-(50*(Marathon!J221-'Best Times'!L$2)/('Best Times'!L$6-'Best Times'!L$2)))))</f>
        <v/>
      </c>
      <c r="J218" t="str">
        <f>IF(ISBLANK(Marathon!K221),"",100+MAX(0,(50-(50*(Marathon!K221-'Best Times'!M$2)/('Best Times'!M$6-'Best Times'!M$2)))))</f>
        <v/>
      </c>
      <c r="K218" t="str">
        <f>IF(ISBLANK(Marathon!L221),"",100+MAX(0,(50-(50*(Marathon!L221-'Best Times'!N$2)/('Best Times'!N$6-'Best Times'!N$2)))))</f>
        <v/>
      </c>
      <c r="L218">
        <f>IF(ISBLANK(Marathon!M221),"",100+MAX(0,(50-(50*(Marathon!M221-'Best Times'!O$2)/('Best Times'!O$6-'Best Times'!O$2)))))</f>
        <v>100</v>
      </c>
      <c r="M218" t="str">
        <f>IF(ISBLANK(Marathon!N221),"",100+MAX(0,(50-(50*(Marathon!N221-'Best Times'!P$2)/('Best Times'!P$6-'Best Times'!P$2)))))</f>
        <v/>
      </c>
      <c r="N218" t="str">
        <f>IF(ISBLANK(Marathon!O221),"",100+MAX(0,(50-(50*(Marathon!O221-'Best Times'!Q$2)/('Best Times'!Q$6-'Best Times'!Q$2)))))</f>
        <v/>
      </c>
      <c r="O218">
        <f t="shared" si="9"/>
        <v>300</v>
      </c>
      <c r="P218">
        <f t="shared" si="10"/>
        <v>0</v>
      </c>
      <c r="Q218">
        <f t="shared" si="11"/>
        <v>300</v>
      </c>
    </row>
    <row r="219" spans="1:17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IF(ISBLANK(Marathon!F222),"",100+MAX(0,(50-(50*(Marathon!F222-'Best Times'!H$2)/('Best Times'!H$6-'Best Times'!H$2)))))</f>
        <v/>
      </c>
      <c r="F219">
        <f>IF(ISBLANK(Marathon!G222),"",100+MAX(0,(50-(50*(Marathon!G222-'Best Times'!I$2)/('Best Times'!I$6-'Best Times'!I$2)))))</f>
        <v>100</v>
      </c>
      <c r="G219" t="str">
        <f>IF(ISBLANK(Marathon!H222),"",100+MAX(0,(50-(50*(Marathon!H222-'Best Times'!J$2)/('Best Times'!J$6-'Best Times'!J$2)))))</f>
        <v/>
      </c>
      <c r="H219">
        <f>IF(ISBLANK(Marathon!I222),"",100+MAX(0,(50-(50*(Marathon!I222-'Best Times'!K$2)/('Best Times'!K$6-'Best Times'!K$2)))))</f>
        <v>100</v>
      </c>
      <c r="I219" t="str">
        <f>IF(ISBLANK(Marathon!J222),"",100+MAX(0,(50-(50*(Marathon!J222-'Best Times'!L$2)/('Best Times'!L$6-'Best Times'!L$2)))))</f>
        <v/>
      </c>
      <c r="J219" t="str">
        <f>IF(ISBLANK(Marathon!K222),"",100+MAX(0,(50-(50*(Marathon!K222-'Best Times'!M$2)/('Best Times'!M$6-'Best Times'!M$2)))))</f>
        <v/>
      </c>
      <c r="K219" t="str">
        <f>IF(ISBLANK(Marathon!L222),"",100+MAX(0,(50-(50*(Marathon!L222-'Best Times'!N$2)/('Best Times'!N$6-'Best Times'!N$2)))))</f>
        <v/>
      </c>
      <c r="L219" t="str">
        <f>IF(ISBLANK(Marathon!M222),"",100+MAX(0,(50-(50*(Marathon!M222-'Best Times'!O$2)/('Best Times'!O$6-'Best Times'!O$2)))))</f>
        <v/>
      </c>
      <c r="M219">
        <f>IF(ISBLANK(Marathon!N222),"",100+MAX(0,(50-(50*(Marathon!N222-'Best Times'!P$2)/('Best Times'!P$6-'Best Times'!P$2)))))</f>
        <v>100</v>
      </c>
      <c r="N219" t="str">
        <f>IF(ISBLANK(Marathon!O222),"",100+MAX(0,(50-(50*(Marathon!O222-'Best Times'!Q$2)/('Best Times'!Q$6-'Best Times'!Q$2)))))</f>
        <v/>
      </c>
      <c r="O219">
        <f t="shared" si="9"/>
        <v>300</v>
      </c>
      <c r="P219">
        <f t="shared" si="10"/>
        <v>0</v>
      </c>
      <c r="Q219">
        <f t="shared" si="11"/>
        <v>300</v>
      </c>
    </row>
    <row r="220" spans="1:17">
      <c r="A220">
        <v>219</v>
      </c>
      <c r="B220" t="s">
        <v>232</v>
      </c>
      <c r="C220" s="1">
        <v>76</v>
      </c>
      <c r="D220" s="2" t="s">
        <v>319</v>
      </c>
      <c r="E220" t="str">
        <f>IF(ISBLANK(Marathon!F223),"",100+MAX(0,(50-(50*(Marathon!F223-'Best Times'!H$2)/('Best Times'!H$6-'Best Times'!H$2)))))</f>
        <v/>
      </c>
      <c r="F220">
        <f>IF(ISBLANK(Marathon!G223),"",100+MAX(0,(50-(50*(Marathon!G223-'Best Times'!I$2)/('Best Times'!I$6-'Best Times'!I$2)))))</f>
        <v>125.89031339031339</v>
      </c>
      <c r="G220" t="str">
        <f>IF(ISBLANK(Marathon!H223),"",100+MAX(0,(50-(50*(Marathon!H223-'Best Times'!J$2)/('Best Times'!J$6-'Best Times'!J$2)))))</f>
        <v/>
      </c>
      <c r="H220" t="str">
        <f>IF(ISBLANK(Marathon!I223),"",100+MAX(0,(50-(50*(Marathon!I223-'Best Times'!K$2)/('Best Times'!K$6-'Best Times'!K$2)))))</f>
        <v/>
      </c>
      <c r="I220" t="str">
        <f>IF(ISBLANK(Marathon!J223),"",100+MAX(0,(50-(50*(Marathon!J223-'Best Times'!L$2)/('Best Times'!L$6-'Best Times'!L$2)))))</f>
        <v/>
      </c>
      <c r="J220" t="str">
        <f>IF(ISBLANK(Marathon!K223),"",100+MAX(0,(50-(50*(Marathon!K223-'Best Times'!M$2)/('Best Times'!M$6-'Best Times'!M$2)))))</f>
        <v/>
      </c>
      <c r="K220" t="str">
        <f>IF(ISBLANK(Marathon!L223),"",100+MAX(0,(50-(50*(Marathon!L223-'Best Times'!N$2)/('Best Times'!N$6-'Best Times'!N$2)))))</f>
        <v/>
      </c>
      <c r="L220" t="str">
        <f>IF(ISBLANK(Marathon!M223),"",100+MAX(0,(50-(50*(Marathon!M223-'Best Times'!O$2)/('Best Times'!O$6-'Best Times'!O$2)))))</f>
        <v/>
      </c>
      <c r="M220" t="str">
        <f>IF(ISBLANK(Marathon!N223),"",100+MAX(0,(50-(50*(Marathon!N223-'Best Times'!P$2)/('Best Times'!P$6-'Best Times'!P$2)))))</f>
        <v/>
      </c>
      <c r="N220">
        <f>IF(ISBLANK(Marathon!O223),"",100+MAX(0,(50-(50*(Marathon!O223-'Best Times'!Q$2)/('Best Times'!Q$6-'Best Times'!Q$2)))))</f>
        <v>114.97233748271093</v>
      </c>
      <c r="O220">
        <f t="shared" si="9"/>
        <v>200</v>
      </c>
      <c r="P220">
        <f t="shared" si="10"/>
        <v>0</v>
      </c>
      <c r="Q220">
        <f t="shared" si="11"/>
        <v>240.86265087302434</v>
      </c>
    </row>
    <row r="221" spans="1:17">
      <c r="A221">
        <v>220</v>
      </c>
      <c r="B221" t="s">
        <v>233</v>
      </c>
      <c r="C221" s="1">
        <v>0</v>
      </c>
      <c r="D221" s="2" t="s">
        <v>318</v>
      </c>
      <c r="E221" t="str">
        <f>IF(ISBLANK(Marathon!F224),"",100+MAX(0,(50-(50*(Marathon!F224-'Best Times'!H$2)/('Best Times'!H$6-'Best Times'!H$2)))))</f>
        <v/>
      </c>
      <c r="F221" t="str">
        <f>IF(ISBLANK(Marathon!G224),"",100+MAX(0,(50-(50*(Marathon!G224-'Best Times'!I$2)/('Best Times'!I$6-'Best Times'!I$2)))))</f>
        <v/>
      </c>
      <c r="G221" t="str">
        <f>IF(ISBLANK(Marathon!H224),"",100+MAX(0,(50-(50*(Marathon!H224-'Best Times'!J$2)/('Best Times'!J$6-'Best Times'!J$2)))))</f>
        <v/>
      </c>
      <c r="H221" t="str">
        <f>IF(ISBLANK(Marathon!I224),"",100+MAX(0,(50-(50*(Marathon!I224-'Best Times'!K$2)/('Best Times'!K$6-'Best Times'!K$2)))))</f>
        <v/>
      </c>
      <c r="I221" t="str">
        <f>IF(ISBLANK(Marathon!J224),"",100+MAX(0,(50-(50*(Marathon!J224-'Best Times'!L$2)/('Best Times'!L$6-'Best Times'!L$2)))))</f>
        <v/>
      </c>
      <c r="J221" t="str">
        <f>IF(ISBLANK(Marathon!K224),"",100+MAX(0,(50-(50*(Marathon!K224-'Best Times'!M$2)/('Best Times'!M$6-'Best Times'!M$2)))))</f>
        <v/>
      </c>
      <c r="K221">
        <f>IF(ISBLANK(Marathon!L224),"",100+MAX(0,(50-(50*(Marathon!L224-'Best Times'!N$2)/('Best Times'!N$6-'Best Times'!N$2)))))</f>
        <v>100</v>
      </c>
      <c r="L221" t="str">
        <f>IF(ISBLANK(Marathon!M224),"",100+MAX(0,(50-(50*(Marathon!M224-'Best Times'!O$2)/('Best Times'!O$6-'Best Times'!O$2)))))</f>
        <v/>
      </c>
      <c r="M221">
        <f>IF(ISBLANK(Marathon!N224),"",100+MAX(0,(50-(50*(Marathon!N224-'Best Times'!P$2)/('Best Times'!P$6-'Best Times'!P$2)))))</f>
        <v>100</v>
      </c>
      <c r="N221">
        <f>IF(ISBLANK(Marathon!O224),"",100+MAX(0,(50-(50*(Marathon!O224-'Best Times'!Q$2)/('Best Times'!Q$6-'Best Times'!Q$2)))))</f>
        <v>100</v>
      </c>
      <c r="O221">
        <f t="shared" si="9"/>
        <v>300</v>
      </c>
      <c r="P221">
        <f t="shared" si="10"/>
        <v>0</v>
      </c>
      <c r="Q221">
        <f t="shared" si="11"/>
        <v>300</v>
      </c>
    </row>
    <row r="222" spans="1:17">
      <c r="A222">
        <v>221</v>
      </c>
      <c r="B222" t="s">
        <v>63</v>
      </c>
      <c r="C222" s="1">
        <v>63.783333333333303</v>
      </c>
      <c r="D222" s="2" t="s">
        <v>319</v>
      </c>
      <c r="E222" t="str">
        <f>IF(ISBLANK(Marathon!F225),"",100+MAX(0,(50-(50*(Marathon!F225-'Best Times'!H$2)/('Best Times'!H$6-'Best Times'!H$2)))))</f>
        <v/>
      </c>
      <c r="F222">
        <f>IF(ISBLANK(Marathon!G225),"",100+MAX(0,(50-(50*(Marathon!G225-'Best Times'!I$2)/('Best Times'!I$6-'Best Times'!I$2)))))</f>
        <v>102.5997150997151</v>
      </c>
      <c r="G222" t="str">
        <f>IF(ISBLANK(Marathon!H225),"",100+MAX(0,(50-(50*(Marathon!H225-'Best Times'!J$2)/('Best Times'!J$6-'Best Times'!J$2)))))</f>
        <v/>
      </c>
      <c r="H222" t="str">
        <f>IF(ISBLANK(Marathon!I225),"",100+MAX(0,(50-(50*(Marathon!I225-'Best Times'!K$2)/('Best Times'!K$6-'Best Times'!K$2)))))</f>
        <v/>
      </c>
      <c r="I222" t="str">
        <f>IF(ISBLANK(Marathon!J225),"",100+MAX(0,(50-(50*(Marathon!J225-'Best Times'!L$2)/('Best Times'!L$6-'Best Times'!L$2)))))</f>
        <v/>
      </c>
      <c r="J222" t="str">
        <f>IF(ISBLANK(Marathon!K225),"",100+MAX(0,(50-(50*(Marathon!K225-'Best Times'!M$2)/('Best Times'!M$6-'Best Times'!M$2)))))</f>
        <v/>
      </c>
      <c r="K222" t="str">
        <f>IF(ISBLANK(Marathon!L225),"",100+MAX(0,(50-(50*(Marathon!L225-'Best Times'!N$2)/('Best Times'!N$6-'Best Times'!N$2)))))</f>
        <v/>
      </c>
      <c r="L222" t="str">
        <f>IF(ISBLANK(Marathon!M225),"",100+MAX(0,(50-(50*(Marathon!M225-'Best Times'!O$2)/('Best Times'!O$6-'Best Times'!O$2)))))</f>
        <v/>
      </c>
      <c r="M222" t="str">
        <f>IF(ISBLANK(Marathon!N225),"",100+MAX(0,(50-(50*(Marathon!N225-'Best Times'!P$2)/('Best Times'!P$6-'Best Times'!P$2)))))</f>
        <v/>
      </c>
      <c r="N222">
        <f>IF(ISBLANK(Marathon!O225),"",100+MAX(0,(50-(50*(Marathon!O225-'Best Times'!Q$2)/('Best Times'!Q$6-'Best Times'!Q$2)))))</f>
        <v>112.24066390041494</v>
      </c>
      <c r="O222">
        <f t="shared" si="9"/>
        <v>200</v>
      </c>
      <c r="P222">
        <f t="shared" si="10"/>
        <v>0</v>
      </c>
      <c r="Q222">
        <f t="shared" si="11"/>
        <v>214.84037900013004</v>
      </c>
    </row>
    <row r="223" spans="1:17">
      <c r="A223">
        <v>222</v>
      </c>
      <c r="B223" t="s">
        <v>234</v>
      </c>
      <c r="C223" s="1">
        <v>58.566666666666599</v>
      </c>
      <c r="D223" s="2" t="s">
        <v>319</v>
      </c>
      <c r="E223" t="str">
        <f>IF(ISBLANK(Marathon!F226),"",100+MAX(0,(50-(50*(Marathon!F226-'Best Times'!H$2)/('Best Times'!H$6-'Best Times'!H$2)))))</f>
        <v/>
      </c>
      <c r="F223">
        <f>IF(ISBLANK(Marathon!G226),"",100+MAX(0,(50-(50*(Marathon!G226-'Best Times'!I$2)/('Best Times'!I$6-'Best Times'!I$2)))))</f>
        <v>100</v>
      </c>
      <c r="G223" t="str">
        <f>IF(ISBLANK(Marathon!H226),"",100+MAX(0,(50-(50*(Marathon!H226-'Best Times'!J$2)/('Best Times'!J$6-'Best Times'!J$2)))))</f>
        <v/>
      </c>
      <c r="H223" t="str">
        <f>IF(ISBLANK(Marathon!I226),"",100+MAX(0,(50-(50*(Marathon!I226-'Best Times'!K$2)/('Best Times'!K$6-'Best Times'!K$2)))))</f>
        <v/>
      </c>
      <c r="I223" t="str">
        <f>IF(ISBLANK(Marathon!J226),"",100+MAX(0,(50-(50*(Marathon!J226-'Best Times'!L$2)/('Best Times'!L$6-'Best Times'!L$2)))))</f>
        <v/>
      </c>
      <c r="J223" t="str">
        <f>IF(ISBLANK(Marathon!K226),"",100+MAX(0,(50-(50*(Marathon!K226-'Best Times'!M$2)/('Best Times'!M$6-'Best Times'!M$2)))))</f>
        <v/>
      </c>
      <c r="K223" t="str">
        <f>IF(ISBLANK(Marathon!L226),"",100+MAX(0,(50-(50*(Marathon!L226-'Best Times'!N$2)/('Best Times'!N$6-'Best Times'!N$2)))))</f>
        <v/>
      </c>
      <c r="L223" t="str">
        <f>IF(ISBLANK(Marathon!M226),"",100+MAX(0,(50-(50*(Marathon!M226-'Best Times'!O$2)/('Best Times'!O$6-'Best Times'!O$2)))))</f>
        <v/>
      </c>
      <c r="M223" t="str">
        <f>IF(ISBLANK(Marathon!N226),"",100+MAX(0,(50-(50*(Marathon!N226-'Best Times'!P$2)/('Best Times'!P$6-'Best Times'!P$2)))))</f>
        <v/>
      </c>
      <c r="N223">
        <f>IF(ISBLANK(Marathon!O226),"",100+MAX(0,(50-(50*(Marathon!O226-'Best Times'!Q$2)/('Best Times'!Q$6-'Best Times'!Q$2)))))</f>
        <v>111.5491009681881</v>
      </c>
      <c r="O223">
        <f t="shared" si="9"/>
        <v>200</v>
      </c>
      <c r="P223">
        <f t="shared" si="10"/>
        <v>0</v>
      </c>
      <c r="Q223">
        <f t="shared" si="11"/>
        <v>211.5491009681881</v>
      </c>
    </row>
    <row r="224" spans="1:17">
      <c r="A224">
        <v>223</v>
      </c>
      <c r="B224" t="s">
        <v>66</v>
      </c>
      <c r="C224" s="1">
        <v>44.75</v>
      </c>
      <c r="D224" s="2" t="s">
        <v>319</v>
      </c>
      <c r="E224" t="str">
        <f>IF(ISBLANK(Marathon!F227),"",100+MAX(0,(50-(50*(Marathon!F227-'Best Times'!H$2)/('Best Times'!H$6-'Best Times'!H$2)))))</f>
        <v/>
      </c>
      <c r="F224">
        <f>IF(ISBLANK(Marathon!G227),"",100+MAX(0,(50-(50*(Marathon!G227-'Best Times'!I$2)/('Best Times'!I$6-'Best Times'!I$2)))))</f>
        <v>100</v>
      </c>
      <c r="G224" t="str">
        <f>IF(ISBLANK(Marathon!H227),"",100+MAX(0,(50-(50*(Marathon!H227-'Best Times'!J$2)/('Best Times'!J$6-'Best Times'!J$2)))))</f>
        <v/>
      </c>
      <c r="H224" t="str">
        <f>IF(ISBLANK(Marathon!I227),"",100+MAX(0,(50-(50*(Marathon!I227-'Best Times'!K$2)/('Best Times'!K$6-'Best Times'!K$2)))))</f>
        <v/>
      </c>
      <c r="I224" t="str">
        <f>IF(ISBLANK(Marathon!J227),"",100+MAX(0,(50-(50*(Marathon!J227-'Best Times'!L$2)/('Best Times'!L$6-'Best Times'!L$2)))))</f>
        <v/>
      </c>
      <c r="J224" t="str">
        <f>IF(ISBLANK(Marathon!K227),"",100+MAX(0,(50-(50*(Marathon!K227-'Best Times'!M$2)/('Best Times'!M$6-'Best Times'!M$2)))))</f>
        <v/>
      </c>
      <c r="K224" t="str">
        <f>IF(ISBLANK(Marathon!L227),"",100+MAX(0,(50-(50*(Marathon!L227-'Best Times'!N$2)/('Best Times'!N$6-'Best Times'!N$2)))))</f>
        <v/>
      </c>
      <c r="L224" t="str">
        <f>IF(ISBLANK(Marathon!M227),"",100+MAX(0,(50-(50*(Marathon!M227-'Best Times'!O$2)/('Best Times'!O$6-'Best Times'!O$2)))))</f>
        <v/>
      </c>
      <c r="M224" t="str">
        <f>IF(ISBLANK(Marathon!N227),"",100+MAX(0,(50-(50*(Marathon!N227-'Best Times'!P$2)/('Best Times'!P$6-'Best Times'!P$2)))))</f>
        <v/>
      </c>
      <c r="N224">
        <f>IF(ISBLANK(Marathon!O227),"",100+MAX(0,(50-(50*(Marathon!O227-'Best Times'!Q$2)/('Best Times'!Q$6-'Best Times'!Q$2)))))</f>
        <v>107.08852005532503</v>
      </c>
      <c r="O224">
        <f t="shared" si="9"/>
        <v>200</v>
      </c>
      <c r="P224">
        <f t="shared" si="10"/>
        <v>0</v>
      </c>
      <c r="Q224">
        <f t="shared" si="11"/>
        <v>207.08852005532503</v>
      </c>
    </row>
    <row r="225" spans="1:17">
      <c r="A225">
        <v>224</v>
      </c>
      <c r="B225" t="s">
        <v>235</v>
      </c>
      <c r="C225" s="1">
        <v>31.783333333333299</v>
      </c>
      <c r="D225" s="2" t="s">
        <v>320</v>
      </c>
      <c r="E225">
        <f>IF(ISBLANK(Marathon!F228),"",100+MAX(0,(50-(50*(Marathon!F228-'Best Times'!H$2)/('Best Times'!H$6-'Best Times'!H$2)))))</f>
        <v>107.28427895981088</v>
      </c>
      <c r="F225" t="str">
        <f>IF(ISBLANK(Marathon!G228),"",100+MAX(0,(50-(50*(Marathon!G228-'Best Times'!I$2)/('Best Times'!I$6-'Best Times'!I$2)))))</f>
        <v/>
      </c>
      <c r="G225" t="str">
        <f>IF(ISBLANK(Marathon!H228),"",100+MAX(0,(50-(50*(Marathon!H228-'Best Times'!J$2)/('Best Times'!J$6-'Best Times'!J$2)))))</f>
        <v/>
      </c>
      <c r="H225" t="str">
        <f>IF(ISBLANK(Marathon!I228),"",100+MAX(0,(50-(50*(Marathon!I228-'Best Times'!K$2)/('Best Times'!K$6-'Best Times'!K$2)))))</f>
        <v/>
      </c>
      <c r="I225" t="str">
        <f>IF(ISBLANK(Marathon!J228),"",100+MAX(0,(50-(50*(Marathon!J228-'Best Times'!L$2)/('Best Times'!L$6-'Best Times'!L$2)))))</f>
        <v/>
      </c>
      <c r="J225" t="str">
        <f>IF(ISBLANK(Marathon!K228),"",100+MAX(0,(50-(50*(Marathon!K228-'Best Times'!M$2)/('Best Times'!M$6-'Best Times'!M$2)))))</f>
        <v/>
      </c>
      <c r="K225" t="str">
        <f>IF(ISBLANK(Marathon!L228),"",100+MAX(0,(50-(50*(Marathon!L228-'Best Times'!N$2)/('Best Times'!N$6-'Best Times'!N$2)))))</f>
        <v/>
      </c>
      <c r="L225" t="str">
        <f>IF(ISBLANK(Marathon!M228),"",100+MAX(0,(50-(50*(Marathon!M228-'Best Times'!O$2)/('Best Times'!O$6-'Best Times'!O$2)))))</f>
        <v/>
      </c>
      <c r="M225" t="str">
        <f>IF(ISBLANK(Marathon!N228),"",100+MAX(0,(50-(50*(Marathon!N228-'Best Times'!P$2)/('Best Times'!P$6-'Best Times'!P$2)))))</f>
        <v/>
      </c>
      <c r="N225">
        <f>IF(ISBLANK(Marathon!O228),"",100+MAX(0,(50-(50*(Marathon!O228-'Best Times'!Q$2)/('Best Times'!Q$6-'Best Times'!Q$2)))))</f>
        <v>108.12586445366529</v>
      </c>
      <c r="O225">
        <f t="shared" si="9"/>
        <v>200</v>
      </c>
      <c r="P225">
        <f t="shared" si="10"/>
        <v>0</v>
      </c>
      <c r="Q225">
        <f t="shared" si="11"/>
        <v>215.41014341347616</v>
      </c>
    </row>
    <row r="226" spans="1:17">
      <c r="A226">
        <v>225</v>
      </c>
      <c r="B226" t="s">
        <v>70</v>
      </c>
      <c r="C226" s="1">
        <v>24.5</v>
      </c>
      <c r="D226" s="2" t="s">
        <v>319</v>
      </c>
      <c r="E226" t="str">
        <f>IF(ISBLANK(Marathon!F229),"",100+MAX(0,(50-(50*(Marathon!F229-'Best Times'!H$2)/('Best Times'!H$6-'Best Times'!H$2)))))</f>
        <v/>
      </c>
      <c r="F226" t="str">
        <f>IF(ISBLANK(Marathon!G229),"",100+MAX(0,(50-(50*(Marathon!G229-'Best Times'!I$2)/('Best Times'!I$6-'Best Times'!I$2)))))</f>
        <v/>
      </c>
      <c r="G226" t="str">
        <f>IF(ISBLANK(Marathon!H229),"",100+MAX(0,(50-(50*(Marathon!H229-'Best Times'!J$2)/('Best Times'!J$6-'Best Times'!J$2)))))</f>
        <v/>
      </c>
      <c r="H226" t="str">
        <f>IF(ISBLANK(Marathon!I229),"",100+MAX(0,(50-(50*(Marathon!I229-'Best Times'!K$2)/('Best Times'!K$6-'Best Times'!K$2)))))</f>
        <v/>
      </c>
      <c r="I226" t="str">
        <f>IF(ISBLANK(Marathon!J229),"",100+MAX(0,(50-(50*(Marathon!J229-'Best Times'!L$2)/('Best Times'!L$6-'Best Times'!L$2)))))</f>
        <v/>
      </c>
      <c r="J226" t="str">
        <f>IF(ISBLANK(Marathon!K229),"",100+MAX(0,(50-(50*(Marathon!K229-'Best Times'!M$2)/('Best Times'!M$6-'Best Times'!M$2)))))</f>
        <v/>
      </c>
      <c r="K226" t="str">
        <f>IF(ISBLANK(Marathon!L229),"",100+MAX(0,(50-(50*(Marathon!L229-'Best Times'!N$2)/('Best Times'!N$6-'Best Times'!N$2)))))</f>
        <v/>
      </c>
      <c r="L226" t="str">
        <f>IF(ISBLANK(Marathon!M229),"",100+MAX(0,(50-(50*(Marathon!M229-'Best Times'!O$2)/('Best Times'!O$6-'Best Times'!O$2)))))</f>
        <v/>
      </c>
      <c r="M226">
        <f>IF(ISBLANK(Marathon!N229),"",100+MAX(0,(50-(50*(Marathon!N229-'Best Times'!P$2)/('Best Times'!P$6-'Best Times'!P$2)))))</f>
        <v>100</v>
      </c>
      <c r="N226">
        <f>IF(ISBLANK(Marathon!O229),"",100+MAX(0,(50-(50*(Marathon!O229-'Best Times'!Q$2)/('Best Times'!Q$6-'Best Times'!Q$2)))))</f>
        <v>100</v>
      </c>
      <c r="O226">
        <f t="shared" si="9"/>
        <v>200</v>
      </c>
      <c r="P226">
        <f t="shared" si="10"/>
        <v>0</v>
      </c>
      <c r="Q226">
        <f t="shared" si="11"/>
        <v>200</v>
      </c>
    </row>
    <row r="227" spans="1:17">
      <c r="A227">
        <v>226</v>
      </c>
      <c r="B227" t="s">
        <v>236</v>
      </c>
      <c r="C227" s="1">
        <v>24.066666666666599</v>
      </c>
      <c r="D227" s="2" t="s">
        <v>320</v>
      </c>
      <c r="E227">
        <f>IF(ISBLANK(Marathon!F230),"",100+MAX(0,(50-(50*(Marathon!F230-'Best Times'!H$2)/('Best Times'!H$6-'Best Times'!H$2)))))</f>
        <v>100</v>
      </c>
      <c r="F227" t="str">
        <f>IF(ISBLANK(Marathon!G230),"",100+MAX(0,(50-(50*(Marathon!G230-'Best Times'!I$2)/('Best Times'!I$6-'Best Times'!I$2)))))</f>
        <v/>
      </c>
      <c r="G227" t="str">
        <f>IF(ISBLANK(Marathon!H230),"",100+MAX(0,(50-(50*(Marathon!H230-'Best Times'!J$2)/('Best Times'!J$6-'Best Times'!J$2)))))</f>
        <v/>
      </c>
      <c r="H227" t="str">
        <f>IF(ISBLANK(Marathon!I230),"",100+MAX(0,(50-(50*(Marathon!I230-'Best Times'!K$2)/('Best Times'!K$6-'Best Times'!K$2)))))</f>
        <v/>
      </c>
      <c r="I227" t="str">
        <f>IF(ISBLANK(Marathon!J230),"",100+MAX(0,(50-(50*(Marathon!J230-'Best Times'!L$2)/('Best Times'!L$6-'Best Times'!L$2)))))</f>
        <v/>
      </c>
      <c r="J227" t="str">
        <f>IF(ISBLANK(Marathon!K230),"",100+MAX(0,(50-(50*(Marathon!K230-'Best Times'!M$2)/('Best Times'!M$6-'Best Times'!M$2)))))</f>
        <v/>
      </c>
      <c r="K227" t="str">
        <f>IF(ISBLANK(Marathon!L230),"",100+MAX(0,(50-(50*(Marathon!L230-'Best Times'!N$2)/('Best Times'!N$6-'Best Times'!N$2)))))</f>
        <v/>
      </c>
      <c r="L227" t="str">
        <f>IF(ISBLANK(Marathon!M230),"",100+MAX(0,(50-(50*(Marathon!M230-'Best Times'!O$2)/('Best Times'!O$6-'Best Times'!O$2)))))</f>
        <v/>
      </c>
      <c r="M227">
        <f>IF(ISBLANK(Marathon!N230),"",100+MAX(0,(50-(50*(Marathon!N230-'Best Times'!P$2)/('Best Times'!P$6-'Best Times'!P$2)))))</f>
        <v>106.27450980392157</v>
      </c>
      <c r="N227" t="str">
        <f>IF(ISBLANK(Marathon!O230),"",100+MAX(0,(50-(50*(Marathon!O230-'Best Times'!Q$2)/('Best Times'!Q$6-'Best Times'!Q$2)))))</f>
        <v/>
      </c>
      <c r="O227">
        <f t="shared" si="9"/>
        <v>200</v>
      </c>
      <c r="P227">
        <f t="shared" si="10"/>
        <v>0</v>
      </c>
      <c r="Q227">
        <f t="shared" si="11"/>
        <v>206.27450980392157</v>
      </c>
    </row>
    <row r="228" spans="1:17">
      <c r="A228">
        <v>227</v>
      </c>
      <c r="B228" t="s">
        <v>237</v>
      </c>
      <c r="C228" s="1">
        <v>21.4166666666666</v>
      </c>
      <c r="D228" s="2" t="s">
        <v>320</v>
      </c>
      <c r="E228" t="str">
        <f>IF(ISBLANK(Marathon!F231),"",100+MAX(0,(50-(50*(Marathon!F231-'Best Times'!H$2)/('Best Times'!H$6-'Best Times'!H$2)))))</f>
        <v/>
      </c>
      <c r="F228" t="str">
        <f>IF(ISBLANK(Marathon!G231),"",100+MAX(0,(50-(50*(Marathon!G231-'Best Times'!I$2)/('Best Times'!I$6-'Best Times'!I$2)))))</f>
        <v/>
      </c>
      <c r="G228" t="str">
        <f>IF(ISBLANK(Marathon!H231),"",100+MAX(0,(50-(50*(Marathon!H231-'Best Times'!J$2)/('Best Times'!J$6-'Best Times'!J$2)))))</f>
        <v/>
      </c>
      <c r="H228" t="str">
        <f>IF(ISBLANK(Marathon!I231),"",100+MAX(0,(50-(50*(Marathon!I231-'Best Times'!K$2)/('Best Times'!K$6-'Best Times'!K$2)))))</f>
        <v/>
      </c>
      <c r="I228">
        <f>IF(ISBLANK(Marathon!J231),"",100+MAX(0,(50-(50*(Marathon!J231-'Best Times'!L$2)/('Best Times'!L$6-'Best Times'!L$2)))))</f>
        <v>100.14367816091954</v>
      </c>
      <c r="J228">
        <f>IF(ISBLANK(Marathon!K231),"",100+MAX(0,(50-(50*(Marathon!K231-'Best Times'!M$2)/('Best Times'!M$6-'Best Times'!M$2)))))</f>
        <v>100</v>
      </c>
      <c r="K228" t="str">
        <f>IF(ISBLANK(Marathon!L231),"",100+MAX(0,(50-(50*(Marathon!L231-'Best Times'!N$2)/('Best Times'!N$6-'Best Times'!N$2)))))</f>
        <v/>
      </c>
      <c r="L228" t="str">
        <f>IF(ISBLANK(Marathon!M231),"",100+MAX(0,(50-(50*(Marathon!M231-'Best Times'!O$2)/('Best Times'!O$6-'Best Times'!O$2)))))</f>
        <v/>
      </c>
      <c r="M228" t="str">
        <f>IF(ISBLANK(Marathon!N231),"",100+MAX(0,(50-(50*(Marathon!N231-'Best Times'!P$2)/('Best Times'!P$6-'Best Times'!P$2)))))</f>
        <v/>
      </c>
      <c r="N228" t="str">
        <f>IF(ISBLANK(Marathon!O231),"",100+MAX(0,(50-(50*(Marathon!O231-'Best Times'!Q$2)/('Best Times'!Q$6-'Best Times'!Q$2)))))</f>
        <v/>
      </c>
      <c r="O228">
        <f t="shared" si="9"/>
        <v>200</v>
      </c>
      <c r="P228">
        <f t="shared" si="10"/>
        <v>0</v>
      </c>
      <c r="Q228">
        <f t="shared" si="11"/>
        <v>200.14367816091954</v>
      </c>
    </row>
    <row r="229" spans="1:17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IF(ISBLANK(Marathon!F232),"",100+MAX(0,(50-(50*(Marathon!F232-'Best Times'!H$2)/('Best Times'!H$6-'Best Times'!H$2)))))</f>
        <v/>
      </c>
      <c r="F229">
        <f>IF(ISBLANK(Marathon!G232),"",100+MAX(0,(50-(50*(Marathon!G232-'Best Times'!I$2)/('Best Times'!I$6-'Best Times'!I$2)))))</f>
        <v>100</v>
      </c>
      <c r="G229" t="str">
        <f>IF(ISBLANK(Marathon!H232),"",100+MAX(0,(50-(50*(Marathon!H232-'Best Times'!J$2)/('Best Times'!J$6-'Best Times'!J$2)))))</f>
        <v/>
      </c>
      <c r="H229" t="str">
        <f>IF(ISBLANK(Marathon!I232),"",100+MAX(0,(50-(50*(Marathon!I232-'Best Times'!K$2)/('Best Times'!K$6-'Best Times'!K$2)))))</f>
        <v/>
      </c>
      <c r="I229" t="str">
        <f>IF(ISBLANK(Marathon!J232),"",100+MAX(0,(50-(50*(Marathon!J232-'Best Times'!L$2)/('Best Times'!L$6-'Best Times'!L$2)))))</f>
        <v/>
      </c>
      <c r="J229" t="str">
        <f>IF(ISBLANK(Marathon!K232),"",100+MAX(0,(50-(50*(Marathon!K232-'Best Times'!M$2)/('Best Times'!M$6-'Best Times'!M$2)))))</f>
        <v/>
      </c>
      <c r="K229" t="str">
        <f>IF(ISBLANK(Marathon!L232),"",100+MAX(0,(50-(50*(Marathon!L232-'Best Times'!N$2)/('Best Times'!N$6-'Best Times'!N$2)))))</f>
        <v/>
      </c>
      <c r="L229" t="str">
        <f>IF(ISBLANK(Marathon!M232),"",100+MAX(0,(50-(50*(Marathon!M232-'Best Times'!O$2)/('Best Times'!O$6-'Best Times'!O$2)))))</f>
        <v/>
      </c>
      <c r="M229">
        <f>IF(ISBLANK(Marathon!N232),"",100+MAX(0,(50-(50*(Marathon!N232-'Best Times'!P$2)/('Best Times'!P$6-'Best Times'!P$2)))))</f>
        <v>100</v>
      </c>
      <c r="N229" t="str">
        <f>IF(ISBLANK(Marathon!O232),"",100+MAX(0,(50-(50*(Marathon!O232-'Best Times'!Q$2)/('Best Times'!Q$6-'Best Times'!Q$2)))))</f>
        <v/>
      </c>
      <c r="O229">
        <f t="shared" si="9"/>
        <v>200</v>
      </c>
      <c r="P229">
        <f t="shared" si="10"/>
        <v>0</v>
      </c>
      <c r="Q229">
        <f t="shared" si="11"/>
        <v>200</v>
      </c>
    </row>
    <row r="230" spans="1:17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IF(ISBLANK(Marathon!F233),"",100+MAX(0,(50-(50*(Marathon!F233-'Best Times'!H$2)/('Best Times'!H$6-'Best Times'!H$2)))))</f>
        <v/>
      </c>
      <c r="F230">
        <f>IF(ISBLANK(Marathon!G233),"",100+MAX(0,(50-(50*(Marathon!G233-'Best Times'!I$2)/('Best Times'!I$6-'Best Times'!I$2)))))</f>
        <v>100</v>
      </c>
      <c r="G230" t="str">
        <f>IF(ISBLANK(Marathon!H233),"",100+MAX(0,(50-(50*(Marathon!H233-'Best Times'!J$2)/('Best Times'!J$6-'Best Times'!J$2)))))</f>
        <v/>
      </c>
      <c r="H230" t="str">
        <f>IF(ISBLANK(Marathon!I233),"",100+MAX(0,(50-(50*(Marathon!I233-'Best Times'!K$2)/('Best Times'!K$6-'Best Times'!K$2)))))</f>
        <v/>
      </c>
      <c r="I230" t="str">
        <f>IF(ISBLANK(Marathon!J233),"",100+MAX(0,(50-(50*(Marathon!J233-'Best Times'!L$2)/('Best Times'!L$6-'Best Times'!L$2)))))</f>
        <v/>
      </c>
      <c r="J230" t="str">
        <f>IF(ISBLANK(Marathon!K233),"",100+MAX(0,(50-(50*(Marathon!K233-'Best Times'!M$2)/('Best Times'!M$6-'Best Times'!M$2)))))</f>
        <v/>
      </c>
      <c r="K230" t="str">
        <f>IF(ISBLANK(Marathon!L233),"",100+MAX(0,(50-(50*(Marathon!L233-'Best Times'!N$2)/('Best Times'!N$6-'Best Times'!N$2)))))</f>
        <v/>
      </c>
      <c r="L230">
        <f>IF(ISBLANK(Marathon!M233),"",100+MAX(0,(50-(50*(Marathon!M233-'Best Times'!O$2)/('Best Times'!O$6-'Best Times'!O$2)))))</f>
        <v>100</v>
      </c>
      <c r="M230" t="str">
        <f>IF(ISBLANK(Marathon!N233),"",100+MAX(0,(50-(50*(Marathon!N233-'Best Times'!P$2)/('Best Times'!P$6-'Best Times'!P$2)))))</f>
        <v/>
      </c>
      <c r="N230" t="str">
        <f>IF(ISBLANK(Marathon!O233),"",100+MAX(0,(50-(50*(Marathon!O233-'Best Times'!Q$2)/('Best Times'!Q$6-'Best Times'!Q$2)))))</f>
        <v/>
      </c>
      <c r="O230">
        <f t="shared" si="9"/>
        <v>200</v>
      </c>
      <c r="P230">
        <f t="shared" si="10"/>
        <v>0</v>
      </c>
      <c r="Q230">
        <f t="shared" si="11"/>
        <v>200</v>
      </c>
    </row>
    <row r="231" spans="1:17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IF(ISBLANK(Marathon!F234),"",100+MAX(0,(50-(50*(Marathon!F234-'Best Times'!H$2)/('Best Times'!H$6-'Best Times'!H$2)))))</f>
        <v/>
      </c>
      <c r="F231">
        <f>IF(ISBLANK(Marathon!G234),"",100+MAX(0,(50-(50*(Marathon!G234-'Best Times'!I$2)/('Best Times'!I$6-'Best Times'!I$2)))))</f>
        <v>100</v>
      </c>
      <c r="G231" t="str">
        <f>IF(ISBLANK(Marathon!H234),"",100+MAX(0,(50-(50*(Marathon!H234-'Best Times'!J$2)/('Best Times'!J$6-'Best Times'!J$2)))))</f>
        <v/>
      </c>
      <c r="H231" t="str">
        <f>IF(ISBLANK(Marathon!I234),"",100+MAX(0,(50-(50*(Marathon!I234-'Best Times'!K$2)/('Best Times'!K$6-'Best Times'!K$2)))))</f>
        <v/>
      </c>
      <c r="I231" t="str">
        <f>IF(ISBLANK(Marathon!J234),"",100+MAX(0,(50-(50*(Marathon!J234-'Best Times'!L$2)/('Best Times'!L$6-'Best Times'!L$2)))))</f>
        <v/>
      </c>
      <c r="J231" t="str">
        <f>IF(ISBLANK(Marathon!K234),"",100+MAX(0,(50-(50*(Marathon!K234-'Best Times'!M$2)/('Best Times'!M$6-'Best Times'!M$2)))))</f>
        <v/>
      </c>
      <c r="K231" t="str">
        <f>IF(ISBLANK(Marathon!L234),"",100+MAX(0,(50-(50*(Marathon!L234-'Best Times'!N$2)/('Best Times'!N$6-'Best Times'!N$2)))))</f>
        <v/>
      </c>
      <c r="L231" t="str">
        <f>IF(ISBLANK(Marathon!M234),"",100+MAX(0,(50-(50*(Marathon!M234-'Best Times'!O$2)/('Best Times'!O$6-'Best Times'!O$2)))))</f>
        <v/>
      </c>
      <c r="M231" t="str">
        <f>IF(ISBLANK(Marathon!N234),"",100+MAX(0,(50-(50*(Marathon!N234-'Best Times'!P$2)/('Best Times'!P$6-'Best Times'!P$2)))))</f>
        <v/>
      </c>
      <c r="N231">
        <f>IF(ISBLANK(Marathon!O234),"",100+MAX(0,(50-(50*(Marathon!O234-'Best Times'!Q$2)/('Best Times'!Q$6-'Best Times'!Q$2)))))</f>
        <v>100</v>
      </c>
      <c r="O231">
        <f t="shared" si="9"/>
        <v>200</v>
      </c>
      <c r="P231">
        <f t="shared" si="10"/>
        <v>0</v>
      </c>
      <c r="Q231">
        <f t="shared" si="11"/>
        <v>200</v>
      </c>
    </row>
    <row r="232" spans="1:17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IF(ISBLANK(Marathon!F235),"",100+MAX(0,(50-(50*(Marathon!F235-'Best Times'!H$2)/('Best Times'!H$6-'Best Times'!H$2)))))</f>
        <v/>
      </c>
      <c r="F232" t="str">
        <f>IF(ISBLANK(Marathon!G235),"",100+MAX(0,(50-(50*(Marathon!G235-'Best Times'!I$2)/('Best Times'!I$6-'Best Times'!I$2)))))</f>
        <v/>
      </c>
      <c r="G232" t="str">
        <f>IF(ISBLANK(Marathon!H235),"",100+MAX(0,(50-(50*(Marathon!H235-'Best Times'!J$2)/('Best Times'!J$6-'Best Times'!J$2)))))</f>
        <v/>
      </c>
      <c r="H232" t="str">
        <f>IF(ISBLANK(Marathon!I235),"",100+MAX(0,(50-(50*(Marathon!I235-'Best Times'!K$2)/('Best Times'!K$6-'Best Times'!K$2)))))</f>
        <v/>
      </c>
      <c r="I232">
        <f>IF(ISBLANK(Marathon!J235),"",100+MAX(0,(50-(50*(Marathon!J235-'Best Times'!L$2)/('Best Times'!L$6-'Best Times'!L$2)))))</f>
        <v>100</v>
      </c>
      <c r="J232" t="str">
        <f>IF(ISBLANK(Marathon!K235),"",100+MAX(0,(50-(50*(Marathon!K235-'Best Times'!M$2)/('Best Times'!M$6-'Best Times'!M$2)))))</f>
        <v/>
      </c>
      <c r="K232" t="str">
        <f>IF(ISBLANK(Marathon!L235),"",100+MAX(0,(50-(50*(Marathon!L235-'Best Times'!N$2)/('Best Times'!N$6-'Best Times'!N$2)))))</f>
        <v/>
      </c>
      <c r="L232" t="str">
        <f>IF(ISBLANK(Marathon!M235),"",100+MAX(0,(50-(50*(Marathon!M235-'Best Times'!O$2)/('Best Times'!O$6-'Best Times'!O$2)))))</f>
        <v/>
      </c>
      <c r="M232">
        <f>IF(ISBLANK(Marathon!N235),"",100+MAX(0,(50-(50*(Marathon!N235-'Best Times'!P$2)/('Best Times'!P$6-'Best Times'!P$2)))))</f>
        <v>100</v>
      </c>
      <c r="N232" t="str">
        <f>IF(ISBLANK(Marathon!O235),"",100+MAX(0,(50-(50*(Marathon!O235-'Best Times'!Q$2)/('Best Times'!Q$6-'Best Times'!Q$2)))))</f>
        <v/>
      </c>
      <c r="O232">
        <f t="shared" si="9"/>
        <v>200</v>
      </c>
      <c r="P232">
        <f t="shared" si="10"/>
        <v>0</v>
      </c>
      <c r="Q232">
        <f t="shared" si="11"/>
        <v>200</v>
      </c>
    </row>
    <row r="233" spans="1:17">
      <c r="A233">
        <v>232</v>
      </c>
      <c r="B233" t="s">
        <v>93</v>
      </c>
      <c r="C233" s="1">
        <v>0</v>
      </c>
      <c r="D233" s="2" t="s">
        <v>321</v>
      </c>
      <c r="E233">
        <f>IF(ISBLANK(Marathon!F236),"",100+MAX(0,(50-(50*(Marathon!F236-'Best Times'!H$2)/('Best Times'!H$6-'Best Times'!H$2)))))</f>
        <v>100</v>
      </c>
      <c r="F233" t="str">
        <f>IF(ISBLANK(Marathon!G236),"",100+MAX(0,(50-(50*(Marathon!G236-'Best Times'!I$2)/('Best Times'!I$6-'Best Times'!I$2)))))</f>
        <v/>
      </c>
      <c r="G233" t="str">
        <f>IF(ISBLANK(Marathon!H236),"",100+MAX(0,(50-(50*(Marathon!H236-'Best Times'!J$2)/('Best Times'!J$6-'Best Times'!J$2)))))</f>
        <v/>
      </c>
      <c r="H233" t="str">
        <f>IF(ISBLANK(Marathon!I236),"",100+MAX(0,(50-(50*(Marathon!I236-'Best Times'!K$2)/('Best Times'!K$6-'Best Times'!K$2)))))</f>
        <v/>
      </c>
      <c r="I233" t="str">
        <f>IF(ISBLANK(Marathon!J236),"",100+MAX(0,(50-(50*(Marathon!J236-'Best Times'!L$2)/('Best Times'!L$6-'Best Times'!L$2)))))</f>
        <v/>
      </c>
      <c r="J233" t="str">
        <f>IF(ISBLANK(Marathon!K236),"",100+MAX(0,(50-(50*(Marathon!K236-'Best Times'!M$2)/('Best Times'!M$6-'Best Times'!M$2)))))</f>
        <v/>
      </c>
      <c r="K233" t="str">
        <f>IF(ISBLANK(Marathon!L236),"",100+MAX(0,(50-(50*(Marathon!L236-'Best Times'!N$2)/('Best Times'!N$6-'Best Times'!N$2)))))</f>
        <v/>
      </c>
      <c r="L233" t="str">
        <f>IF(ISBLANK(Marathon!M236),"",100+MAX(0,(50-(50*(Marathon!M236-'Best Times'!O$2)/('Best Times'!O$6-'Best Times'!O$2)))))</f>
        <v/>
      </c>
      <c r="M233" t="str">
        <f>IF(ISBLANK(Marathon!N236),"",100+MAX(0,(50-(50*(Marathon!N236-'Best Times'!P$2)/('Best Times'!P$6-'Best Times'!P$2)))))</f>
        <v/>
      </c>
      <c r="N233">
        <f>IF(ISBLANK(Marathon!O236),"",100+MAX(0,(50-(50*(Marathon!O236-'Best Times'!Q$2)/('Best Times'!Q$6-'Best Times'!Q$2)))))</f>
        <v>100</v>
      </c>
      <c r="O233">
        <f t="shared" si="9"/>
        <v>200</v>
      </c>
      <c r="P233">
        <f t="shared" si="10"/>
        <v>0</v>
      </c>
      <c r="Q233">
        <f t="shared" si="11"/>
        <v>200</v>
      </c>
    </row>
    <row r="234" spans="1:17">
      <c r="A234">
        <v>233</v>
      </c>
      <c r="B234" t="s">
        <v>240</v>
      </c>
      <c r="C234" s="1">
        <v>0</v>
      </c>
      <c r="D234" s="2" t="s">
        <v>321</v>
      </c>
      <c r="E234">
        <f>IF(ISBLANK(Marathon!F237),"",100+MAX(0,(50-(50*(Marathon!F237-'Best Times'!H$2)/('Best Times'!H$6-'Best Times'!H$2)))))</f>
        <v>100</v>
      </c>
      <c r="F234" t="str">
        <f>IF(ISBLANK(Marathon!G237),"",100+MAX(0,(50-(50*(Marathon!G237-'Best Times'!I$2)/('Best Times'!I$6-'Best Times'!I$2)))))</f>
        <v/>
      </c>
      <c r="G234">
        <f>IF(ISBLANK(Marathon!H237),"",100+MAX(0,(50-(50*(Marathon!H237-'Best Times'!J$2)/('Best Times'!J$6-'Best Times'!J$2)))))</f>
        <v>100</v>
      </c>
      <c r="H234" t="str">
        <f>IF(ISBLANK(Marathon!I237),"",100+MAX(0,(50-(50*(Marathon!I237-'Best Times'!K$2)/('Best Times'!K$6-'Best Times'!K$2)))))</f>
        <v/>
      </c>
      <c r="I234" t="str">
        <f>IF(ISBLANK(Marathon!J237),"",100+MAX(0,(50-(50*(Marathon!J237-'Best Times'!L$2)/('Best Times'!L$6-'Best Times'!L$2)))))</f>
        <v/>
      </c>
      <c r="J234" t="str">
        <f>IF(ISBLANK(Marathon!K237),"",100+MAX(0,(50-(50*(Marathon!K237-'Best Times'!M$2)/('Best Times'!M$6-'Best Times'!M$2)))))</f>
        <v/>
      </c>
      <c r="K234" t="str">
        <f>IF(ISBLANK(Marathon!L237),"",100+MAX(0,(50-(50*(Marathon!L237-'Best Times'!N$2)/('Best Times'!N$6-'Best Times'!N$2)))))</f>
        <v/>
      </c>
      <c r="L234" t="str">
        <f>IF(ISBLANK(Marathon!M237),"",100+MAX(0,(50-(50*(Marathon!M237-'Best Times'!O$2)/('Best Times'!O$6-'Best Times'!O$2)))))</f>
        <v/>
      </c>
      <c r="M234" t="str">
        <f>IF(ISBLANK(Marathon!N237),"",100+MAX(0,(50-(50*(Marathon!N237-'Best Times'!P$2)/('Best Times'!P$6-'Best Times'!P$2)))))</f>
        <v/>
      </c>
      <c r="N234" t="str">
        <f>IF(ISBLANK(Marathon!O237),"",100+MAX(0,(50-(50*(Marathon!O237-'Best Times'!Q$2)/('Best Times'!Q$6-'Best Times'!Q$2)))))</f>
        <v/>
      </c>
      <c r="O234">
        <f t="shared" si="9"/>
        <v>200</v>
      </c>
      <c r="P234">
        <f t="shared" si="10"/>
        <v>0</v>
      </c>
      <c r="Q234">
        <f t="shared" si="11"/>
        <v>200</v>
      </c>
    </row>
    <row r="235" spans="1:17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IF(ISBLANK(Marathon!F238),"",100+MAX(0,(50-(50*(Marathon!F238-'Best Times'!H$2)/('Best Times'!H$6-'Best Times'!H$2)))))</f>
        <v/>
      </c>
      <c r="F235" t="str">
        <f>IF(ISBLANK(Marathon!G238),"",100+MAX(0,(50-(50*(Marathon!G238-'Best Times'!I$2)/('Best Times'!I$6-'Best Times'!I$2)))))</f>
        <v/>
      </c>
      <c r="G235" t="str">
        <f>IF(ISBLANK(Marathon!H238),"",100+MAX(0,(50-(50*(Marathon!H238-'Best Times'!J$2)/('Best Times'!J$6-'Best Times'!J$2)))))</f>
        <v/>
      </c>
      <c r="H235" t="str">
        <f>IF(ISBLANK(Marathon!I238),"",100+MAX(0,(50-(50*(Marathon!I238-'Best Times'!K$2)/('Best Times'!K$6-'Best Times'!K$2)))))</f>
        <v/>
      </c>
      <c r="I235" t="str">
        <f>IF(ISBLANK(Marathon!J238),"",100+MAX(0,(50-(50*(Marathon!J238-'Best Times'!L$2)/('Best Times'!L$6-'Best Times'!L$2)))))</f>
        <v/>
      </c>
      <c r="J235" t="str">
        <f>IF(ISBLANK(Marathon!K238),"",100+MAX(0,(50-(50*(Marathon!K238-'Best Times'!M$2)/('Best Times'!M$6-'Best Times'!M$2)))))</f>
        <v/>
      </c>
      <c r="K235" t="str">
        <f>IF(ISBLANK(Marathon!L238),"",100+MAX(0,(50-(50*(Marathon!L238-'Best Times'!N$2)/('Best Times'!N$6-'Best Times'!N$2)))))</f>
        <v/>
      </c>
      <c r="L235" t="str">
        <f>IF(ISBLANK(Marathon!M238),"",100+MAX(0,(50-(50*(Marathon!M238-'Best Times'!O$2)/('Best Times'!O$6-'Best Times'!O$2)))))</f>
        <v/>
      </c>
      <c r="M235">
        <f>IF(ISBLANK(Marathon!N238),"",100+MAX(0,(50-(50*(Marathon!N238-'Best Times'!P$2)/('Best Times'!P$6-'Best Times'!P$2)))))</f>
        <v>100</v>
      </c>
      <c r="N235">
        <f>IF(ISBLANK(Marathon!O238),"",100+MAX(0,(50-(50*(Marathon!O238-'Best Times'!Q$2)/('Best Times'!Q$6-'Best Times'!Q$2)))))</f>
        <v>100</v>
      </c>
      <c r="O235">
        <f t="shared" si="9"/>
        <v>200</v>
      </c>
      <c r="P235">
        <f t="shared" si="10"/>
        <v>0</v>
      </c>
      <c r="Q235">
        <f t="shared" si="11"/>
        <v>200</v>
      </c>
    </row>
    <row r="236" spans="1:17">
      <c r="A236">
        <v>235</v>
      </c>
      <c r="B236" t="s">
        <v>242</v>
      </c>
      <c r="C236" s="1">
        <v>0</v>
      </c>
      <c r="D236" s="2" t="s">
        <v>321</v>
      </c>
      <c r="E236">
        <f>IF(ISBLANK(Marathon!F239),"",100+MAX(0,(50-(50*(Marathon!F239-'Best Times'!H$2)/('Best Times'!H$6-'Best Times'!H$2)))))</f>
        <v>100</v>
      </c>
      <c r="F236" t="str">
        <f>IF(ISBLANK(Marathon!G239),"",100+MAX(0,(50-(50*(Marathon!G239-'Best Times'!I$2)/('Best Times'!I$6-'Best Times'!I$2)))))</f>
        <v/>
      </c>
      <c r="G236">
        <f>IF(ISBLANK(Marathon!H239),"",100+MAX(0,(50-(50*(Marathon!H239-'Best Times'!J$2)/('Best Times'!J$6-'Best Times'!J$2)))))</f>
        <v>100</v>
      </c>
      <c r="H236" t="str">
        <f>IF(ISBLANK(Marathon!I239),"",100+MAX(0,(50-(50*(Marathon!I239-'Best Times'!K$2)/('Best Times'!K$6-'Best Times'!K$2)))))</f>
        <v/>
      </c>
      <c r="I236" t="str">
        <f>IF(ISBLANK(Marathon!J239),"",100+MAX(0,(50-(50*(Marathon!J239-'Best Times'!L$2)/('Best Times'!L$6-'Best Times'!L$2)))))</f>
        <v/>
      </c>
      <c r="J236" t="str">
        <f>IF(ISBLANK(Marathon!K239),"",100+MAX(0,(50-(50*(Marathon!K239-'Best Times'!M$2)/('Best Times'!M$6-'Best Times'!M$2)))))</f>
        <v/>
      </c>
      <c r="K236" t="str">
        <f>IF(ISBLANK(Marathon!L239),"",100+MAX(0,(50-(50*(Marathon!L239-'Best Times'!N$2)/('Best Times'!N$6-'Best Times'!N$2)))))</f>
        <v/>
      </c>
      <c r="L236" t="str">
        <f>IF(ISBLANK(Marathon!M239),"",100+MAX(0,(50-(50*(Marathon!M239-'Best Times'!O$2)/('Best Times'!O$6-'Best Times'!O$2)))))</f>
        <v/>
      </c>
      <c r="M236" t="str">
        <f>IF(ISBLANK(Marathon!N239),"",100+MAX(0,(50-(50*(Marathon!N239-'Best Times'!P$2)/('Best Times'!P$6-'Best Times'!P$2)))))</f>
        <v/>
      </c>
      <c r="N236" t="str">
        <f>IF(ISBLANK(Marathon!O239),"",100+MAX(0,(50-(50*(Marathon!O239-'Best Times'!Q$2)/('Best Times'!Q$6-'Best Times'!Q$2)))))</f>
        <v/>
      </c>
      <c r="O236">
        <f t="shared" si="9"/>
        <v>200</v>
      </c>
      <c r="P236">
        <f t="shared" si="10"/>
        <v>0</v>
      </c>
      <c r="Q236">
        <f t="shared" si="11"/>
        <v>200</v>
      </c>
    </row>
    <row r="237" spans="1:17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IF(ISBLANK(Marathon!F240),"",100+MAX(0,(50-(50*(Marathon!F240-'Best Times'!H$2)/('Best Times'!H$6-'Best Times'!H$2)))))</f>
        <v/>
      </c>
      <c r="F237" t="str">
        <f>IF(ISBLANK(Marathon!G240),"",100+MAX(0,(50-(50*(Marathon!G240-'Best Times'!I$2)/('Best Times'!I$6-'Best Times'!I$2)))))</f>
        <v/>
      </c>
      <c r="G237" t="str">
        <f>IF(ISBLANK(Marathon!H240),"",100+MAX(0,(50-(50*(Marathon!H240-'Best Times'!J$2)/('Best Times'!J$6-'Best Times'!J$2)))))</f>
        <v/>
      </c>
      <c r="H237" t="str">
        <f>IF(ISBLANK(Marathon!I240),"",100+MAX(0,(50-(50*(Marathon!I240-'Best Times'!K$2)/('Best Times'!K$6-'Best Times'!K$2)))))</f>
        <v/>
      </c>
      <c r="I237" t="str">
        <f>IF(ISBLANK(Marathon!J240),"",100+MAX(0,(50-(50*(Marathon!J240-'Best Times'!L$2)/('Best Times'!L$6-'Best Times'!L$2)))))</f>
        <v/>
      </c>
      <c r="J237" t="str">
        <f>IF(ISBLANK(Marathon!K240),"",100+MAX(0,(50-(50*(Marathon!K240-'Best Times'!M$2)/('Best Times'!M$6-'Best Times'!M$2)))))</f>
        <v/>
      </c>
      <c r="K237" t="str">
        <f>IF(ISBLANK(Marathon!L240),"",100+MAX(0,(50-(50*(Marathon!L240-'Best Times'!N$2)/('Best Times'!N$6-'Best Times'!N$2)))))</f>
        <v/>
      </c>
      <c r="L237" t="str">
        <f>IF(ISBLANK(Marathon!M240),"",100+MAX(0,(50-(50*(Marathon!M240-'Best Times'!O$2)/('Best Times'!O$6-'Best Times'!O$2)))))</f>
        <v/>
      </c>
      <c r="M237">
        <f>IF(ISBLANK(Marathon!N240),"",100+MAX(0,(50-(50*(Marathon!N240-'Best Times'!P$2)/('Best Times'!P$6-'Best Times'!P$2)))))</f>
        <v>100</v>
      </c>
      <c r="N237">
        <f>IF(ISBLANK(Marathon!O240),"",100+MAX(0,(50-(50*(Marathon!O240-'Best Times'!Q$2)/('Best Times'!Q$6-'Best Times'!Q$2)))))</f>
        <v>100</v>
      </c>
      <c r="O237">
        <f t="shared" si="9"/>
        <v>200</v>
      </c>
      <c r="P237">
        <f t="shared" si="10"/>
        <v>0</v>
      </c>
      <c r="Q237">
        <f t="shared" si="11"/>
        <v>200</v>
      </c>
    </row>
    <row r="238" spans="1:17">
      <c r="A238">
        <v>237</v>
      </c>
      <c r="B238" t="s">
        <v>244</v>
      </c>
      <c r="C238" s="1">
        <v>0</v>
      </c>
      <c r="D238" s="2" t="s">
        <v>321</v>
      </c>
      <c r="E238">
        <f>IF(ISBLANK(Marathon!F241),"",100+MAX(0,(50-(50*(Marathon!F241-'Best Times'!H$2)/('Best Times'!H$6-'Best Times'!H$2)))))</f>
        <v>100</v>
      </c>
      <c r="F238" t="str">
        <f>IF(ISBLANK(Marathon!G241),"",100+MAX(0,(50-(50*(Marathon!G241-'Best Times'!I$2)/('Best Times'!I$6-'Best Times'!I$2)))))</f>
        <v/>
      </c>
      <c r="G238" t="str">
        <f>IF(ISBLANK(Marathon!H241),"",100+MAX(0,(50-(50*(Marathon!H241-'Best Times'!J$2)/('Best Times'!J$6-'Best Times'!J$2)))))</f>
        <v/>
      </c>
      <c r="H238" t="str">
        <f>IF(ISBLANK(Marathon!I241),"",100+MAX(0,(50-(50*(Marathon!I241-'Best Times'!K$2)/('Best Times'!K$6-'Best Times'!K$2)))))</f>
        <v/>
      </c>
      <c r="I238" t="str">
        <f>IF(ISBLANK(Marathon!J241),"",100+MAX(0,(50-(50*(Marathon!J241-'Best Times'!L$2)/('Best Times'!L$6-'Best Times'!L$2)))))</f>
        <v/>
      </c>
      <c r="J238" t="str">
        <f>IF(ISBLANK(Marathon!K241),"",100+MAX(0,(50-(50*(Marathon!K241-'Best Times'!M$2)/('Best Times'!M$6-'Best Times'!M$2)))))</f>
        <v/>
      </c>
      <c r="K238" t="str">
        <f>IF(ISBLANK(Marathon!L241),"",100+MAX(0,(50-(50*(Marathon!L241-'Best Times'!N$2)/('Best Times'!N$6-'Best Times'!N$2)))))</f>
        <v/>
      </c>
      <c r="L238" t="str">
        <f>IF(ISBLANK(Marathon!M241),"",100+MAX(0,(50-(50*(Marathon!M241-'Best Times'!O$2)/('Best Times'!O$6-'Best Times'!O$2)))))</f>
        <v/>
      </c>
      <c r="M238">
        <f>IF(ISBLANK(Marathon!N241),"",100+MAX(0,(50-(50*(Marathon!N241-'Best Times'!P$2)/('Best Times'!P$6-'Best Times'!P$2)))))</f>
        <v>100</v>
      </c>
      <c r="N238" t="str">
        <f>IF(ISBLANK(Marathon!O241),"",100+MAX(0,(50-(50*(Marathon!O241-'Best Times'!Q$2)/('Best Times'!Q$6-'Best Times'!Q$2)))))</f>
        <v/>
      </c>
      <c r="O238">
        <f t="shared" si="9"/>
        <v>200</v>
      </c>
      <c r="P238">
        <f t="shared" si="10"/>
        <v>0</v>
      </c>
      <c r="Q238">
        <f t="shared" si="11"/>
        <v>200</v>
      </c>
    </row>
    <row r="239" spans="1:17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IF(ISBLANK(Marathon!F242),"",100+MAX(0,(50-(50*(Marathon!F242-'Best Times'!H$2)/('Best Times'!H$6-'Best Times'!H$2)))))</f>
        <v/>
      </c>
      <c r="F239">
        <f>IF(ISBLANK(Marathon!G242),"",100+MAX(0,(50-(50*(Marathon!G242-'Best Times'!I$2)/('Best Times'!I$6-'Best Times'!I$2)))))</f>
        <v>100</v>
      </c>
      <c r="G239" t="str">
        <f>IF(ISBLANK(Marathon!H242),"",100+MAX(0,(50-(50*(Marathon!H242-'Best Times'!J$2)/('Best Times'!J$6-'Best Times'!J$2)))))</f>
        <v/>
      </c>
      <c r="H239" t="str">
        <f>IF(ISBLANK(Marathon!I242),"",100+MAX(0,(50-(50*(Marathon!I242-'Best Times'!K$2)/('Best Times'!K$6-'Best Times'!K$2)))))</f>
        <v/>
      </c>
      <c r="I239" t="str">
        <f>IF(ISBLANK(Marathon!J242),"",100+MAX(0,(50-(50*(Marathon!J242-'Best Times'!L$2)/('Best Times'!L$6-'Best Times'!L$2)))))</f>
        <v/>
      </c>
      <c r="J239" t="str">
        <f>IF(ISBLANK(Marathon!K242),"",100+MAX(0,(50-(50*(Marathon!K242-'Best Times'!M$2)/('Best Times'!M$6-'Best Times'!M$2)))))</f>
        <v/>
      </c>
      <c r="K239" t="str">
        <f>IF(ISBLANK(Marathon!L242),"",100+MAX(0,(50-(50*(Marathon!L242-'Best Times'!N$2)/('Best Times'!N$6-'Best Times'!N$2)))))</f>
        <v/>
      </c>
      <c r="L239" t="str">
        <f>IF(ISBLANK(Marathon!M242),"",100+MAX(0,(50-(50*(Marathon!M242-'Best Times'!O$2)/('Best Times'!O$6-'Best Times'!O$2)))))</f>
        <v/>
      </c>
      <c r="M239" t="str">
        <f>IF(ISBLANK(Marathon!N242),"",100+MAX(0,(50-(50*(Marathon!N242-'Best Times'!P$2)/('Best Times'!P$6-'Best Times'!P$2)))))</f>
        <v/>
      </c>
      <c r="N239">
        <f>IF(ISBLANK(Marathon!O242),"",100+MAX(0,(50-(50*(Marathon!O242-'Best Times'!Q$2)/('Best Times'!Q$6-'Best Times'!Q$2)))))</f>
        <v>100</v>
      </c>
      <c r="O239">
        <f t="shared" si="9"/>
        <v>200</v>
      </c>
      <c r="P239">
        <f t="shared" si="10"/>
        <v>0</v>
      </c>
      <c r="Q239">
        <f t="shared" si="11"/>
        <v>200</v>
      </c>
    </row>
    <row r="240" spans="1:17">
      <c r="A240">
        <v>239</v>
      </c>
      <c r="B240" t="s">
        <v>245</v>
      </c>
      <c r="C240" s="1">
        <v>0</v>
      </c>
      <c r="D240" s="2" t="s">
        <v>321</v>
      </c>
      <c r="E240">
        <f>IF(ISBLANK(Marathon!F243),"",100+MAX(0,(50-(50*(Marathon!F243-'Best Times'!H$2)/('Best Times'!H$6-'Best Times'!H$2)))))</f>
        <v>100</v>
      </c>
      <c r="F240" t="str">
        <f>IF(ISBLANK(Marathon!G243),"",100+MAX(0,(50-(50*(Marathon!G243-'Best Times'!I$2)/('Best Times'!I$6-'Best Times'!I$2)))))</f>
        <v/>
      </c>
      <c r="G240">
        <f>IF(ISBLANK(Marathon!H243),"",100+MAX(0,(50-(50*(Marathon!H243-'Best Times'!J$2)/('Best Times'!J$6-'Best Times'!J$2)))))</f>
        <v>100</v>
      </c>
      <c r="H240" t="str">
        <f>IF(ISBLANK(Marathon!I243),"",100+MAX(0,(50-(50*(Marathon!I243-'Best Times'!K$2)/('Best Times'!K$6-'Best Times'!K$2)))))</f>
        <v/>
      </c>
      <c r="I240" t="str">
        <f>IF(ISBLANK(Marathon!J243),"",100+MAX(0,(50-(50*(Marathon!J243-'Best Times'!L$2)/('Best Times'!L$6-'Best Times'!L$2)))))</f>
        <v/>
      </c>
      <c r="J240" t="str">
        <f>IF(ISBLANK(Marathon!K243),"",100+MAX(0,(50-(50*(Marathon!K243-'Best Times'!M$2)/('Best Times'!M$6-'Best Times'!M$2)))))</f>
        <v/>
      </c>
      <c r="K240" t="str">
        <f>IF(ISBLANK(Marathon!L243),"",100+MAX(0,(50-(50*(Marathon!L243-'Best Times'!N$2)/('Best Times'!N$6-'Best Times'!N$2)))))</f>
        <v/>
      </c>
      <c r="L240" t="str">
        <f>IF(ISBLANK(Marathon!M243),"",100+MAX(0,(50-(50*(Marathon!M243-'Best Times'!O$2)/('Best Times'!O$6-'Best Times'!O$2)))))</f>
        <v/>
      </c>
      <c r="M240" t="str">
        <f>IF(ISBLANK(Marathon!N243),"",100+MAX(0,(50-(50*(Marathon!N243-'Best Times'!P$2)/('Best Times'!P$6-'Best Times'!P$2)))))</f>
        <v/>
      </c>
      <c r="N240" t="str">
        <f>IF(ISBLANK(Marathon!O243),"",100+MAX(0,(50-(50*(Marathon!O243-'Best Times'!Q$2)/('Best Times'!Q$6-'Best Times'!Q$2)))))</f>
        <v/>
      </c>
      <c r="O240">
        <f t="shared" si="9"/>
        <v>200</v>
      </c>
      <c r="P240">
        <f t="shared" si="10"/>
        <v>0</v>
      </c>
      <c r="Q240">
        <f t="shared" si="11"/>
        <v>200</v>
      </c>
    </row>
    <row r="241" spans="1:17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IF(ISBLANK(Marathon!F244),"",100+MAX(0,(50-(50*(Marathon!F244-'Best Times'!H$2)/('Best Times'!H$6-'Best Times'!H$2)))))</f>
        <v/>
      </c>
      <c r="F241" t="str">
        <f>IF(ISBLANK(Marathon!G244),"",100+MAX(0,(50-(50*(Marathon!G244-'Best Times'!I$2)/('Best Times'!I$6-'Best Times'!I$2)))))</f>
        <v/>
      </c>
      <c r="G241" t="str">
        <f>IF(ISBLANK(Marathon!H244),"",100+MAX(0,(50-(50*(Marathon!H244-'Best Times'!J$2)/('Best Times'!J$6-'Best Times'!J$2)))))</f>
        <v/>
      </c>
      <c r="H241" t="str">
        <f>IF(ISBLANK(Marathon!I244),"",100+MAX(0,(50-(50*(Marathon!I244-'Best Times'!K$2)/('Best Times'!K$6-'Best Times'!K$2)))))</f>
        <v/>
      </c>
      <c r="I241" t="str">
        <f>IF(ISBLANK(Marathon!J244),"",100+MAX(0,(50-(50*(Marathon!J244-'Best Times'!L$2)/('Best Times'!L$6-'Best Times'!L$2)))))</f>
        <v/>
      </c>
      <c r="J241" t="str">
        <f>IF(ISBLANK(Marathon!K244),"",100+MAX(0,(50-(50*(Marathon!K244-'Best Times'!M$2)/('Best Times'!M$6-'Best Times'!M$2)))))</f>
        <v/>
      </c>
      <c r="K241">
        <f>IF(ISBLANK(Marathon!L244),"",100+MAX(0,(50-(50*(Marathon!L244-'Best Times'!N$2)/('Best Times'!N$6-'Best Times'!N$2)))))</f>
        <v>100</v>
      </c>
      <c r="L241" t="str">
        <f>IF(ISBLANK(Marathon!M244),"",100+MAX(0,(50-(50*(Marathon!M244-'Best Times'!O$2)/('Best Times'!O$6-'Best Times'!O$2)))))</f>
        <v/>
      </c>
      <c r="M241" t="str">
        <f>IF(ISBLANK(Marathon!N244),"",100+MAX(0,(50-(50*(Marathon!N244-'Best Times'!P$2)/('Best Times'!P$6-'Best Times'!P$2)))))</f>
        <v/>
      </c>
      <c r="N241">
        <f>IF(ISBLANK(Marathon!O244),"",100+MAX(0,(50-(50*(Marathon!O244-'Best Times'!Q$2)/('Best Times'!Q$6-'Best Times'!Q$2)))))</f>
        <v>100</v>
      </c>
      <c r="O241">
        <f t="shared" si="9"/>
        <v>200</v>
      </c>
      <c r="P241">
        <f t="shared" si="10"/>
        <v>0</v>
      </c>
      <c r="Q241">
        <f t="shared" si="11"/>
        <v>200</v>
      </c>
    </row>
    <row r="242" spans="1:17">
      <c r="A242">
        <v>241</v>
      </c>
      <c r="B242" t="s">
        <v>98</v>
      </c>
      <c r="C242" s="1">
        <v>0</v>
      </c>
      <c r="D242" s="2" t="s">
        <v>321</v>
      </c>
      <c r="E242">
        <f>IF(ISBLANK(Marathon!F245),"",100+MAX(0,(50-(50*(Marathon!F245-'Best Times'!H$2)/('Best Times'!H$6-'Best Times'!H$2)))))</f>
        <v>100</v>
      </c>
      <c r="F242" t="str">
        <f>IF(ISBLANK(Marathon!G245),"",100+MAX(0,(50-(50*(Marathon!G245-'Best Times'!I$2)/('Best Times'!I$6-'Best Times'!I$2)))))</f>
        <v/>
      </c>
      <c r="G242">
        <f>IF(ISBLANK(Marathon!H245),"",100+MAX(0,(50-(50*(Marathon!H245-'Best Times'!J$2)/('Best Times'!J$6-'Best Times'!J$2)))))</f>
        <v>100</v>
      </c>
      <c r="H242" t="str">
        <f>IF(ISBLANK(Marathon!I245),"",100+MAX(0,(50-(50*(Marathon!I245-'Best Times'!K$2)/('Best Times'!K$6-'Best Times'!K$2)))))</f>
        <v/>
      </c>
      <c r="I242" t="str">
        <f>IF(ISBLANK(Marathon!J245),"",100+MAX(0,(50-(50*(Marathon!J245-'Best Times'!L$2)/('Best Times'!L$6-'Best Times'!L$2)))))</f>
        <v/>
      </c>
      <c r="J242" t="str">
        <f>IF(ISBLANK(Marathon!K245),"",100+MAX(0,(50-(50*(Marathon!K245-'Best Times'!M$2)/('Best Times'!M$6-'Best Times'!M$2)))))</f>
        <v/>
      </c>
      <c r="K242" t="str">
        <f>IF(ISBLANK(Marathon!L245),"",100+MAX(0,(50-(50*(Marathon!L245-'Best Times'!N$2)/('Best Times'!N$6-'Best Times'!N$2)))))</f>
        <v/>
      </c>
      <c r="L242" t="str">
        <f>IF(ISBLANK(Marathon!M245),"",100+MAX(0,(50-(50*(Marathon!M245-'Best Times'!O$2)/('Best Times'!O$6-'Best Times'!O$2)))))</f>
        <v/>
      </c>
      <c r="M242" t="str">
        <f>IF(ISBLANK(Marathon!N245),"",100+MAX(0,(50-(50*(Marathon!N245-'Best Times'!P$2)/('Best Times'!P$6-'Best Times'!P$2)))))</f>
        <v/>
      </c>
      <c r="N242" t="str">
        <f>IF(ISBLANK(Marathon!O245),"",100+MAX(0,(50-(50*(Marathon!O245-'Best Times'!Q$2)/('Best Times'!Q$6-'Best Times'!Q$2)))))</f>
        <v/>
      </c>
      <c r="O242">
        <f t="shared" si="9"/>
        <v>200</v>
      </c>
      <c r="P242">
        <f t="shared" si="10"/>
        <v>0</v>
      </c>
      <c r="Q242">
        <f t="shared" si="11"/>
        <v>200</v>
      </c>
    </row>
    <row r="243" spans="1:17">
      <c r="A243">
        <v>242</v>
      </c>
      <c r="B243" t="s">
        <v>247</v>
      </c>
      <c r="C243" s="1">
        <v>13.0166666666666</v>
      </c>
      <c r="D243" s="2" t="s">
        <v>322</v>
      </c>
      <c r="E243" t="str">
        <f>IF(ISBLANK(Marathon!F246),"",100+MAX(0,(50-(50*(Marathon!F246-'Best Times'!H$2)/('Best Times'!H$6-'Best Times'!H$2)))))</f>
        <v/>
      </c>
      <c r="F243" t="str">
        <f>IF(ISBLANK(Marathon!G246),"",100+MAX(0,(50-(50*(Marathon!G246-'Best Times'!I$2)/('Best Times'!I$6-'Best Times'!I$2)))))</f>
        <v/>
      </c>
      <c r="G243" t="str">
        <f>IF(ISBLANK(Marathon!H246),"",100+MAX(0,(50-(50*(Marathon!H246-'Best Times'!J$2)/('Best Times'!J$6-'Best Times'!J$2)))))</f>
        <v/>
      </c>
      <c r="H243" t="str">
        <f>IF(ISBLANK(Marathon!I246),"",100+MAX(0,(50-(50*(Marathon!I246-'Best Times'!K$2)/('Best Times'!K$6-'Best Times'!K$2)))))</f>
        <v/>
      </c>
      <c r="I243" t="str">
        <f>IF(ISBLANK(Marathon!J246),"",100+MAX(0,(50-(50*(Marathon!J246-'Best Times'!L$2)/('Best Times'!L$6-'Best Times'!L$2)))))</f>
        <v/>
      </c>
      <c r="J243" t="str">
        <f>IF(ISBLANK(Marathon!K246),"",100+MAX(0,(50-(50*(Marathon!K246-'Best Times'!M$2)/('Best Times'!M$6-'Best Times'!M$2)))))</f>
        <v/>
      </c>
      <c r="K243" t="str">
        <f>IF(ISBLANK(Marathon!L246),"",100+MAX(0,(50-(50*(Marathon!L246-'Best Times'!N$2)/('Best Times'!N$6-'Best Times'!N$2)))))</f>
        <v/>
      </c>
      <c r="L243" t="str">
        <f>IF(ISBLANK(Marathon!M246),"",100+MAX(0,(50-(50*(Marathon!M246-'Best Times'!O$2)/('Best Times'!O$6-'Best Times'!O$2)))))</f>
        <v/>
      </c>
      <c r="M243" t="str">
        <f>IF(ISBLANK(Marathon!N246),"",100+MAX(0,(50-(50*(Marathon!N246-'Best Times'!P$2)/('Best Times'!P$6-'Best Times'!P$2)))))</f>
        <v/>
      </c>
      <c r="N243">
        <f>IF(ISBLANK(Marathon!O246),"",100+MAX(0,(50-(50*(Marathon!O246-'Best Times'!Q$2)/('Best Times'!Q$6-'Best Times'!Q$2)))))</f>
        <v>100</v>
      </c>
      <c r="O243">
        <f t="shared" si="9"/>
        <v>100</v>
      </c>
      <c r="P243">
        <f t="shared" si="10"/>
        <v>0</v>
      </c>
      <c r="Q243">
        <f t="shared" si="11"/>
        <v>100</v>
      </c>
    </row>
    <row r="244" spans="1:17">
      <c r="A244">
        <v>243</v>
      </c>
      <c r="B244" t="s">
        <v>248</v>
      </c>
      <c r="C244" s="1">
        <v>11.316666666666601</v>
      </c>
      <c r="D244" s="2" t="s">
        <v>322</v>
      </c>
      <c r="E244" t="str">
        <f>IF(ISBLANK(Marathon!F247),"",100+MAX(0,(50-(50*(Marathon!F247-'Best Times'!H$2)/('Best Times'!H$6-'Best Times'!H$2)))))</f>
        <v/>
      </c>
      <c r="F244" t="str">
        <f>IF(ISBLANK(Marathon!G247),"",100+MAX(0,(50-(50*(Marathon!G247-'Best Times'!I$2)/('Best Times'!I$6-'Best Times'!I$2)))))</f>
        <v/>
      </c>
      <c r="G244" t="str">
        <f>IF(ISBLANK(Marathon!H247),"",100+MAX(0,(50-(50*(Marathon!H247-'Best Times'!J$2)/('Best Times'!J$6-'Best Times'!J$2)))))</f>
        <v/>
      </c>
      <c r="H244" t="str">
        <f>IF(ISBLANK(Marathon!I247),"",100+MAX(0,(50-(50*(Marathon!I247-'Best Times'!K$2)/('Best Times'!K$6-'Best Times'!K$2)))))</f>
        <v/>
      </c>
      <c r="I244">
        <f>IF(ISBLANK(Marathon!J247),"",100+MAX(0,(50-(50*(Marathon!J247-'Best Times'!L$2)/('Best Times'!L$6-'Best Times'!L$2)))))</f>
        <v>100</v>
      </c>
      <c r="J244" t="str">
        <f>IF(ISBLANK(Marathon!K247),"",100+MAX(0,(50-(50*(Marathon!K247-'Best Times'!M$2)/('Best Times'!M$6-'Best Times'!M$2)))))</f>
        <v/>
      </c>
      <c r="K244" t="str">
        <f>IF(ISBLANK(Marathon!L247),"",100+MAX(0,(50-(50*(Marathon!L247-'Best Times'!N$2)/('Best Times'!N$6-'Best Times'!N$2)))))</f>
        <v/>
      </c>
      <c r="L244" t="str">
        <f>IF(ISBLANK(Marathon!M247),"",100+MAX(0,(50-(50*(Marathon!M247-'Best Times'!O$2)/('Best Times'!O$6-'Best Times'!O$2)))))</f>
        <v/>
      </c>
      <c r="M244" t="str">
        <f>IF(ISBLANK(Marathon!N247),"",100+MAX(0,(50-(50*(Marathon!N247-'Best Times'!P$2)/('Best Times'!P$6-'Best Times'!P$2)))))</f>
        <v/>
      </c>
      <c r="N244" t="str">
        <f>IF(ISBLANK(Marathon!O247),"",100+MAX(0,(50-(50*(Marathon!O247-'Best Times'!Q$2)/('Best Times'!Q$6-'Best Times'!Q$2)))))</f>
        <v/>
      </c>
      <c r="O244">
        <f t="shared" si="9"/>
        <v>100</v>
      </c>
      <c r="P244">
        <f t="shared" si="10"/>
        <v>0</v>
      </c>
      <c r="Q244">
        <f t="shared" si="11"/>
        <v>100</v>
      </c>
    </row>
    <row r="245" spans="1:17">
      <c r="A245">
        <v>244</v>
      </c>
      <c r="B245" t="s">
        <v>249</v>
      </c>
      <c r="C245" s="1">
        <v>0</v>
      </c>
      <c r="D245" s="2" t="s">
        <v>323</v>
      </c>
      <c r="E245" t="str">
        <f>IF(ISBLANK(Marathon!F248),"",100+MAX(0,(50-(50*(Marathon!F248-'Best Times'!H$2)/('Best Times'!H$6-'Best Times'!H$2)))))</f>
        <v/>
      </c>
      <c r="F245" t="str">
        <f>IF(ISBLANK(Marathon!G248),"",100+MAX(0,(50-(50*(Marathon!G248-'Best Times'!I$2)/('Best Times'!I$6-'Best Times'!I$2)))))</f>
        <v/>
      </c>
      <c r="G245">
        <f>IF(ISBLANK(Marathon!H248),"",100+MAX(0,(50-(50*(Marathon!H248-'Best Times'!J$2)/('Best Times'!J$6-'Best Times'!J$2)))))</f>
        <v>124</v>
      </c>
      <c r="H245" t="str">
        <f>IF(ISBLANK(Marathon!I248),"",100+MAX(0,(50-(50*(Marathon!I248-'Best Times'!K$2)/('Best Times'!K$6-'Best Times'!K$2)))))</f>
        <v/>
      </c>
      <c r="I245" t="str">
        <f>IF(ISBLANK(Marathon!J248),"",100+MAX(0,(50-(50*(Marathon!J248-'Best Times'!L$2)/('Best Times'!L$6-'Best Times'!L$2)))))</f>
        <v/>
      </c>
      <c r="J245" t="str">
        <f>IF(ISBLANK(Marathon!K248),"",100+MAX(0,(50-(50*(Marathon!K248-'Best Times'!M$2)/('Best Times'!M$6-'Best Times'!M$2)))))</f>
        <v/>
      </c>
      <c r="K245" t="str">
        <f>IF(ISBLANK(Marathon!L248),"",100+MAX(0,(50-(50*(Marathon!L248-'Best Times'!N$2)/('Best Times'!N$6-'Best Times'!N$2)))))</f>
        <v/>
      </c>
      <c r="L245" t="str">
        <f>IF(ISBLANK(Marathon!M248),"",100+MAX(0,(50-(50*(Marathon!M248-'Best Times'!O$2)/('Best Times'!O$6-'Best Times'!O$2)))))</f>
        <v/>
      </c>
      <c r="M245" t="str">
        <f>IF(ISBLANK(Marathon!N248),"",100+MAX(0,(50-(50*(Marathon!N248-'Best Times'!P$2)/('Best Times'!P$6-'Best Times'!P$2)))))</f>
        <v/>
      </c>
      <c r="N245" t="str">
        <f>IF(ISBLANK(Marathon!O248),"",100+MAX(0,(50-(50*(Marathon!O248-'Best Times'!Q$2)/('Best Times'!Q$6-'Best Times'!Q$2)))))</f>
        <v/>
      </c>
      <c r="O245">
        <f t="shared" si="9"/>
        <v>100</v>
      </c>
      <c r="P245">
        <f t="shared" si="10"/>
        <v>0</v>
      </c>
      <c r="Q245">
        <f t="shared" si="11"/>
        <v>124</v>
      </c>
    </row>
    <row r="246" spans="1:17">
      <c r="A246">
        <v>245</v>
      </c>
      <c r="B246" t="s">
        <v>107</v>
      </c>
      <c r="C246" s="1">
        <v>0</v>
      </c>
      <c r="D246" s="2" t="s">
        <v>323</v>
      </c>
      <c r="E246">
        <f>IF(ISBLANK(Marathon!F249),"",100+MAX(0,(50-(50*(Marathon!F249-'Best Times'!H$2)/('Best Times'!H$6-'Best Times'!H$2)))))</f>
        <v>100</v>
      </c>
      <c r="F246" t="str">
        <f>IF(ISBLANK(Marathon!G249),"",100+MAX(0,(50-(50*(Marathon!G249-'Best Times'!I$2)/('Best Times'!I$6-'Best Times'!I$2)))))</f>
        <v/>
      </c>
      <c r="G246" t="str">
        <f>IF(ISBLANK(Marathon!H249),"",100+MAX(0,(50-(50*(Marathon!H249-'Best Times'!J$2)/('Best Times'!J$6-'Best Times'!J$2)))))</f>
        <v/>
      </c>
      <c r="H246" t="str">
        <f>IF(ISBLANK(Marathon!I249),"",100+MAX(0,(50-(50*(Marathon!I249-'Best Times'!K$2)/('Best Times'!K$6-'Best Times'!K$2)))))</f>
        <v/>
      </c>
      <c r="I246" t="str">
        <f>IF(ISBLANK(Marathon!J249),"",100+MAX(0,(50-(50*(Marathon!J249-'Best Times'!L$2)/('Best Times'!L$6-'Best Times'!L$2)))))</f>
        <v/>
      </c>
      <c r="J246" t="str">
        <f>IF(ISBLANK(Marathon!K249),"",100+MAX(0,(50-(50*(Marathon!K249-'Best Times'!M$2)/('Best Times'!M$6-'Best Times'!M$2)))))</f>
        <v/>
      </c>
      <c r="K246" t="str">
        <f>IF(ISBLANK(Marathon!L249),"",100+MAX(0,(50-(50*(Marathon!L249-'Best Times'!N$2)/('Best Times'!N$6-'Best Times'!N$2)))))</f>
        <v/>
      </c>
      <c r="L246" t="str">
        <f>IF(ISBLANK(Marathon!M249),"",100+MAX(0,(50-(50*(Marathon!M249-'Best Times'!O$2)/('Best Times'!O$6-'Best Times'!O$2)))))</f>
        <v/>
      </c>
      <c r="M246" t="str">
        <f>IF(ISBLANK(Marathon!N249),"",100+MAX(0,(50-(50*(Marathon!N249-'Best Times'!P$2)/('Best Times'!P$6-'Best Times'!P$2)))))</f>
        <v/>
      </c>
      <c r="N246" t="str">
        <f>IF(ISBLANK(Marathon!O249),"",100+MAX(0,(50-(50*(Marathon!O249-'Best Times'!Q$2)/('Best Times'!Q$6-'Best Times'!Q$2)))))</f>
        <v/>
      </c>
      <c r="O246">
        <f t="shared" si="9"/>
        <v>100</v>
      </c>
      <c r="P246">
        <f t="shared" si="10"/>
        <v>0</v>
      </c>
      <c r="Q246">
        <f t="shared" si="11"/>
        <v>100</v>
      </c>
    </row>
    <row r="247" spans="1:17">
      <c r="A247">
        <v>246</v>
      </c>
      <c r="B247" t="s">
        <v>250</v>
      </c>
      <c r="C247" s="1">
        <v>0</v>
      </c>
      <c r="D247" s="2" t="s">
        <v>323</v>
      </c>
      <c r="E247" t="str">
        <f>IF(ISBLANK(Marathon!F250),"",100+MAX(0,(50-(50*(Marathon!F250-'Best Times'!H$2)/('Best Times'!H$6-'Best Times'!H$2)))))</f>
        <v/>
      </c>
      <c r="F247">
        <f>IF(ISBLANK(Marathon!G250),"",100+MAX(0,(50-(50*(Marathon!G250-'Best Times'!I$2)/('Best Times'!I$6-'Best Times'!I$2)))))</f>
        <v>100</v>
      </c>
      <c r="G247" t="str">
        <f>IF(ISBLANK(Marathon!H250),"",100+MAX(0,(50-(50*(Marathon!H250-'Best Times'!J$2)/('Best Times'!J$6-'Best Times'!J$2)))))</f>
        <v/>
      </c>
      <c r="H247" t="str">
        <f>IF(ISBLANK(Marathon!I250),"",100+MAX(0,(50-(50*(Marathon!I250-'Best Times'!K$2)/('Best Times'!K$6-'Best Times'!K$2)))))</f>
        <v/>
      </c>
      <c r="I247" t="str">
        <f>IF(ISBLANK(Marathon!J250),"",100+MAX(0,(50-(50*(Marathon!J250-'Best Times'!L$2)/('Best Times'!L$6-'Best Times'!L$2)))))</f>
        <v/>
      </c>
      <c r="J247" t="str">
        <f>IF(ISBLANK(Marathon!K250),"",100+MAX(0,(50-(50*(Marathon!K250-'Best Times'!M$2)/('Best Times'!M$6-'Best Times'!M$2)))))</f>
        <v/>
      </c>
      <c r="K247" t="str">
        <f>IF(ISBLANK(Marathon!L250),"",100+MAX(0,(50-(50*(Marathon!L250-'Best Times'!N$2)/('Best Times'!N$6-'Best Times'!N$2)))))</f>
        <v/>
      </c>
      <c r="L247" t="str">
        <f>IF(ISBLANK(Marathon!M250),"",100+MAX(0,(50-(50*(Marathon!M250-'Best Times'!O$2)/('Best Times'!O$6-'Best Times'!O$2)))))</f>
        <v/>
      </c>
      <c r="M247" t="str">
        <f>IF(ISBLANK(Marathon!N250),"",100+MAX(0,(50-(50*(Marathon!N250-'Best Times'!P$2)/('Best Times'!P$6-'Best Times'!P$2)))))</f>
        <v/>
      </c>
      <c r="N247" t="str">
        <f>IF(ISBLANK(Marathon!O250),"",100+MAX(0,(50-(50*(Marathon!O250-'Best Times'!Q$2)/('Best Times'!Q$6-'Best Times'!Q$2)))))</f>
        <v/>
      </c>
      <c r="O247">
        <f t="shared" si="9"/>
        <v>100</v>
      </c>
      <c r="P247">
        <f t="shared" si="10"/>
        <v>0</v>
      </c>
      <c r="Q247">
        <f t="shared" si="11"/>
        <v>100</v>
      </c>
    </row>
    <row r="248" spans="1:17">
      <c r="A248">
        <v>247</v>
      </c>
      <c r="B248" t="s">
        <v>251</v>
      </c>
      <c r="C248" s="1">
        <v>0</v>
      </c>
      <c r="D248" s="2" t="s">
        <v>323</v>
      </c>
      <c r="E248">
        <f>IF(ISBLANK(Marathon!F251),"",100+MAX(0,(50-(50*(Marathon!F251-'Best Times'!H$2)/('Best Times'!H$6-'Best Times'!H$2)))))</f>
        <v>100</v>
      </c>
      <c r="F248" t="str">
        <f>IF(ISBLANK(Marathon!G251),"",100+MAX(0,(50-(50*(Marathon!G251-'Best Times'!I$2)/('Best Times'!I$6-'Best Times'!I$2)))))</f>
        <v/>
      </c>
      <c r="G248" t="str">
        <f>IF(ISBLANK(Marathon!H251),"",100+MAX(0,(50-(50*(Marathon!H251-'Best Times'!J$2)/('Best Times'!J$6-'Best Times'!J$2)))))</f>
        <v/>
      </c>
      <c r="H248" t="str">
        <f>IF(ISBLANK(Marathon!I251),"",100+MAX(0,(50-(50*(Marathon!I251-'Best Times'!K$2)/('Best Times'!K$6-'Best Times'!K$2)))))</f>
        <v/>
      </c>
      <c r="I248" t="str">
        <f>IF(ISBLANK(Marathon!J251),"",100+MAX(0,(50-(50*(Marathon!J251-'Best Times'!L$2)/('Best Times'!L$6-'Best Times'!L$2)))))</f>
        <v/>
      </c>
      <c r="J248" t="str">
        <f>IF(ISBLANK(Marathon!K251),"",100+MAX(0,(50-(50*(Marathon!K251-'Best Times'!M$2)/('Best Times'!M$6-'Best Times'!M$2)))))</f>
        <v/>
      </c>
      <c r="K248" t="str">
        <f>IF(ISBLANK(Marathon!L251),"",100+MAX(0,(50-(50*(Marathon!L251-'Best Times'!N$2)/('Best Times'!N$6-'Best Times'!N$2)))))</f>
        <v/>
      </c>
      <c r="L248" t="str">
        <f>IF(ISBLANK(Marathon!M251),"",100+MAX(0,(50-(50*(Marathon!M251-'Best Times'!O$2)/('Best Times'!O$6-'Best Times'!O$2)))))</f>
        <v/>
      </c>
      <c r="M248" t="str">
        <f>IF(ISBLANK(Marathon!N251),"",100+MAX(0,(50-(50*(Marathon!N251-'Best Times'!P$2)/('Best Times'!P$6-'Best Times'!P$2)))))</f>
        <v/>
      </c>
      <c r="N248" t="str">
        <f>IF(ISBLANK(Marathon!O251),"",100+MAX(0,(50-(50*(Marathon!O251-'Best Times'!Q$2)/('Best Times'!Q$6-'Best Times'!Q$2)))))</f>
        <v/>
      </c>
      <c r="O248">
        <f t="shared" si="9"/>
        <v>100</v>
      </c>
      <c r="P248">
        <f t="shared" si="10"/>
        <v>0</v>
      </c>
      <c r="Q248">
        <f t="shared" si="11"/>
        <v>100</v>
      </c>
    </row>
    <row r="249" spans="1:17">
      <c r="A249">
        <v>248</v>
      </c>
      <c r="B249" t="s">
        <v>252</v>
      </c>
      <c r="C249" s="1">
        <v>0</v>
      </c>
      <c r="D249" s="2" t="s">
        <v>323</v>
      </c>
      <c r="E249" t="str">
        <f>IF(ISBLANK(Marathon!F252),"",100+MAX(0,(50-(50*(Marathon!F252-'Best Times'!H$2)/('Best Times'!H$6-'Best Times'!H$2)))))</f>
        <v/>
      </c>
      <c r="F249" t="str">
        <f>IF(ISBLANK(Marathon!G252),"",100+MAX(0,(50-(50*(Marathon!G252-'Best Times'!I$2)/('Best Times'!I$6-'Best Times'!I$2)))))</f>
        <v/>
      </c>
      <c r="G249" t="str">
        <f>IF(ISBLANK(Marathon!H252),"",100+MAX(0,(50-(50*(Marathon!H252-'Best Times'!J$2)/('Best Times'!J$6-'Best Times'!J$2)))))</f>
        <v/>
      </c>
      <c r="H249" t="str">
        <f>IF(ISBLANK(Marathon!I252),"",100+MAX(0,(50-(50*(Marathon!I252-'Best Times'!K$2)/('Best Times'!K$6-'Best Times'!K$2)))))</f>
        <v/>
      </c>
      <c r="I249">
        <f>IF(ISBLANK(Marathon!J252),"",100+MAX(0,(50-(50*(Marathon!J252-'Best Times'!L$2)/('Best Times'!L$6-'Best Times'!L$2)))))</f>
        <v>100</v>
      </c>
      <c r="J249" t="str">
        <f>IF(ISBLANK(Marathon!K252),"",100+MAX(0,(50-(50*(Marathon!K252-'Best Times'!M$2)/('Best Times'!M$6-'Best Times'!M$2)))))</f>
        <v/>
      </c>
      <c r="K249" t="str">
        <f>IF(ISBLANK(Marathon!L252),"",100+MAX(0,(50-(50*(Marathon!L252-'Best Times'!N$2)/('Best Times'!N$6-'Best Times'!N$2)))))</f>
        <v/>
      </c>
      <c r="L249" t="str">
        <f>IF(ISBLANK(Marathon!M252),"",100+MAX(0,(50-(50*(Marathon!M252-'Best Times'!O$2)/('Best Times'!O$6-'Best Times'!O$2)))))</f>
        <v/>
      </c>
      <c r="M249" t="str">
        <f>IF(ISBLANK(Marathon!N252),"",100+MAX(0,(50-(50*(Marathon!N252-'Best Times'!P$2)/('Best Times'!P$6-'Best Times'!P$2)))))</f>
        <v/>
      </c>
      <c r="N249" t="str">
        <f>IF(ISBLANK(Marathon!O252),"",100+MAX(0,(50-(50*(Marathon!O252-'Best Times'!Q$2)/('Best Times'!Q$6-'Best Times'!Q$2)))))</f>
        <v/>
      </c>
      <c r="O249">
        <f t="shared" si="9"/>
        <v>100</v>
      </c>
      <c r="P249">
        <f t="shared" si="10"/>
        <v>0</v>
      </c>
      <c r="Q249">
        <f t="shared" si="11"/>
        <v>100</v>
      </c>
    </row>
    <row r="250" spans="1:17">
      <c r="A250">
        <v>249</v>
      </c>
      <c r="B250" t="s">
        <v>253</v>
      </c>
      <c r="C250" s="1">
        <v>0</v>
      </c>
      <c r="D250" s="2" t="s">
        <v>323</v>
      </c>
      <c r="E250" t="str">
        <f>IF(ISBLANK(Marathon!F253),"",100+MAX(0,(50-(50*(Marathon!F253-'Best Times'!H$2)/('Best Times'!H$6-'Best Times'!H$2)))))</f>
        <v/>
      </c>
      <c r="F250" t="str">
        <f>IF(ISBLANK(Marathon!G253),"",100+MAX(0,(50-(50*(Marathon!G253-'Best Times'!I$2)/('Best Times'!I$6-'Best Times'!I$2)))))</f>
        <v/>
      </c>
      <c r="G250" t="str">
        <f>IF(ISBLANK(Marathon!H253),"",100+MAX(0,(50-(50*(Marathon!H253-'Best Times'!J$2)/('Best Times'!J$6-'Best Times'!J$2)))))</f>
        <v/>
      </c>
      <c r="H250" t="str">
        <f>IF(ISBLANK(Marathon!I253),"",100+MAX(0,(50-(50*(Marathon!I253-'Best Times'!K$2)/('Best Times'!K$6-'Best Times'!K$2)))))</f>
        <v/>
      </c>
      <c r="I250" t="str">
        <f>IF(ISBLANK(Marathon!J253),"",100+MAX(0,(50-(50*(Marathon!J253-'Best Times'!L$2)/('Best Times'!L$6-'Best Times'!L$2)))))</f>
        <v/>
      </c>
      <c r="J250" t="str">
        <f>IF(ISBLANK(Marathon!K253),"",100+MAX(0,(50-(50*(Marathon!K253-'Best Times'!M$2)/('Best Times'!M$6-'Best Times'!M$2)))))</f>
        <v/>
      </c>
      <c r="K250" t="str">
        <f>IF(ISBLANK(Marathon!L253),"",100+MAX(0,(50-(50*(Marathon!L253-'Best Times'!N$2)/('Best Times'!N$6-'Best Times'!N$2)))))</f>
        <v/>
      </c>
      <c r="L250" t="str">
        <f>IF(ISBLANK(Marathon!M253),"",100+MAX(0,(50-(50*(Marathon!M253-'Best Times'!O$2)/('Best Times'!O$6-'Best Times'!O$2)))))</f>
        <v/>
      </c>
      <c r="M250" t="str">
        <f>IF(ISBLANK(Marathon!N253),"",100+MAX(0,(50-(50*(Marathon!N253-'Best Times'!P$2)/('Best Times'!P$6-'Best Times'!P$2)))))</f>
        <v/>
      </c>
      <c r="N250">
        <f>IF(ISBLANK(Marathon!O253),"",100+MAX(0,(50-(50*(Marathon!O253-'Best Times'!Q$2)/('Best Times'!Q$6-'Best Times'!Q$2)))))</f>
        <v>100</v>
      </c>
      <c r="O250">
        <f t="shared" si="9"/>
        <v>100</v>
      </c>
      <c r="P250">
        <f t="shared" si="10"/>
        <v>0</v>
      </c>
      <c r="Q250">
        <f t="shared" si="11"/>
        <v>100</v>
      </c>
    </row>
    <row r="251" spans="1:17">
      <c r="A251">
        <v>250</v>
      </c>
      <c r="B251" t="s">
        <v>254</v>
      </c>
      <c r="C251" s="1">
        <v>0</v>
      </c>
      <c r="D251" s="2" t="s">
        <v>323</v>
      </c>
      <c r="E251" t="str">
        <f>IF(ISBLANK(Marathon!F254),"",100+MAX(0,(50-(50*(Marathon!F254-'Best Times'!H$2)/('Best Times'!H$6-'Best Times'!H$2)))))</f>
        <v/>
      </c>
      <c r="F251" t="str">
        <f>IF(ISBLANK(Marathon!G254),"",100+MAX(0,(50-(50*(Marathon!G254-'Best Times'!I$2)/('Best Times'!I$6-'Best Times'!I$2)))))</f>
        <v/>
      </c>
      <c r="G251" t="str">
        <f>IF(ISBLANK(Marathon!H254),"",100+MAX(0,(50-(50*(Marathon!H254-'Best Times'!J$2)/('Best Times'!J$6-'Best Times'!J$2)))))</f>
        <v/>
      </c>
      <c r="H251" t="str">
        <f>IF(ISBLANK(Marathon!I254),"",100+MAX(0,(50-(50*(Marathon!I254-'Best Times'!K$2)/('Best Times'!K$6-'Best Times'!K$2)))))</f>
        <v/>
      </c>
      <c r="I251" t="str">
        <f>IF(ISBLANK(Marathon!J254),"",100+MAX(0,(50-(50*(Marathon!J254-'Best Times'!L$2)/('Best Times'!L$6-'Best Times'!L$2)))))</f>
        <v/>
      </c>
      <c r="J251">
        <f>IF(ISBLANK(Marathon!K254),"",100+MAX(0,(50-(50*(Marathon!K254-'Best Times'!M$2)/('Best Times'!M$6-'Best Times'!M$2)))))</f>
        <v>100</v>
      </c>
      <c r="K251" t="str">
        <f>IF(ISBLANK(Marathon!L254),"",100+MAX(0,(50-(50*(Marathon!L254-'Best Times'!N$2)/('Best Times'!N$6-'Best Times'!N$2)))))</f>
        <v/>
      </c>
      <c r="L251" t="str">
        <f>IF(ISBLANK(Marathon!M254),"",100+MAX(0,(50-(50*(Marathon!M254-'Best Times'!O$2)/('Best Times'!O$6-'Best Times'!O$2)))))</f>
        <v/>
      </c>
      <c r="M251" t="str">
        <f>IF(ISBLANK(Marathon!N254),"",100+MAX(0,(50-(50*(Marathon!N254-'Best Times'!P$2)/('Best Times'!P$6-'Best Times'!P$2)))))</f>
        <v/>
      </c>
      <c r="N251" t="str">
        <f>IF(ISBLANK(Marathon!O254),"",100+MAX(0,(50-(50*(Marathon!O254-'Best Times'!Q$2)/('Best Times'!Q$6-'Best Times'!Q$2)))))</f>
        <v/>
      </c>
      <c r="O251">
        <f t="shared" si="9"/>
        <v>100</v>
      </c>
      <c r="P251">
        <f t="shared" si="10"/>
        <v>0</v>
      </c>
      <c r="Q251">
        <f t="shared" si="11"/>
        <v>100</v>
      </c>
    </row>
    <row r="252" spans="1:17">
      <c r="A252">
        <v>251</v>
      </c>
      <c r="B252" t="s">
        <v>255</v>
      </c>
      <c r="C252" s="1">
        <v>0</v>
      </c>
      <c r="D252" s="2" t="s">
        <v>323</v>
      </c>
      <c r="E252" t="str">
        <f>IF(ISBLANK(Marathon!F255),"",100+MAX(0,(50-(50*(Marathon!F255-'Best Times'!H$2)/('Best Times'!H$6-'Best Times'!H$2)))))</f>
        <v/>
      </c>
      <c r="F252" t="str">
        <f>IF(ISBLANK(Marathon!G255),"",100+MAX(0,(50-(50*(Marathon!G255-'Best Times'!I$2)/('Best Times'!I$6-'Best Times'!I$2)))))</f>
        <v/>
      </c>
      <c r="G252">
        <f>IF(ISBLANK(Marathon!H255),"",100+MAX(0,(50-(50*(Marathon!H255-'Best Times'!J$2)/('Best Times'!J$6-'Best Times'!J$2)))))</f>
        <v>100</v>
      </c>
      <c r="H252" t="str">
        <f>IF(ISBLANK(Marathon!I255),"",100+MAX(0,(50-(50*(Marathon!I255-'Best Times'!K$2)/('Best Times'!K$6-'Best Times'!K$2)))))</f>
        <v/>
      </c>
      <c r="I252" t="str">
        <f>IF(ISBLANK(Marathon!J255),"",100+MAX(0,(50-(50*(Marathon!J255-'Best Times'!L$2)/('Best Times'!L$6-'Best Times'!L$2)))))</f>
        <v/>
      </c>
      <c r="J252" t="str">
        <f>IF(ISBLANK(Marathon!K255),"",100+MAX(0,(50-(50*(Marathon!K255-'Best Times'!M$2)/('Best Times'!M$6-'Best Times'!M$2)))))</f>
        <v/>
      </c>
      <c r="K252" t="str">
        <f>IF(ISBLANK(Marathon!L255),"",100+MAX(0,(50-(50*(Marathon!L255-'Best Times'!N$2)/('Best Times'!N$6-'Best Times'!N$2)))))</f>
        <v/>
      </c>
      <c r="L252" t="str">
        <f>IF(ISBLANK(Marathon!M255),"",100+MAX(0,(50-(50*(Marathon!M255-'Best Times'!O$2)/('Best Times'!O$6-'Best Times'!O$2)))))</f>
        <v/>
      </c>
      <c r="M252" t="str">
        <f>IF(ISBLANK(Marathon!N255),"",100+MAX(0,(50-(50*(Marathon!N255-'Best Times'!P$2)/('Best Times'!P$6-'Best Times'!P$2)))))</f>
        <v/>
      </c>
      <c r="N252" t="str">
        <f>IF(ISBLANK(Marathon!O255),"",100+MAX(0,(50-(50*(Marathon!O255-'Best Times'!Q$2)/('Best Times'!Q$6-'Best Times'!Q$2)))))</f>
        <v/>
      </c>
      <c r="O252">
        <f t="shared" si="9"/>
        <v>100</v>
      </c>
      <c r="P252">
        <f t="shared" si="10"/>
        <v>0</v>
      </c>
      <c r="Q252">
        <f t="shared" si="11"/>
        <v>100</v>
      </c>
    </row>
    <row r="253" spans="1:17">
      <c r="A253">
        <v>252</v>
      </c>
      <c r="B253" t="s">
        <v>256</v>
      </c>
      <c r="C253" s="1">
        <v>0</v>
      </c>
      <c r="D253" s="2" t="s">
        <v>323</v>
      </c>
      <c r="E253" t="str">
        <f>IF(ISBLANK(Marathon!F256),"",100+MAX(0,(50-(50*(Marathon!F256-'Best Times'!H$2)/('Best Times'!H$6-'Best Times'!H$2)))))</f>
        <v/>
      </c>
      <c r="F253" t="str">
        <f>IF(ISBLANK(Marathon!G256),"",100+MAX(0,(50-(50*(Marathon!G256-'Best Times'!I$2)/('Best Times'!I$6-'Best Times'!I$2)))))</f>
        <v/>
      </c>
      <c r="G253">
        <f>IF(ISBLANK(Marathon!H256),"",100+MAX(0,(50-(50*(Marathon!H256-'Best Times'!J$2)/('Best Times'!J$6-'Best Times'!J$2)))))</f>
        <v>100</v>
      </c>
      <c r="H253" t="str">
        <f>IF(ISBLANK(Marathon!I256),"",100+MAX(0,(50-(50*(Marathon!I256-'Best Times'!K$2)/('Best Times'!K$6-'Best Times'!K$2)))))</f>
        <v/>
      </c>
      <c r="I253" t="str">
        <f>IF(ISBLANK(Marathon!J256),"",100+MAX(0,(50-(50*(Marathon!J256-'Best Times'!L$2)/('Best Times'!L$6-'Best Times'!L$2)))))</f>
        <v/>
      </c>
      <c r="J253" t="str">
        <f>IF(ISBLANK(Marathon!K256),"",100+MAX(0,(50-(50*(Marathon!K256-'Best Times'!M$2)/('Best Times'!M$6-'Best Times'!M$2)))))</f>
        <v/>
      </c>
      <c r="K253" t="str">
        <f>IF(ISBLANK(Marathon!L256),"",100+MAX(0,(50-(50*(Marathon!L256-'Best Times'!N$2)/('Best Times'!N$6-'Best Times'!N$2)))))</f>
        <v/>
      </c>
      <c r="L253" t="str">
        <f>IF(ISBLANK(Marathon!M256),"",100+MAX(0,(50-(50*(Marathon!M256-'Best Times'!O$2)/('Best Times'!O$6-'Best Times'!O$2)))))</f>
        <v/>
      </c>
      <c r="M253" t="str">
        <f>IF(ISBLANK(Marathon!N256),"",100+MAX(0,(50-(50*(Marathon!N256-'Best Times'!P$2)/('Best Times'!P$6-'Best Times'!P$2)))))</f>
        <v/>
      </c>
      <c r="N253" t="str">
        <f>IF(ISBLANK(Marathon!O256),"",100+MAX(0,(50-(50*(Marathon!O256-'Best Times'!Q$2)/('Best Times'!Q$6-'Best Times'!Q$2)))))</f>
        <v/>
      </c>
      <c r="O253">
        <f t="shared" si="9"/>
        <v>100</v>
      </c>
      <c r="P253">
        <f t="shared" si="10"/>
        <v>0</v>
      </c>
      <c r="Q253">
        <f t="shared" si="11"/>
        <v>100</v>
      </c>
    </row>
    <row r="254" spans="1:17">
      <c r="A254">
        <v>253</v>
      </c>
      <c r="B254" t="s">
        <v>99</v>
      </c>
      <c r="C254" s="1">
        <v>0</v>
      </c>
      <c r="D254" s="2" t="s">
        <v>323</v>
      </c>
      <c r="E254" t="str">
        <f>IF(ISBLANK(Marathon!F257),"",100+MAX(0,(50-(50*(Marathon!F257-'Best Times'!H$2)/('Best Times'!H$6-'Best Times'!H$2)))))</f>
        <v/>
      </c>
      <c r="F254" t="str">
        <f>IF(ISBLANK(Marathon!G257),"",100+MAX(0,(50-(50*(Marathon!G257-'Best Times'!I$2)/('Best Times'!I$6-'Best Times'!I$2)))))</f>
        <v/>
      </c>
      <c r="G254" t="str">
        <f>IF(ISBLANK(Marathon!H257),"",100+MAX(0,(50-(50*(Marathon!H257-'Best Times'!J$2)/('Best Times'!J$6-'Best Times'!J$2)))))</f>
        <v/>
      </c>
      <c r="H254" t="str">
        <f>IF(ISBLANK(Marathon!I257),"",100+MAX(0,(50-(50*(Marathon!I257-'Best Times'!K$2)/('Best Times'!K$6-'Best Times'!K$2)))))</f>
        <v/>
      </c>
      <c r="I254">
        <f>IF(ISBLANK(Marathon!J257),"",100+MAX(0,(50-(50*(Marathon!J257-'Best Times'!L$2)/('Best Times'!L$6-'Best Times'!L$2)))))</f>
        <v>100</v>
      </c>
      <c r="J254" t="str">
        <f>IF(ISBLANK(Marathon!K257),"",100+MAX(0,(50-(50*(Marathon!K257-'Best Times'!M$2)/('Best Times'!M$6-'Best Times'!M$2)))))</f>
        <v/>
      </c>
      <c r="K254" t="str">
        <f>IF(ISBLANK(Marathon!L257),"",100+MAX(0,(50-(50*(Marathon!L257-'Best Times'!N$2)/('Best Times'!N$6-'Best Times'!N$2)))))</f>
        <v/>
      </c>
      <c r="L254" t="str">
        <f>IF(ISBLANK(Marathon!M257),"",100+MAX(0,(50-(50*(Marathon!M257-'Best Times'!O$2)/('Best Times'!O$6-'Best Times'!O$2)))))</f>
        <v/>
      </c>
      <c r="M254" t="str">
        <f>IF(ISBLANK(Marathon!N257),"",100+MAX(0,(50-(50*(Marathon!N257-'Best Times'!P$2)/('Best Times'!P$6-'Best Times'!P$2)))))</f>
        <v/>
      </c>
      <c r="N254" t="str">
        <f>IF(ISBLANK(Marathon!O257),"",100+MAX(0,(50-(50*(Marathon!O257-'Best Times'!Q$2)/('Best Times'!Q$6-'Best Times'!Q$2)))))</f>
        <v/>
      </c>
      <c r="O254">
        <f t="shared" si="9"/>
        <v>100</v>
      </c>
      <c r="P254">
        <f t="shared" si="10"/>
        <v>0</v>
      </c>
      <c r="Q254">
        <f t="shared" si="11"/>
        <v>100</v>
      </c>
    </row>
    <row r="255" spans="1:17">
      <c r="A255">
        <v>254</v>
      </c>
      <c r="B255" t="s">
        <v>108</v>
      </c>
      <c r="C255" s="1">
        <v>0</v>
      </c>
      <c r="D255" s="2" t="s">
        <v>323</v>
      </c>
      <c r="E255" t="str">
        <f>IF(ISBLANK(Marathon!F258),"",100+MAX(0,(50-(50*(Marathon!F258-'Best Times'!H$2)/('Best Times'!H$6-'Best Times'!H$2)))))</f>
        <v/>
      </c>
      <c r="F255" t="str">
        <f>IF(ISBLANK(Marathon!G258),"",100+MAX(0,(50-(50*(Marathon!G258-'Best Times'!I$2)/('Best Times'!I$6-'Best Times'!I$2)))))</f>
        <v/>
      </c>
      <c r="G255" t="str">
        <f>IF(ISBLANK(Marathon!H258),"",100+MAX(0,(50-(50*(Marathon!H258-'Best Times'!J$2)/('Best Times'!J$6-'Best Times'!J$2)))))</f>
        <v/>
      </c>
      <c r="H255" t="str">
        <f>IF(ISBLANK(Marathon!I258),"",100+MAX(0,(50-(50*(Marathon!I258-'Best Times'!K$2)/('Best Times'!K$6-'Best Times'!K$2)))))</f>
        <v/>
      </c>
      <c r="I255" t="str">
        <f>IF(ISBLANK(Marathon!J258),"",100+MAX(0,(50-(50*(Marathon!J258-'Best Times'!L$2)/('Best Times'!L$6-'Best Times'!L$2)))))</f>
        <v/>
      </c>
      <c r="J255">
        <f>IF(ISBLANK(Marathon!K258),"",100+MAX(0,(50-(50*(Marathon!K258-'Best Times'!M$2)/('Best Times'!M$6-'Best Times'!M$2)))))</f>
        <v>100</v>
      </c>
      <c r="K255" t="str">
        <f>IF(ISBLANK(Marathon!L258),"",100+MAX(0,(50-(50*(Marathon!L258-'Best Times'!N$2)/('Best Times'!N$6-'Best Times'!N$2)))))</f>
        <v/>
      </c>
      <c r="L255" t="str">
        <f>IF(ISBLANK(Marathon!M258),"",100+MAX(0,(50-(50*(Marathon!M258-'Best Times'!O$2)/('Best Times'!O$6-'Best Times'!O$2)))))</f>
        <v/>
      </c>
      <c r="M255" t="str">
        <f>IF(ISBLANK(Marathon!N258),"",100+MAX(0,(50-(50*(Marathon!N258-'Best Times'!P$2)/('Best Times'!P$6-'Best Times'!P$2)))))</f>
        <v/>
      </c>
      <c r="N255" t="str">
        <f>IF(ISBLANK(Marathon!O258),"",100+MAX(0,(50-(50*(Marathon!O258-'Best Times'!Q$2)/('Best Times'!Q$6-'Best Times'!Q$2)))))</f>
        <v/>
      </c>
      <c r="O255">
        <f t="shared" si="9"/>
        <v>100</v>
      </c>
      <c r="P255">
        <f t="shared" si="10"/>
        <v>0</v>
      </c>
      <c r="Q255">
        <f t="shared" si="11"/>
        <v>100</v>
      </c>
    </row>
    <row r="256" spans="1:17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IF(ISBLANK(Marathon!F259),"",100+MAX(0,(50-(50*(Marathon!F259-'Best Times'!H$2)/('Best Times'!H$6-'Best Times'!H$2)))))</f>
        <v/>
      </c>
      <c r="F256" t="str">
        <f>IF(ISBLANK(Marathon!G259),"",100+MAX(0,(50-(50*(Marathon!G259-'Best Times'!I$2)/('Best Times'!I$6-'Best Times'!I$2)))))</f>
        <v/>
      </c>
      <c r="G256" t="str">
        <f>IF(ISBLANK(Marathon!H259),"",100+MAX(0,(50-(50*(Marathon!H259-'Best Times'!J$2)/('Best Times'!J$6-'Best Times'!J$2)))))</f>
        <v/>
      </c>
      <c r="H256" t="str">
        <f>IF(ISBLANK(Marathon!I259),"",100+MAX(0,(50-(50*(Marathon!I259-'Best Times'!K$2)/('Best Times'!K$6-'Best Times'!K$2)))))</f>
        <v/>
      </c>
      <c r="I256" t="str">
        <f>IF(ISBLANK(Marathon!J259),"",100+MAX(0,(50-(50*(Marathon!J259-'Best Times'!L$2)/('Best Times'!L$6-'Best Times'!L$2)))))</f>
        <v/>
      </c>
      <c r="J256" t="str">
        <f>IF(ISBLANK(Marathon!K259),"",100+MAX(0,(50-(50*(Marathon!K259-'Best Times'!M$2)/('Best Times'!M$6-'Best Times'!M$2)))))</f>
        <v/>
      </c>
      <c r="K256" t="str">
        <f>IF(ISBLANK(Marathon!L259),"",100+MAX(0,(50-(50*(Marathon!L259-'Best Times'!N$2)/('Best Times'!N$6-'Best Times'!N$2)))))</f>
        <v/>
      </c>
      <c r="L256" t="str">
        <f>IF(ISBLANK(Marathon!M259),"",100+MAX(0,(50-(50*(Marathon!M259-'Best Times'!O$2)/('Best Times'!O$6-'Best Times'!O$2)))))</f>
        <v/>
      </c>
      <c r="M256">
        <f>IF(ISBLANK(Marathon!N259),"",100+MAX(0,(50-(50*(Marathon!N259-'Best Times'!P$2)/('Best Times'!P$6-'Best Times'!P$2)))))</f>
        <v>100</v>
      </c>
      <c r="N256" t="str">
        <f>IF(ISBLANK(Marathon!O259),"",100+MAX(0,(50-(50*(Marathon!O259-'Best Times'!Q$2)/('Best Times'!Q$6-'Best Times'!Q$2)))))</f>
        <v/>
      </c>
      <c r="O256">
        <f t="shared" si="9"/>
        <v>100</v>
      </c>
      <c r="P256">
        <f t="shared" si="10"/>
        <v>0</v>
      </c>
      <c r="Q256">
        <f t="shared" si="11"/>
        <v>100</v>
      </c>
    </row>
    <row r="257" spans="1:17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IF(ISBLANK(Marathon!F260),"",100+MAX(0,(50-(50*(Marathon!F260-'Best Times'!H$2)/('Best Times'!H$6-'Best Times'!H$2)))))</f>
        <v/>
      </c>
      <c r="F257">
        <f>IF(ISBLANK(Marathon!G260),"",100+MAX(0,(50-(50*(Marathon!G260-'Best Times'!I$2)/('Best Times'!I$6-'Best Times'!I$2)))))</f>
        <v>100</v>
      </c>
      <c r="G257" t="str">
        <f>IF(ISBLANK(Marathon!H260),"",100+MAX(0,(50-(50*(Marathon!H260-'Best Times'!J$2)/('Best Times'!J$6-'Best Times'!J$2)))))</f>
        <v/>
      </c>
      <c r="H257" t="str">
        <f>IF(ISBLANK(Marathon!I260),"",100+MAX(0,(50-(50*(Marathon!I260-'Best Times'!K$2)/('Best Times'!K$6-'Best Times'!K$2)))))</f>
        <v/>
      </c>
      <c r="I257" t="str">
        <f>IF(ISBLANK(Marathon!J260),"",100+MAX(0,(50-(50*(Marathon!J260-'Best Times'!L$2)/('Best Times'!L$6-'Best Times'!L$2)))))</f>
        <v/>
      </c>
      <c r="J257" t="str">
        <f>IF(ISBLANK(Marathon!K260),"",100+MAX(0,(50-(50*(Marathon!K260-'Best Times'!M$2)/('Best Times'!M$6-'Best Times'!M$2)))))</f>
        <v/>
      </c>
      <c r="K257" t="str">
        <f>IF(ISBLANK(Marathon!L260),"",100+MAX(0,(50-(50*(Marathon!L260-'Best Times'!N$2)/('Best Times'!N$6-'Best Times'!N$2)))))</f>
        <v/>
      </c>
      <c r="L257" t="str">
        <f>IF(ISBLANK(Marathon!M260),"",100+MAX(0,(50-(50*(Marathon!M260-'Best Times'!O$2)/('Best Times'!O$6-'Best Times'!O$2)))))</f>
        <v/>
      </c>
      <c r="M257" t="str">
        <f>IF(ISBLANK(Marathon!N260),"",100+MAX(0,(50-(50*(Marathon!N260-'Best Times'!P$2)/('Best Times'!P$6-'Best Times'!P$2)))))</f>
        <v/>
      </c>
      <c r="N257" t="str">
        <f>IF(ISBLANK(Marathon!O260),"",100+MAX(0,(50-(50*(Marathon!O260-'Best Times'!Q$2)/('Best Times'!Q$6-'Best Times'!Q$2)))))</f>
        <v/>
      </c>
      <c r="O257">
        <f t="shared" si="9"/>
        <v>100</v>
      </c>
      <c r="P257">
        <f t="shared" si="10"/>
        <v>0</v>
      </c>
      <c r="Q257">
        <f t="shared" si="11"/>
        <v>100</v>
      </c>
    </row>
    <row r="258" spans="1:17">
      <c r="A258">
        <v>257</v>
      </c>
      <c r="B258" t="s">
        <v>259</v>
      </c>
      <c r="C258" s="1">
        <v>0</v>
      </c>
      <c r="D258" s="2" t="s">
        <v>323</v>
      </c>
      <c r="E258">
        <f>IF(ISBLANK(Marathon!F261),"",100+MAX(0,(50-(50*(Marathon!F261-'Best Times'!H$2)/('Best Times'!H$6-'Best Times'!H$2)))))</f>
        <v>100</v>
      </c>
      <c r="F258" t="str">
        <f>IF(ISBLANK(Marathon!G261),"",100+MAX(0,(50-(50*(Marathon!G261-'Best Times'!I$2)/('Best Times'!I$6-'Best Times'!I$2)))))</f>
        <v/>
      </c>
      <c r="G258" t="str">
        <f>IF(ISBLANK(Marathon!H261),"",100+MAX(0,(50-(50*(Marathon!H261-'Best Times'!J$2)/('Best Times'!J$6-'Best Times'!J$2)))))</f>
        <v/>
      </c>
      <c r="H258" t="str">
        <f>IF(ISBLANK(Marathon!I261),"",100+MAX(0,(50-(50*(Marathon!I261-'Best Times'!K$2)/('Best Times'!K$6-'Best Times'!K$2)))))</f>
        <v/>
      </c>
      <c r="I258" t="str">
        <f>IF(ISBLANK(Marathon!J261),"",100+MAX(0,(50-(50*(Marathon!J261-'Best Times'!L$2)/('Best Times'!L$6-'Best Times'!L$2)))))</f>
        <v/>
      </c>
      <c r="J258" t="str">
        <f>IF(ISBLANK(Marathon!K261),"",100+MAX(0,(50-(50*(Marathon!K261-'Best Times'!M$2)/('Best Times'!M$6-'Best Times'!M$2)))))</f>
        <v/>
      </c>
      <c r="K258" t="str">
        <f>IF(ISBLANK(Marathon!L261),"",100+MAX(0,(50-(50*(Marathon!L261-'Best Times'!N$2)/('Best Times'!N$6-'Best Times'!N$2)))))</f>
        <v/>
      </c>
      <c r="L258" t="str">
        <f>IF(ISBLANK(Marathon!M261),"",100+MAX(0,(50-(50*(Marathon!M261-'Best Times'!O$2)/('Best Times'!O$6-'Best Times'!O$2)))))</f>
        <v/>
      </c>
      <c r="M258" t="str">
        <f>IF(ISBLANK(Marathon!N261),"",100+MAX(0,(50-(50*(Marathon!N261-'Best Times'!P$2)/('Best Times'!P$6-'Best Times'!P$2)))))</f>
        <v/>
      </c>
      <c r="N258" t="str">
        <f>IF(ISBLANK(Marathon!O261),"",100+MAX(0,(50-(50*(Marathon!O261-'Best Times'!Q$2)/('Best Times'!Q$6-'Best Times'!Q$2)))))</f>
        <v/>
      </c>
      <c r="O258">
        <f t="shared" ref="O258:O260" si="12">100*COUNTIF(E258:N258,"&gt;0")</f>
        <v>100</v>
      </c>
      <c r="P258">
        <f t="shared" ref="P258:P260" si="13">IF(O258=1000,MIN(E258:N258),0)</f>
        <v>0</v>
      </c>
      <c r="Q258">
        <f t="shared" ref="Q258:Q260" si="14">SUM(E258:N258)-P258</f>
        <v>100</v>
      </c>
    </row>
    <row r="259" spans="1:17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IF(ISBLANK(Marathon!F262),"",100+MAX(0,(50-(50*(Marathon!F262-'Best Times'!H$2)/('Best Times'!H$6-'Best Times'!H$2)))))</f>
        <v/>
      </c>
      <c r="F259" t="str">
        <f>IF(ISBLANK(Marathon!G262),"",100+MAX(0,(50-(50*(Marathon!G262-'Best Times'!I$2)/('Best Times'!I$6-'Best Times'!I$2)))))</f>
        <v/>
      </c>
      <c r="G259" t="str">
        <f>IF(ISBLANK(Marathon!H262),"",100+MAX(0,(50-(50*(Marathon!H262-'Best Times'!J$2)/('Best Times'!J$6-'Best Times'!J$2)))))</f>
        <v/>
      </c>
      <c r="H259" t="str">
        <f>IF(ISBLANK(Marathon!I262),"",100+MAX(0,(50-(50*(Marathon!I262-'Best Times'!K$2)/('Best Times'!K$6-'Best Times'!K$2)))))</f>
        <v/>
      </c>
      <c r="I259" t="str">
        <f>IF(ISBLANK(Marathon!J262),"",100+MAX(0,(50-(50*(Marathon!J262-'Best Times'!L$2)/('Best Times'!L$6-'Best Times'!L$2)))))</f>
        <v/>
      </c>
      <c r="J259" t="str">
        <f>IF(ISBLANK(Marathon!K262),"",100+MAX(0,(50-(50*(Marathon!K262-'Best Times'!M$2)/('Best Times'!M$6-'Best Times'!M$2)))))</f>
        <v/>
      </c>
      <c r="K259" t="str">
        <f>IF(ISBLANK(Marathon!L262),"",100+MAX(0,(50-(50*(Marathon!L262-'Best Times'!N$2)/('Best Times'!N$6-'Best Times'!N$2)))))</f>
        <v/>
      </c>
      <c r="L259" t="str">
        <f>IF(ISBLANK(Marathon!M262),"",100+MAX(0,(50-(50*(Marathon!M262-'Best Times'!O$2)/('Best Times'!O$6-'Best Times'!O$2)))))</f>
        <v/>
      </c>
      <c r="M259" t="str">
        <f>IF(ISBLANK(Marathon!N262),"",100+MAX(0,(50-(50*(Marathon!N262-'Best Times'!P$2)/('Best Times'!P$6-'Best Times'!P$2)))))</f>
        <v/>
      </c>
      <c r="N259">
        <f>IF(ISBLANK(Marathon!O262),"",100+MAX(0,(50-(50*(Marathon!O262-'Best Times'!Q$2)/('Best Times'!Q$6-'Best Times'!Q$2)))))</f>
        <v>100</v>
      </c>
      <c r="O259">
        <f t="shared" si="12"/>
        <v>100</v>
      </c>
      <c r="P259">
        <f t="shared" si="13"/>
        <v>0</v>
      </c>
      <c r="Q259">
        <f t="shared" si="14"/>
        <v>100</v>
      </c>
    </row>
    <row r="260" spans="1:17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IF(ISBLANK(Marathon!F263),"",100+MAX(0,(50-(50*(Marathon!F263-'Best Times'!H$2)/('Best Times'!H$6-'Best Times'!H$2)))))</f>
        <v/>
      </c>
      <c r="F260">
        <f>IF(ISBLANK(Marathon!G263),"",100+MAX(0,(50-(50*(Marathon!G263-'Best Times'!I$2)/('Best Times'!I$6-'Best Times'!I$2)))))</f>
        <v>100</v>
      </c>
      <c r="G260" t="str">
        <f>IF(ISBLANK(Marathon!H263),"",100+MAX(0,(50-(50*(Marathon!H263-'Best Times'!J$2)/('Best Times'!J$6-'Best Times'!J$2)))))</f>
        <v/>
      </c>
      <c r="H260" t="str">
        <f>IF(ISBLANK(Marathon!I263),"",100+MAX(0,(50-(50*(Marathon!I263-'Best Times'!K$2)/('Best Times'!K$6-'Best Times'!K$2)))))</f>
        <v/>
      </c>
      <c r="I260" t="str">
        <f>IF(ISBLANK(Marathon!J263),"",100+MAX(0,(50-(50*(Marathon!J263-'Best Times'!L$2)/('Best Times'!L$6-'Best Times'!L$2)))))</f>
        <v/>
      </c>
      <c r="J260" t="str">
        <f>IF(ISBLANK(Marathon!K263),"",100+MAX(0,(50-(50*(Marathon!K263-'Best Times'!M$2)/('Best Times'!M$6-'Best Times'!M$2)))))</f>
        <v/>
      </c>
      <c r="K260" t="str">
        <f>IF(ISBLANK(Marathon!L263),"",100+MAX(0,(50-(50*(Marathon!L263-'Best Times'!N$2)/('Best Times'!N$6-'Best Times'!N$2)))))</f>
        <v/>
      </c>
      <c r="L260" t="str">
        <f>IF(ISBLANK(Marathon!M263),"",100+MAX(0,(50-(50*(Marathon!M263-'Best Times'!O$2)/('Best Times'!O$6-'Best Times'!O$2)))))</f>
        <v/>
      </c>
      <c r="M260" t="str">
        <f>IF(ISBLANK(Marathon!N263),"",100+MAX(0,(50-(50*(Marathon!N263-'Best Times'!P$2)/('Best Times'!P$6-'Best Times'!P$2)))))</f>
        <v/>
      </c>
      <c r="N260" t="str">
        <f>IF(ISBLANK(Marathon!O263),"",100+MAX(0,(50-(50*(Marathon!O263-'Best Times'!Q$2)/('Best Times'!Q$6-'Best Times'!Q$2)))))</f>
        <v/>
      </c>
      <c r="O260">
        <f t="shared" si="12"/>
        <v>100</v>
      </c>
      <c r="P260">
        <f t="shared" si="13"/>
        <v>0</v>
      </c>
      <c r="Q260">
        <f t="shared" si="14"/>
        <v>100</v>
      </c>
    </row>
    <row r="261" spans="1:17">
      <c r="D261" s="2" t="s">
        <v>346</v>
      </c>
      <c r="E261">
        <f>COUNTIF(E2:E260,"&gt;100")</f>
        <v>75</v>
      </c>
      <c r="F261">
        <f t="shared" ref="F261:N261" si="15">COUNTIF(F2:F260,"&gt;100")</f>
        <v>82</v>
      </c>
      <c r="G261">
        <f t="shared" si="15"/>
        <v>55</v>
      </c>
      <c r="H261">
        <f t="shared" si="15"/>
        <v>87</v>
      </c>
      <c r="I261">
        <f t="shared" si="15"/>
        <v>109</v>
      </c>
      <c r="J261">
        <f t="shared" si="15"/>
        <v>114</v>
      </c>
      <c r="K261">
        <f t="shared" si="15"/>
        <v>71</v>
      </c>
      <c r="L261">
        <f t="shared" si="15"/>
        <v>97</v>
      </c>
      <c r="M261">
        <f t="shared" si="15"/>
        <v>100</v>
      </c>
      <c r="N261">
        <f t="shared" si="15"/>
        <v>115</v>
      </c>
    </row>
    <row r="262" spans="1:17">
      <c r="D262" s="2" t="s">
        <v>345</v>
      </c>
      <c r="E262">
        <f>COUNTIF(E2:E260,"&gt;0")</f>
        <v>189</v>
      </c>
      <c r="F262">
        <f t="shared" ref="F262:N262" si="16">COUNTIF(F2:F260,"&gt;0")</f>
        <v>219</v>
      </c>
      <c r="G262">
        <f t="shared" si="16"/>
        <v>169</v>
      </c>
      <c r="H262">
        <f t="shared" si="16"/>
        <v>178</v>
      </c>
      <c r="I262">
        <f t="shared" si="16"/>
        <v>176</v>
      </c>
      <c r="J262">
        <f t="shared" si="16"/>
        <v>188</v>
      </c>
      <c r="K262">
        <f t="shared" si="16"/>
        <v>176</v>
      </c>
      <c r="L262">
        <f t="shared" si="16"/>
        <v>188</v>
      </c>
      <c r="M262">
        <f t="shared" si="16"/>
        <v>217</v>
      </c>
      <c r="N262">
        <f t="shared" si="16"/>
        <v>227</v>
      </c>
    </row>
    <row r="263" spans="1:17">
      <c r="D263" s="5" t="s">
        <v>344</v>
      </c>
      <c r="E263">
        <f>E261/E262*100</f>
        <v>39.682539682539684</v>
      </c>
      <c r="F263">
        <f t="shared" ref="F263:N263" si="17">F261/F262*100</f>
        <v>37.442922374429223</v>
      </c>
      <c r="G263">
        <f t="shared" si="17"/>
        <v>32.544378698224854</v>
      </c>
      <c r="H263">
        <f t="shared" si="17"/>
        <v>48.876404494382022</v>
      </c>
      <c r="I263">
        <f t="shared" si="17"/>
        <v>61.93181818181818</v>
      </c>
      <c r="J263">
        <f t="shared" si="17"/>
        <v>60.638297872340431</v>
      </c>
      <c r="K263">
        <f t="shared" si="17"/>
        <v>40.340909090909086</v>
      </c>
      <c r="L263">
        <f t="shared" si="17"/>
        <v>51.595744680851062</v>
      </c>
      <c r="M263">
        <f t="shared" si="17"/>
        <v>46.082949308755758</v>
      </c>
      <c r="N263">
        <f t="shared" si="17"/>
        <v>50.660792951541858</v>
      </c>
    </row>
    <row r="264" spans="1:17">
      <c r="D264" s="2"/>
    </row>
    <row r="265" spans="1:17">
      <c r="D265" s="2"/>
    </row>
    <row r="266" spans="1:17">
      <c r="D266" s="2"/>
      <c r="E266">
        <f>COUNTIF(E2:N260,"&gt;0")</f>
        <v>1927</v>
      </c>
      <c r="F266">
        <f>COUNTIF(E2:N260,"&gt;100")</f>
        <v>905</v>
      </c>
      <c r="G266">
        <f>F266/E266*100</f>
        <v>46.964193046185784</v>
      </c>
    </row>
    <row r="267" spans="1:17">
      <c r="D267" s="2"/>
    </row>
    <row r="268" spans="1:17">
      <c r="D268" s="2"/>
    </row>
    <row r="269" spans="1:17">
      <c r="D269" s="2"/>
    </row>
    <row r="270" spans="1:17">
      <c r="D270" s="2"/>
    </row>
    <row r="271" spans="1:17">
      <c r="D271" s="2"/>
    </row>
    <row r="272" spans="1:17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6"/>
  <sheetViews>
    <sheetView workbookViewId="0">
      <selection activeCell="S43" sqref="S43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18" max="18" width="5.28515625" bestFit="1" customWidth="1"/>
  </cols>
  <sheetData>
    <row r="1" spans="1:19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  <c r="R1" t="s">
        <v>262</v>
      </c>
      <c r="S1" t="s">
        <v>347</v>
      </c>
    </row>
    <row r="2" spans="1:19">
      <c r="A2">
        <v>1</v>
      </c>
      <c r="B2" t="s">
        <v>109</v>
      </c>
      <c r="C2" s="1">
        <v>444.166666666666</v>
      </c>
      <c r="D2" s="2" t="s">
        <v>268</v>
      </c>
      <c r="E2">
        <f>IF(ISBLANK(Marathon!F5),"",100+MAX(0,(50-(50*(Marathon!F5-'Best Times'!H$2)/('Best Times'!H$7-'Best Times'!H$2)))))</f>
        <v>145.05762411347519</v>
      </c>
      <c r="F2">
        <f>IF(ISBLANK(Marathon!G5),"",100+MAX(0,(50-(50*(Marathon!G5-'Best Times'!I$2)/('Best Times'!I$7-'Best Times'!I$2)))))</f>
        <v>150</v>
      </c>
      <c r="G2">
        <f>IF(ISBLANK(Marathon!H5),"",100+MAX(0,(50-(50*(Marathon!H5-'Best Times'!J$2)/('Best Times'!J$7-'Best Times'!J$2)))))</f>
        <v>150</v>
      </c>
      <c r="H2">
        <f>IF(ISBLANK(Marathon!I5),"",100+MAX(0,(50-(50*(Marathon!I5-'Best Times'!K$2)/('Best Times'!K$7-'Best Times'!K$2)))))</f>
        <v>147.41379310344828</v>
      </c>
      <c r="I2">
        <f>IF(ISBLANK(Marathon!J5),"",100+MAX(0,(50-(50*(Marathon!J5-'Best Times'!L$2)/('Best Times'!L$7-'Best Times'!L$2)))))</f>
        <v>150</v>
      </c>
      <c r="J2">
        <f>IF(ISBLANK(Marathon!K5),"",100+MAX(0,(50-(50*(Marathon!K5-'Best Times'!M$2)/('Best Times'!M$7-'Best Times'!M$2)))))</f>
        <v>147.33727810650888</v>
      </c>
      <c r="K2">
        <f>IF(ISBLANK(Marathon!L5),"",100+MAX(0,(50-(50*(Marathon!L5-'Best Times'!N$2)/('Best Times'!N$7-'Best Times'!N$2)))))</f>
        <v>150</v>
      </c>
      <c r="L2">
        <f>IF(ISBLANK(Marathon!M5),"",100+MAX(0,(50-(50*(Marathon!M5-'Best Times'!O$2)/('Best Times'!O$7-'Best Times'!O$2)))))</f>
        <v>143.90113798008537</v>
      </c>
      <c r="M2">
        <f>IF(ISBLANK(Marathon!N5),"",100+MAX(0,(50-(50*(Marathon!N5-'Best Times'!P$2)/('Best Times'!P$7-'Best Times'!P$2)))))</f>
        <v>148.99159663865547</v>
      </c>
      <c r="N2">
        <f>IF(ISBLANK(Marathon!O5),"",100+MAX(0,(50-(50*(Marathon!O5-'Best Times'!Q$2)/('Best Times'!Q$7-'Best Times'!Q$2)))))</f>
        <v>149.68879668049792</v>
      </c>
      <c r="O2">
        <f>100*COUNTIF(E2:N2,"&gt;0")</f>
        <v>1000</v>
      </c>
      <c r="P2">
        <f>IF(O2=1000,MIN(E2:N2),0)</f>
        <v>143.90113798008537</v>
      </c>
      <c r="Q2">
        <f>SUM(E2:N2)-P2</f>
        <v>1338.4890886425858</v>
      </c>
      <c r="R2">
        <v>1</v>
      </c>
      <c r="S2">
        <f>A2-R2</f>
        <v>0</v>
      </c>
    </row>
    <row r="3" spans="1:19">
      <c r="A3">
        <v>2</v>
      </c>
      <c r="B3" t="s">
        <v>110</v>
      </c>
      <c r="C3" s="1">
        <v>411.81666666666598</v>
      </c>
      <c r="D3" s="2" t="s">
        <v>268</v>
      </c>
      <c r="E3">
        <f>IF(ISBLANK(Marathon!F6),"",100+MAX(0,(50-(50*(Marathon!F6-'Best Times'!H$2)/('Best Times'!H$7-'Best Times'!H$2)))))</f>
        <v>146.88608156028369</v>
      </c>
      <c r="F3">
        <f>IF(ISBLANK(Marathon!G6),"",100+MAX(0,(50-(50*(Marathon!G6-'Best Times'!I$2)/('Best Times'!I$7-'Best Times'!I$2)))))</f>
        <v>145.08547008547009</v>
      </c>
      <c r="G3">
        <f>IF(ISBLANK(Marathon!H6),"",100+MAX(0,(50-(50*(Marathon!H6-'Best Times'!J$2)/('Best Times'!J$7-'Best Times'!J$2)))))</f>
        <v>137.76153846153846</v>
      </c>
      <c r="H3">
        <f>IF(ISBLANK(Marathon!I6),"",100+MAX(0,(50-(50*(Marathon!I6-'Best Times'!K$2)/('Best Times'!K$7-'Best Times'!K$2)))))</f>
        <v>145.95648604269294</v>
      </c>
      <c r="I3">
        <f>IF(ISBLANK(Marathon!J6),"",100+MAX(0,(50-(50*(Marathon!J6-'Best Times'!L$2)/('Best Times'!L$7-'Best Times'!L$2)))))</f>
        <v>143.06034482758622</v>
      </c>
      <c r="J3">
        <f>IF(ISBLANK(Marathon!K6),"",100+MAX(0,(50-(50*(Marathon!K6-'Best Times'!M$2)/('Best Times'!M$7-'Best Times'!M$2)))))</f>
        <v>149.59319526627218</v>
      </c>
      <c r="K3">
        <f>IF(ISBLANK(Marathon!L6),"",100+MAX(0,(50-(50*(Marathon!L6-'Best Times'!N$2)/('Best Times'!N$7-'Best Times'!N$2)))))</f>
        <v>147.01570680628271</v>
      </c>
      <c r="L3">
        <f>IF(ISBLANK(Marathon!M6),"",100+MAX(0,(50-(50*(Marathon!M6-'Best Times'!O$2)/('Best Times'!O$7-'Best Times'!O$2)))))</f>
        <v>149.12873399715505</v>
      </c>
      <c r="M3">
        <f>IF(ISBLANK(Marathon!N6),"",100+MAX(0,(50-(50*(Marathon!N6-'Best Times'!P$2)/('Best Times'!P$7-'Best Times'!P$2)))))</f>
        <v>146.34453781512605</v>
      </c>
      <c r="N3">
        <f>IF(ISBLANK(Marathon!O6),"",100+MAX(0,(50-(50*(Marathon!O6-'Best Times'!Q$2)/('Best Times'!Q$7-'Best Times'!Q$2)))))</f>
        <v>148.10684647302904</v>
      </c>
      <c r="O3">
        <f>100*COUNTIF(E3:N3,"&gt;0")</f>
        <v>1000</v>
      </c>
      <c r="P3">
        <f>IF(O3=1000,MIN(E3:N3),0)</f>
        <v>137.76153846153846</v>
      </c>
      <c r="Q3">
        <f>SUM(E3:N3)-P3</f>
        <v>1321.1774028738978</v>
      </c>
      <c r="R3">
        <v>2</v>
      </c>
      <c r="S3">
        <f t="shared" ref="S3:S66" si="0">A3-R3</f>
        <v>0</v>
      </c>
    </row>
    <row r="4" spans="1:19">
      <c r="A4">
        <v>3</v>
      </c>
      <c r="B4" t="s">
        <v>1</v>
      </c>
      <c r="C4" s="1">
        <v>394.56666666666598</v>
      </c>
      <c r="D4" s="2" t="s">
        <v>268</v>
      </c>
      <c r="E4">
        <f>IF(ISBLANK(Marathon!F7),"",100+MAX(0,(50-(50*(Marathon!F7-'Best Times'!H$2)/('Best Times'!H$7-'Best Times'!H$2)))))</f>
        <v>148.75886524822695</v>
      </c>
      <c r="F4">
        <f>IF(ISBLANK(Marathon!G7),"",100+MAX(0,(50-(50*(Marathon!G7-'Best Times'!I$2)/('Best Times'!I$7-'Best Times'!I$2)))))</f>
        <v>141.15918803418805</v>
      </c>
      <c r="G4">
        <f>IF(ISBLANK(Marathon!H7),"",100+MAX(0,(50-(50*(Marathon!H7-'Best Times'!J$2)/('Best Times'!J$7-'Best Times'!J$2)))))</f>
        <v>139.46153846153845</v>
      </c>
      <c r="H4">
        <f>IF(ISBLANK(Marathon!I7),"",100+MAX(0,(50-(50*(Marathon!I7-'Best Times'!K$2)/('Best Times'!K$7-'Best Times'!K$2)))))</f>
        <v>149.26108374384236</v>
      </c>
      <c r="I4">
        <f>IF(ISBLANK(Marathon!J7),"",100+MAX(0,(50-(50*(Marathon!J7-'Best Times'!L$2)/('Best Times'!L$7-'Best Times'!L$2)))))</f>
        <v>133.98706896551724</v>
      </c>
      <c r="J4">
        <f>IF(ISBLANK(Marathon!K7),"",100+MAX(0,(50-(50*(Marathon!K7-'Best Times'!M$2)/('Best Times'!M$7-'Best Times'!M$2)))))</f>
        <v>144.81015779092701</v>
      </c>
      <c r="K4">
        <f>IF(ISBLANK(Marathon!L7),"",100+MAX(0,(50-(50*(Marathon!L7-'Best Times'!N$2)/('Best Times'!N$7-'Best Times'!N$2)))))</f>
        <v>143.782722513089</v>
      </c>
      <c r="L4">
        <f>IF(ISBLANK(Marathon!M7),"",100+MAX(0,(50-(50*(Marathon!M7-'Best Times'!O$2)/('Best Times'!O$7-'Best Times'!O$2)))))</f>
        <v>145.53698435277383</v>
      </c>
      <c r="M4">
        <f>IF(ISBLANK(Marathon!N7),"",100+MAX(0,(50-(50*(Marathon!N7-'Best Times'!P$2)/('Best Times'!P$7-'Best Times'!P$2)))))</f>
        <v>142.92016806722688</v>
      </c>
      <c r="N4">
        <f>IF(ISBLANK(Marathon!O7),"",100+MAX(0,(50-(50*(Marathon!O7-'Best Times'!Q$2)/('Best Times'!Q$7-'Best Times'!Q$2)))))</f>
        <v>147.64004149377593</v>
      </c>
      <c r="O4">
        <f>100*COUNTIF(E4:N4,"&gt;0")</f>
        <v>1000</v>
      </c>
      <c r="P4">
        <f>IF(O4=1000,MIN(E4:N4),0)</f>
        <v>133.98706896551724</v>
      </c>
      <c r="Q4">
        <f>SUM(E4:N4)-P4</f>
        <v>1303.3307497055887</v>
      </c>
      <c r="R4">
        <v>3</v>
      </c>
      <c r="S4">
        <f t="shared" si="0"/>
        <v>0</v>
      </c>
    </row>
    <row r="5" spans="1:19">
      <c r="A5">
        <v>4</v>
      </c>
      <c r="B5" t="s">
        <v>10</v>
      </c>
      <c r="C5" s="1">
        <v>369.46666666666601</v>
      </c>
      <c r="D5" s="2" t="s">
        <v>269</v>
      </c>
      <c r="E5">
        <f>IF(ISBLANK(Marathon!F8),"",100+MAX(0,(50-(50*(Marathon!F8-'Best Times'!H$2)/('Best Times'!H$7-'Best Times'!H$2)))))</f>
        <v>149.82269503546098</v>
      </c>
      <c r="F5">
        <f>IF(ISBLANK(Marathon!G8),"",100+MAX(0,(50-(50*(Marathon!G8-'Best Times'!I$2)/('Best Times'!I$7-'Best Times'!I$2)))))</f>
        <v>145.00534188034189</v>
      </c>
      <c r="G5">
        <f>IF(ISBLANK(Marathon!H8),"",100+MAX(0,(50-(50*(Marathon!H8-'Best Times'!J$2)/('Best Times'!J$7-'Best Times'!J$2)))))</f>
        <v>141.76923076923077</v>
      </c>
      <c r="H5">
        <f>IF(ISBLANK(Marathon!I8),"",100+MAX(0,(50-(50*(Marathon!I8-'Best Times'!K$2)/('Best Times'!K$7-'Best Times'!K$2)))))</f>
        <v>143.08292282430213</v>
      </c>
      <c r="I5">
        <f>IF(ISBLANK(Marathon!J8),"",100+MAX(0,(50-(50*(Marathon!J8-'Best Times'!L$2)/('Best Times'!L$7-'Best Times'!L$2)))))</f>
        <v>141.53017241379311</v>
      </c>
      <c r="J5">
        <f>IF(ISBLANK(Marathon!K8),"",100+MAX(0,(50-(50*(Marathon!K8-'Best Times'!M$2)/('Best Times'!M$7-'Best Times'!M$2)))))</f>
        <v>146.05522682445758</v>
      </c>
      <c r="K5">
        <f>IF(ISBLANK(Marathon!L8),"",100+MAX(0,(50-(50*(Marathon!L8-'Best Times'!N$2)/('Best Times'!N$7-'Best Times'!N$2)))))</f>
        <v>100</v>
      </c>
      <c r="L5">
        <f>IF(ISBLANK(Marathon!M8),"",100+MAX(0,(50-(50*(Marathon!M8-'Best Times'!O$2)/('Best Times'!O$7-'Best Times'!O$2)))))</f>
        <v>143.9900426742532</v>
      </c>
      <c r="M5">
        <f>IF(ISBLANK(Marathon!N8),"",100+MAX(0,(50-(50*(Marathon!N8-'Best Times'!P$2)/('Best Times'!P$7-'Best Times'!P$2)))))</f>
        <v>143.40336134453781</v>
      </c>
      <c r="N5">
        <f>IF(ISBLANK(Marathon!O8),"",100+MAX(0,(50-(50*(Marathon!O8-'Best Times'!Q$2)/('Best Times'!Q$7-'Best Times'!Q$2)))))</f>
        <v>148.62551867219918</v>
      </c>
      <c r="O5">
        <f>100*COUNTIF(E5:N5,"&gt;0")</f>
        <v>1000</v>
      </c>
      <c r="P5">
        <f>IF(O5=1000,MIN(E5:N5),0)</f>
        <v>100</v>
      </c>
      <c r="Q5">
        <f>SUM(E5:N5)-P5</f>
        <v>1303.2845124385767</v>
      </c>
      <c r="R5">
        <v>4</v>
      </c>
      <c r="S5">
        <f t="shared" si="0"/>
        <v>0</v>
      </c>
    </row>
    <row r="6" spans="1:19">
      <c r="A6">
        <v>5</v>
      </c>
      <c r="B6" t="s">
        <v>2</v>
      </c>
      <c r="C6" s="1">
        <v>379.48333333333301</v>
      </c>
      <c r="D6" s="2" t="s">
        <v>268</v>
      </c>
      <c r="E6">
        <f>IF(ISBLANK(Marathon!F9),"",100+MAX(0,(50-(50*(Marathon!F9-'Best Times'!H$2)/('Best Times'!H$7-'Best Times'!H$2)))))</f>
        <v>144.66976950354609</v>
      </c>
      <c r="F6">
        <f>IF(ISBLANK(Marathon!G9),"",100+MAX(0,(50-(50*(Marathon!G9-'Best Times'!I$2)/('Best Times'!I$7-'Best Times'!I$2)))))</f>
        <v>140.33119658119659</v>
      </c>
      <c r="G6">
        <f>IF(ISBLANK(Marathon!H9),"",100+MAX(0,(50-(50*(Marathon!H9-'Best Times'!J$2)/('Best Times'!J$7-'Best Times'!J$2)))))</f>
        <v>139.33076923076925</v>
      </c>
      <c r="H6">
        <f>IF(ISBLANK(Marathon!I9),"",100+MAX(0,(50-(50*(Marathon!I9-'Best Times'!K$2)/('Best Times'!K$7-'Best Times'!K$2)))))</f>
        <v>137.8694581280788</v>
      </c>
      <c r="I6">
        <f>IF(ISBLANK(Marathon!J9),"",100+MAX(0,(50-(50*(Marathon!J9-'Best Times'!L$2)/('Best Times'!L$7-'Best Times'!L$2)))))</f>
        <v>130.2155172413793</v>
      </c>
      <c r="J6">
        <f>IF(ISBLANK(Marathon!K9),"",100+MAX(0,(50-(50*(Marathon!K9-'Best Times'!M$2)/('Best Times'!M$7-'Best Times'!M$2)))))</f>
        <v>150</v>
      </c>
      <c r="K6">
        <f>IF(ISBLANK(Marathon!L9),"",100+MAX(0,(50-(50*(Marathon!L9-'Best Times'!N$2)/('Best Times'!N$7-'Best Times'!N$2)))))</f>
        <v>143.82198952879583</v>
      </c>
      <c r="L6">
        <f>IF(ISBLANK(Marathon!M9),"",100+MAX(0,(50-(50*(Marathon!M9-'Best Times'!O$2)/('Best Times'!O$7-'Best Times'!O$2)))))</f>
        <v>137.57112375533427</v>
      </c>
      <c r="M6">
        <f>IF(ISBLANK(Marathon!N9),"",100+MAX(0,(50-(50*(Marathon!N9-'Best Times'!P$2)/('Best Times'!P$7-'Best Times'!P$2)))))</f>
        <v>150</v>
      </c>
      <c r="N6">
        <f>IF(ISBLANK(Marathon!O9),"",100+MAX(0,(50-(50*(Marathon!O9-'Best Times'!Q$2)/('Best Times'!Q$7-'Best Times'!Q$2)))))</f>
        <v>145.79875518672199</v>
      </c>
      <c r="O6">
        <f>100*COUNTIF(E6:N6,"&gt;0")</f>
        <v>1000</v>
      </c>
      <c r="P6">
        <f>IF(O6=1000,MIN(E6:N6),0)</f>
        <v>130.2155172413793</v>
      </c>
      <c r="Q6">
        <f>SUM(E6:N6)-P6</f>
        <v>1289.3930619144428</v>
      </c>
      <c r="R6">
        <v>5</v>
      </c>
      <c r="S6">
        <f t="shared" si="0"/>
        <v>0</v>
      </c>
    </row>
    <row r="7" spans="1:19">
      <c r="A7">
        <v>6</v>
      </c>
      <c r="B7" t="s">
        <v>111</v>
      </c>
      <c r="C7" s="1">
        <v>374.45</v>
      </c>
      <c r="D7" s="2" t="s">
        <v>268</v>
      </c>
      <c r="E7">
        <f>IF(ISBLANK(Marathon!F10),"",100+MAX(0,(50-(50*(Marathon!F10-'Best Times'!H$2)/('Best Times'!H$7-'Best Times'!H$2)))))</f>
        <v>137.77703900709218</v>
      </c>
      <c r="F7">
        <f>IF(ISBLANK(Marathon!G10),"",100+MAX(0,(50-(50*(Marathon!G10-'Best Times'!I$2)/('Best Times'!I$7-'Best Times'!I$2)))))</f>
        <v>129.91452991452991</v>
      </c>
      <c r="G7">
        <f>IF(ISBLANK(Marathon!H10),"",100+MAX(0,(50-(50*(Marathon!H10-'Best Times'!J$2)/('Best Times'!J$7-'Best Times'!J$2)))))</f>
        <v>141.26153846153846</v>
      </c>
      <c r="H7">
        <f>IF(ISBLANK(Marathon!I10),"",100+MAX(0,(50-(50*(Marathon!I10-'Best Times'!K$2)/('Best Times'!K$7-'Best Times'!K$2)))))</f>
        <v>145.01231527093597</v>
      </c>
      <c r="I7">
        <f>IF(ISBLANK(Marathon!J10),"",100+MAX(0,(50-(50*(Marathon!J10-'Best Times'!L$2)/('Best Times'!L$7-'Best Times'!L$2)))))</f>
        <v>144.82758620689657</v>
      </c>
      <c r="J7">
        <f>IF(ISBLANK(Marathon!K10),"",100+MAX(0,(50-(50*(Marathon!K10-'Best Times'!M$2)/('Best Times'!M$7-'Best Times'!M$2)))))</f>
        <v>146.93047337278108</v>
      </c>
      <c r="K7">
        <f>IF(ISBLANK(Marathon!L10),"",100+MAX(0,(50-(50*(Marathon!L10-'Best Times'!N$2)/('Best Times'!N$7-'Best Times'!N$2)))))</f>
        <v>142.4607329842932</v>
      </c>
      <c r="L7">
        <f>IF(ISBLANK(Marathon!M10),"",100+MAX(0,(50-(50*(Marathon!M10-'Best Times'!O$2)/('Best Times'!O$7-'Best Times'!O$2)))))</f>
        <v>141.83854907539117</v>
      </c>
      <c r="M7">
        <f>IF(ISBLANK(Marathon!N10),"",100+MAX(0,(50-(50*(Marathon!N10-'Best Times'!P$2)/('Best Times'!P$7-'Best Times'!P$2)))))</f>
        <v>145.39915966386553</v>
      </c>
      <c r="N7">
        <f>IF(ISBLANK(Marathon!O10),"",100+MAX(0,(50-(50*(Marathon!O10-'Best Times'!Q$2)/('Best Times'!Q$7-'Best Times'!Q$2)))))</f>
        <v>139.70435684647305</v>
      </c>
      <c r="O7">
        <f>100*COUNTIF(E7:N7,"&gt;0")</f>
        <v>1000</v>
      </c>
      <c r="P7">
        <f>IF(O7=1000,MIN(E7:N7),0)</f>
        <v>129.91452991452991</v>
      </c>
      <c r="Q7">
        <f>SUM(E7:N7)-P7</f>
        <v>1285.211750889267</v>
      </c>
      <c r="R7">
        <v>6</v>
      </c>
      <c r="S7">
        <f t="shared" si="0"/>
        <v>0</v>
      </c>
    </row>
    <row r="8" spans="1:19">
      <c r="A8">
        <v>7</v>
      </c>
      <c r="B8" t="s">
        <v>30</v>
      </c>
      <c r="C8" s="1">
        <v>351.71666666666601</v>
      </c>
      <c r="D8" s="2" t="s">
        <v>269</v>
      </c>
      <c r="E8">
        <f>IF(ISBLANK(Marathon!F11),"",100+MAX(0,(50-(50*(Marathon!F11-'Best Times'!H$2)/('Best Times'!H$7-'Best Times'!H$2)))))</f>
        <v>137.53324468085106</v>
      </c>
      <c r="F8">
        <f>IF(ISBLANK(Marathon!G11),"",100+MAX(0,(50-(50*(Marathon!G11-'Best Times'!I$2)/('Best Times'!I$7-'Best Times'!I$2)))))</f>
        <v>139.87713675213675</v>
      </c>
      <c r="G8">
        <f>IF(ISBLANK(Marathon!H11),"",100+MAX(0,(50-(50*(Marathon!H11-'Best Times'!J$2)/('Best Times'!J$7-'Best Times'!J$2)))))</f>
        <v>111.26923076923077</v>
      </c>
      <c r="H8">
        <f>IF(ISBLANK(Marathon!I11),"",100+MAX(0,(50-(50*(Marathon!I11-'Best Times'!K$2)/('Best Times'!K$7-'Best Times'!K$2)))))</f>
        <v>137.11001642036126</v>
      </c>
      <c r="I8">
        <f>IF(ISBLANK(Marathon!J11),"",100+MAX(0,(50-(50*(Marathon!J11-'Best Times'!L$2)/('Best Times'!L$7-'Best Times'!L$2)))))</f>
        <v>139.84913793103448</v>
      </c>
      <c r="J8">
        <f>IF(ISBLANK(Marathon!K11),"",100+MAX(0,(50-(50*(Marathon!K11-'Best Times'!M$2)/('Best Times'!M$7-'Best Times'!M$2)))))</f>
        <v>147.60848126232742</v>
      </c>
      <c r="K8">
        <f>IF(ISBLANK(Marathon!L11),"",100+MAX(0,(50-(50*(Marathon!L11-'Best Times'!N$2)/('Best Times'!N$7-'Best Times'!N$2)))))</f>
        <v>138.45549738219896</v>
      </c>
      <c r="L8">
        <f>IF(ISBLANK(Marathon!M11),"",100+MAX(0,(50-(50*(Marathon!M11-'Best Times'!O$2)/('Best Times'!O$7-'Best Times'!O$2)))))</f>
        <v>147.724039829303</v>
      </c>
      <c r="M8">
        <f>IF(ISBLANK(Marathon!N11),"",100+MAX(0,(50-(50*(Marathon!N11-'Best Times'!P$2)/('Best Times'!P$7-'Best Times'!P$2)))))</f>
        <v>135.52521008403363</v>
      </c>
      <c r="N8">
        <f>IF(ISBLANK(Marathon!O11),"",100+MAX(0,(50-(50*(Marathon!O11-'Best Times'!Q$2)/('Best Times'!Q$7-'Best Times'!Q$2)))))</f>
        <v>143.07572614107883</v>
      </c>
      <c r="O8">
        <f>100*COUNTIF(E8:N8,"&gt;0")</f>
        <v>1000</v>
      </c>
      <c r="P8">
        <f>IF(O8=1000,MIN(E8:N8),0)</f>
        <v>111.26923076923077</v>
      </c>
      <c r="Q8">
        <f>SUM(E8:N8)-P8</f>
        <v>1266.7584904833252</v>
      </c>
      <c r="R8">
        <v>7</v>
      </c>
      <c r="S8">
        <f t="shared" si="0"/>
        <v>0</v>
      </c>
    </row>
    <row r="9" spans="1:19">
      <c r="A9">
        <v>8</v>
      </c>
      <c r="B9" t="s">
        <v>3</v>
      </c>
      <c r="C9" s="1">
        <v>343.916666666666</v>
      </c>
      <c r="D9" s="2" t="s">
        <v>269</v>
      </c>
      <c r="E9">
        <f>IF(ISBLANK(Marathon!F12),"",100+MAX(0,(50-(50*(Marathon!F12-'Best Times'!H$2)/('Best Times'!H$7-'Best Times'!H$2)))))</f>
        <v>141.75531914893617</v>
      </c>
      <c r="F9">
        <f>IF(ISBLANK(Marathon!G12),"",100+MAX(0,(50-(50*(Marathon!G12-'Best Times'!I$2)/('Best Times'!I$7-'Best Times'!I$2)))))</f>
        <v>138.62179487179486</v>
      </c>
      <c r="G9">
        <f>IF(ISBLANK(Marathon!H12),"",100+MAX(0,(50-(50*(Marathon!H12-'Best Times'!J$2)/('Best Times'!J$7-'Best Times'!J$2)))))</f>
        <v>131.80000000000001</v>
      </c>
      <c r="H9">
        <f>IF(ISBLANK(Marathon!I12),"",100+MAX(0,(50-(50*(Marathon!I12-'Best Times'!K$2)/('Best Times'!K$7-'Best Times'!K$2)))))</f>
        <v>150</v>
      </c>
      <c r="I9">
        <f>IF(ISBLANK(Marathon!J12),"",100+MAX(0,(50-(50*(Marathon!J12-'Best Times'!L$2)/('Best Times'!L$7-'Best Times'!L$2)))))</f>
        <v>131.96120689655172</v>
      </c>
      <c r="J9">
        <f>IF(ISBLANK(Marathon!K12),"",100+MAX(0,(50-(50*(Marathon!K12-'Best Times'!M$2)/('Best Times'!M$7-'Best Times'!M$2)))))</f>
        <v>146.85650887573965</v>
      </c>
      <c r="K9">
        <f>IF(ISBLANK(Marathon!L12),"",100+MAX(0,(50-(50*(Marathon!L12-'Best Times'!N$2)/('Best Times'!N$7-'Best Times'!N$2)))))</f>
        <v>128.28534031413614</v>
      </c>
      <c r="L9">
        <f>IF(ISBLANK(Marathon!M12),"",100+MAX(0,(50-(50*(Marathon!M12-'Best Times'!O$2)/('Best Times'!O$7-'Best Times'!O$2)))))</f>
        <v>138.44238975817922</v>
      </c>
      <c r="M9">
        <f>IF(ISBLANK(Marathon!N12),"",100+MAX(0,(50-(50*(Marathon!N12-'Best Times'!P$2)/('Best Times'!P$7-'Best Times'!P$2)))))</f>
        <v>144.91596638655463</v>
      </c>
      <c r="N9">
        <f>IF(ISBLANK(Marathon!O12),"",100+MAX(0,(50-(50*(Marathon!O12-'Best Times'!Q$2)/('Best Times'!Q$7-'Best Times'!Q$2)))))</f>
        <v>139.15975103734439</v>
      </c>
      <c r="O9">
        <f>100*COUNTIF(E9:N9,"&gt;0")</f>
        <v>1000</v>
      </c>
      <c r="P9">
        <f>IF(O9=1000,MIN(E9:N9),0)</f>
        <v>128.28534031413614</v>
      </c>
      <c r="Q9">
        <f>SUM(E9:N9)-P9</f>
        <v>1263.5129369751007</v>
      </c>
      <c r="R9">
        <v>8</v>
      </c>
      <c r="S9">
        <f t="shared" si="0"/>
        <v>0</v>
      </c>
    </row>
    <row r="10" spans="1:19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IF(ISBLANK(Marathon!F13),"",100+MAX(0,(50-(50*(Marathon!F13-'Best Times'!H$2)/('Best Times'!H$7-'Best Times'!H$2)))))</f>
        <v>138.38652482269504</v>
      </c>
      <c r="F10">
        <f>IF(ISBLANK(Marathon!G13),"",100+MAX(0,(50-(50*(Marathon!G13-'Best Times'!I$2)/('Best Times'!I$7-'Best Times'!I$2)))))</f>
        <v>144.31089743589743</v>
      </c>
      <c r="G10">
        <f>IF(ISBLANK(Marathon!H13),"",100+MAX(0,(50-(50*(Marathon!H13-'Best Times'!J$2)/('Best Times'!J$7-'Best Times'!J$2)))))</f>
        <v>115.30769230769231</v>
      </c>
      <c r="H10">
        <f>IF(ISBLANK(Marathon!I13),"",100+MAX(0,(50-(50*(Marathon!I13-'Best Times'!K$2)/('Best Times'!K$7-'Best Times'!K$2)))))</f>
        <v>123.89162561576354</v>
      </c>
      <c r="I10">
        <f>IF(ISBLANK(Marathon!J13),"",100+MAX(0,(50-(50*(Marathon!J13-'Best Times'!L$2)/('Best Times'!L$7-'Best Times'!L$2)))))</f>
        <v>137.47844827586206</v>
      </c>
      <c r="J10">
        <f>IF(ISBLANK(Marathon!K13),"",100+MAX(0,(50-(50*(Marathon!K13-'Best Times'!M$2)/('Best Times'!M$7-'Best Times'!M$2)))))</f>
        <v>148.22485207100593</v>
      </c>
      <c r="K10">
        <f>IF(ISBLANK(Marathon!L13),"",100+MAX(0,(50-(50*(Marathon!L13-'Best Times'!N$2)/('Best Times'!N$7-'Best Times'!N$2)))))</f>
        <v>143.61256544502618</v>
      </c>
      <c r="L10">
        <f>IF(ISBLANK(Marathon!M13),"",100+MAX(0,(50-(50*(Marathon!M13-'Best Times'!O$2)/('Best Times'!O$7-'Best Times'!O$2)))))</f>
        <v>133.1792318634424</v>
      </c>
      <c r="M10">
        <f>IF(ISBLANK(Marathon!N13),"",100+MAX(0,(50-(50*(Marathon!N13-'Best Times'!P$2)/('Best Times'!P$7-'Best Times'!P$2)))))</f>
        <v>138.38235294117646</v>
      </c>
      <c r="N10">
        <f>IF(ISBLANK(Marathon!O13),"",100+MAX(0,(50-(50*(Marathon!O13-'Best Times'!Q$2)/('Best Times'!Q$7-'Best Times'!Q$2)))))</f>
        <v>145.72095435684648</v>
      </c>
      <c r="O10">
        <f>100*COUNTIF(E10:N10,"&gt;0")</f>
        <v>1000</v>
      </c>
      <c r="P10">
        <f>IF(O10=1000,MIN(E10:N10),0)</f>
        <v>115.30769230769231</v>
      </c>
      <c r="Q10">
        <f>SUM(E10:N10)-P10</f>
        <v>1253.1874528277158</v>
      </c>
      <c r="R10">
        <v>9</v>
      </c>
      <c r="S10">
        <f t="shared" si="0"/>
        <v>0</v>
      </c>
    </row>
    <row r="11" spans="1:19">
      <c r="A11">
        <v>11</v>
      </c>
      <c r="B11" t="s">
        <v>4</v>
      </c>
      <c r="C11" s="1">
        <v>316.3</v>
      </c>
      <c r="D11" s="2" t="s">
        <v>270</v>
      </c>
      <c r="E11">
        <f>IF(ISBLANK(Marathon!F15),"",100+MAX(0,(50-(50*(Marathon!F15-'Best Times'!H$2)/('Best Times'!H$7-'Best Times'!H$2)))))</f>
        <v>130.88430851063831</v>
      </c>
      <c r="F11">
        <f>IF(ISBLANK(Marathon!G15),"",100+MAX(0,(50-(50*(Marathon!G15-'Best Times'!I$2)/('Best Times'!I$7-'Best Times'!I$2)))))</f>
        <v>139.79700854700855</v>
      </c>
      <c r="G11">
        <f>IF(ISBLANK(Marathon!H15),"",100+MAX(0,(50-(50*(Marathon!H15-'Best Times'!J$2)/('Best Times'!J$7-'Best Times'!J$2)))))</f>
        <v>100</v>
      </c>
      <c r="H11">
        <f>IF(ISBLANK(Marathon!I15),"",100+MAX(0,(50-(50*(Marathon!I15-'Best Times'!K$2)/('Best Times'!K$7-'Best Times'!K$2)))))</f>
        <v>140.61986863711002</v>
      </c>
      <c r="I11">
        <f>IF(ISBLANK(Marathon!J15),"",100+MAX(0,(50-(50*(Marathon!J15-'Best Times'!L$2)/('Best Times'!L$7-'Best Times'!L$2)))))</f>
        <v>137.45689655172413</v>
      </c>
      <c r="J11">
        <f>IF(ISBLANK(Marathon!K15),"",100+MAX(0,(50-(50*(Marathon!K15-'Best Times'!M$2)/('Best Times'!M$7-'Best Times'!M$2)))))</f>
        <v>140.49556213017752</v>
      </c>
      <c r="K11">
        <f>IF(ISBLANK(Marathon!L15),"",100+MAX(0,(50-(50*(Marathon!L15-'Best Times'!N$2)/('Best Times'!N$7-'Best Times'!N$2)))))</f>
        <v>112.09424083769633</v>
      </c>
      <c r="L11">
        <f>IF(ISBLANK(Marathon!M15),"",100+MAX(0,(50-(50*(Marathon!M15-'Best Times'!O$2)/('Best Times'!O$7-'Best Times'!O$2)))))</f>
        <v>149.83997155049786</v>
      </c>
      <c r="M11">
        <f>IF(ISBLANK(Marathon!N15),"",100+MAX(0,(50-(50*(Marathon!N15-'Best Times'!P$2)/('Best Times'!P$7-'Best Times'!P$2)))))</f>
        <v>149.68487394957984</v>
      </c>
      <c r="N11">
        <f>IF(ISBLANK(Marathon!O15),"",100+MAX(0,(50-(50*(Marathon!O15-'Best Times'!Q$2)/('Best Times'!Q$7-'Best Times'!Q$2)))))</f>
        <v>142.16804979253112</v>
      </c>
      <c r="O11">
        <f>100*COUNTIF(E11:N11,"&gt;0")</f>
        <v>1000</v>
      </c>
      <c r="P11">
        <f>IF(O11=1000,MIN(E11:N11),0)</f>
        <v>100</v>
      </c>
      <c r="Q11">
        <f>SUM(E11:N11)-P11</f>
        <v>1243.0407805069638</v>
      </c>
      <c r="R11">
        <v>10</v>
      </c>
      <c r="S11">
        <f t="shared" si="0"/>
        <v>1</v>
      </c>
    </row>
    <row r="12" spans="1:19">
      <c r="A12">
        <v>10</v>
      </c>
      <c r="B12" t="s">
        <v>113</v>
      </c>
      <c r="C12" s="1">
        <v>321.81666666666598</v>
      </c>
      <c r="D12" s="2" t="s">
        <v>269</v>
      </c>
      <c r="E12">
        <f>IF(ISBLANK(Marathon!F14),"",100+MAX(0,(50-(50*(Marathon!F14-'Best Times'!H$2)/('Best Times'!H$7-'Best Times'!H$2)))))</f>
        <v>133.76551418439715</v>
      </c>
      <c r="F12">
        <f>IF(ISBLANK(Marathon!G14),"",100+MAX(0,(50-(50*(Marathon!G14-'Best Times'!I$2)/('Best Times'!I$7-'Best Times'!I$2)))))</f>
        <v>136.48504273504273</v>
      </c>
      <c r="G12">
        <f>IF(ISBLANK(Marathon!H14),"",100+MAX(0,(50-(50*(Marathon!H14-'Best Times'!J$2)/('Best Times'!J$7-'Best Times'!J$2)))))</f>
        <v>120.82307692307693</v>
      </c>
      <c r="H12">
        <f>IF(ISBLANK(Marathon!I14),"",100+MAX(0,(50-(50*(Marathon!I14-'Best Times'!K$2)/('Best Times'!K$7-'Best Times'!K$2)))))</f>
        <v>131.36288998357963</v>
      </c>
      <c r="I12">
        <f>IF(ISBLANK(Marathon!J14),"",100+MAX(0,(50-(50*(Marathon!J14-'Best Times'!L$2)/('Best Times'!L$7-'Best Times'!L$2)))))</f>
        <v>148.27586206896552</v>
      </c>
      <c r="J12">
        <f>IF(ISBLANK(Marathon!K14),"",100+MAX(0,(50-(50*(Marathon!K14-'Best Times'!M$2)/('Best Times'!M$7-'Best Times'!M$2)))))</f>
        <v>144.79783037475346</v>
      </c>
      <c r="K12">
        <f>IF(ISBLANK(Marathon!L14),"",100+MAX(0,(50-(50*(Marathon!L14-'Best Times'!N$2)/('Best Times'!N$7-'Best Times'!N$2)))))</f>
        <v>131.95026178010471</v>
      </c>
      <c r="L12">
        <f>IF(ISBLANK(Marathon!M14),"",100+MAX(0,(50-(50*(Marathon!M14-'Best Times'!O$2)/('Best Times'!O$7-'Best Times'!O$2)))))</f>
        <v>142.26529160739688</v>
      </c>
      <c r="M12">
        <f>IF(ISBLANK(Marathon!N14),"",100+MAX(0,(50-(50*(Marathon!N14-'Best Times'!P$2)/('Best Times'!P$7-'Best Times'!P$2)))))</f>
        <v>128.94957983193277</v>
      </c>
      <c r="N12">
        <f>IF(ISBLANK(Marathon!O14),"",100+MAX(0,(50-(50*(Marathon!O14-'Best Times'!Q$2)/('Best Times'!Q$7-'Best Times'!Q$2)))))</f>
        <v>140.66390041493776</v>
      </c>
      <c r="O12">
        <f>100*COUNTIF(E12:N12,"&gt;0")</f>
        <v>1000</v>
      </c>
      <c r="P12">
        <f>IF(O12=1000,MIN(E12:N12),0)</f>
        <v>120.82307692307693</v>
      </c>
      <c r="Q12">
        <f>SUM(E12:N12)-P12</f>
        <v>1238.5161729811105</v>
      </c>
      <c r="R12">
        <v>11</v>
      </c>
      <c r="S12">
        <f t="shared" si="0"/>
        <v>-1</v>
      </c>
    </row>
    <row r="13" spans="1:19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IF(ISBLANK(Marathon!F16),"",100+MAX(0,(50-(50*(Marathon!F16-'Best Times'!H$2)/('Best Times'!H$7-'Best Times'!H$2)))))</f>
        <v>142.65292553191489</v>
      </c>
      <c r="F13">
        <f>IF(ISBLANK(Marathon!G16),"",100+MAX(0,(50-(50*(Marathon!G16-'Best Times'!I$2)/('Best Times'!I$7-'Best Times'!I$2)))))</f>
        <v>128.23183760683762</v>
      </c>
      <c r="G13">
        <f>IF(ISBLANK(Marathon!H16),"",100+MAX(0,(50-(50*(Marathon!H16-'Best Times'!J$2)/('Best Times'!J$7-'Best Times'!J$2)))))</f>
        <v>144.45384615384614</v>
      </c>
      <c r="H13">
        <f>IF(ISBLANK(Marathon!I16),"",100+MAX(0,(50-(50*(Marathon!I16-'Best Times'!K$2)/('Best Times'!K$7-'Best Times'!K$2)))))</f>
        <v>109.91379310344828</v>
      </c>
      <c r="I13">
        <f>IF(ISBLANK(Marathon!J16),"",100+MAX(0,(50-(50*(Marathon!J16-'Best Times'!L$2)/('Best Times'!L$7-'Best Times'!L$2)))))</f>
        <v>135.23706896551724</v>
      </c>
      <c r="J13">
        <f>IF(ISBLANK(Marathon!K16),"",100+MAX(0,(50-(50*(Marathon!K16-'Best Times'!M$2)/('Best Times'!M$7-'Best Times'!M$2)))))</f>
        <v>143.10897435897436</v>
      </c>
      <c r="K13">
        <f>IF(ISBLANK(Marathon!L16),"",100+MAX(0,(50-(50*(Marathon!L16-'Best Times'!N$2)/('Best Times'!N$7-'Best Times'!N$2)))))</f>
        <v>140.34031413612564</v>
      </c>
      <c r="L13">
        <f>IF(ISBLANK(Marathon!M16),"",100+MAX(0,(50-(50*(Marathon!M16-'Best Times'!O$2)/('Best Times'!O$7-'Best Times'!O$2)))))</f>
        <v>141.78520625889047</v>
      </c>
      <c r="M13">
        <f>IF(ISBLANK(Marathon!N16),"",100+MAX(0,(50-(50*(Marathon!N16-'Best Times'!P$2)/('Best Times'!P$7-'Best Times'!P$2)))))</f>
        <v>127.81512605042016</v>
      </c>
      <c r="N13">
        <f>IF(ISBLANK(Marathon!O16),"",100+MAX(0,(50-(50*(Marathon!O16-'Best Times'!Q$2)/('Best Times'!Q$7-'Best Times'!Q$2)))))</f>
        <v>127.25622406639005</v>
      </c>
      <c r="O13">
        <f>100*COUNTIF(E13:N13,"&gt;0")</f>
        <v>1000</v>
      </c>
      <c r="P13">
        <f>IF(O13=1000,MIN(E13:N13),0)</f>
        <v>109.91379310344828</v>
      </c>
      <c r="Q13">
        <f>SUM(E13:N13)-P13</f>
        <v>1230.8815231289163</v>
      </c>
      <c r="R13">
        <v>12</v>
      </c>
      <c r="S13">
        <f t="shared" si="0"/>
        <v>0</v>
      </c>
    </row>
    <row r="14" spans="1:19">
      <c r="A14">
        <v>21</v>
      </c>
      <c r="B14" t="s">
        <v>12</v>
      </c>
      <c r="C14" s="1">
        <v>287.599999999999</v>
      </c>
      <c r="D14" s="2" t="s">
        <v>270</v>
      </c>
      <c r="E14">
        <f>IF(ISBLANK(Marathon!F25),"",100+MAX(0,(50-(50*(Marathon!F25-'Best Times'!H$2)/('Best Times'!H$7-'Best Times'!H$2)))))</f>
        <v>138.92952127659575</v>
      </c>
      <c r="F14">
        <f>IF(ISBLANK(Marathon!G25),"",100+MAX(0,(50-(50*(Marathon!G25-'Best Times'!I$2)/('Best Times'!I$7-'Best Times'!I$2)))))</f>
        <v>140.25106837606836</v>
      </c>
      <c r="G14">
        <f>IF(ISBLANK(Marathon!H25),"",100+MAX(0,(50-(50*(Marathon!H25-'Best Times'!J$2)/('Best Times'!J$7-'Best Times'!J$2)))))</f>
        <v>121.95384615384616</v>
      </c>
      <c r="H14">
        <f>IF(ISBLANK(Marathon!I25),"",100+MAX(0,(50-(50*(Marathon!I25-'Best Times'!K$2)/('Best Times'!K$7-'Best Times'!K$2)))))</f>
        <v>138.6288998357964</v>
      </c>
      <c r="I14">
        <f>IF(ISBLANK(Marathon!J25),"",100+MAX(0,(50-(50*(Marathon!J25-'Best Times'!L$2)/('Best Times'!L$7-'Best Times'!L$2)))))</f>
        <v>135.73275862068965</v>
      </c>
      <c r="J14">
        <f>IF(ISBLANK(Marathon!K25),"",100+MAX(0,(50-(50*(Marathon!K25-'Best Times'!M$2)/('Best Times'!M$7-'Best Times'!M$2)))))</f>
        <v>141.44477317554242</v>
      </c>
      <c r="K14">
        <f>IF(ISBLANK(Marathon!L25),"",100+MAX(0,(50-(50*(Marathon!L25-'Best Times'!N$2)/('Best Times'!N$7-'Best Times'!N$2)))))</f>
        <v>129.81675392670158</v>
      </c>
      <c r="L14">
        <f>IF(ISBLANK(Marathon!M25),"",100+MAX(0,(50-(50*(Marathon!M25-'Best Times'!O$2)/('Best Times'!O$7-'Best Times'!O$2)))))</f>
        <v>140.59388335704125</v>
      </c>
      <c r="M14">
        <f>IF(ISBLANK(Marathon!N25),"",100+MAX(0,(50-(50*(Marathon!N25-'Best Times'!P$2)/('Best Times'!P$7-'Best Times'!P$2)))))</f>
        <v>100</v>
      </c>
      <c r="N14">
        <f>IF(ISBLANK(Marathon!O25),"",100+MAX(0,(50-(50*(Marathon!O25-'Best Times'!Q$2)/('Best Times'!Q$7-'Best Times'!Q$2)))))</f>
        <v>143.25726141078837</v>
      </c>
      <c r="O14">
        <f>100*COUNTIF(E14:N14,"&gt;0")</f>
        <v>1000</v>
      </c>
      <c r="P14">
        <f>IF(O14=1000,MIN(E14:N14),0)</f>
        <v>100</v>
      </c>
      <c r="Q14">
        <f>SUM(E14:N14)-P14</f>
        <v>1230.6087661330698</v>
      </c>
      <c r="R14">
        <v>13</v>
      </c>
      <c r="S14">
        <f t="shared" si="0"/>
        <v>8</v>
      </c>
    </row>
    <row r="15" spans="1:19">
      <c r="A15">
        <v>20</v>
      </c>
      <c r="B15" t="s">
        <v>0</v>
      </c>
      <c r="C15" s="1">
        <v>304.76666666666603</v>
      </c>
      <c r="D15" s="2" t="s">
        <v>268</v>
      </c>
      <c r="E15">
        <f>IF(ISBLANK(Marathon!F24),"",100+MAX(0,(50-(50*(Marathon!F24-'Best Times'!H$2)/('Best Times'!H$7-'Best Times'!H$2)))))</f>
        <v>137.40026595744681</v>
      </c>
      <c r="F15">
        <f>IF(ISBLANK(Marathon!G24),"",100+MAX(0,(50-(50*(Marathon!G24-'Best Times'!I$2)/('Best Times'!I$7-'Best Times'!I$2)))))</f>
        <v>100</v>
      </c>
      <c r="G15">
        <f>IF(ISBLANK(Marathon!H24),"",100+MAX(0,(50-(50*(Marathon!H24-'Best Times'!J$2)/('Best Times'!J$7-'Best Times'!J$2)))))</f>
        <v>144.04615384615386</v>
      </c>
      <c r="H15">
        <f>IF(ISBLANK(Marathon!I24),"",100+MAX(0,(50-(50*(Marathon!I24-'Best Times'!K$2)/('Best Times'!K$7-'Best Times'!K$2)))))</f>
        <v>126.49835796387521</v>
      </c>
      <c r="I15">
        <f>IF(ISBLANK(Marathon!J24),"",100+MAX(0,(50-(50*(Marathon!J24-'Best Times'!L$2)/('Best Times'!L$7-'Best Times'!L$2)))))</f>
        <v>138.9655172413793</v>
      </c>
      <c r="J15">
        <f>IF(ISBLANK(Marathon!K24),"",100+MAX(0,(50-(50*(Marathon!K24-'Best Times'!M$2)/('Best Times'!M$7-'Best Times'!M$2)))))</f>
        <v>143.93491124260356</v>
      </c>
      <c r="K15">
        <f>IF(ISBLANK(Marathon!L24),"",100+MAX(0,(50-(50*(Marathon!L24-'Best Times'!N$2)/('Best Times'!N$7-'Best Times'!N$2)))))</f>
        <v>132.17277486910996</v>
      </c>
      <c r="L15">
        <f>IF(ISBLANK(Marathon!M24),"",100+MAX(0,(50-(50*(Marathon!M24-'Best Times'!O$2)/('Best Times'!O$7-'Best Times'!O$2)))))</f>
        <v>136.69985775248932</v>
      </c>
      <c r="M15">
        <f>IF(ISBLANK(Marathon!N24),"",100+MAX(0,(50-(50*(Marathon!N24-'Best Times'!P$2)/('Best Times'!P$7-'Best Times'!P$2)))))</f>
        <v>142.18487394957984</v>
      </c>
      <c r="N15">
        <f>IF(ISBLANK(Marathon!O24),"",100+MAX(0,(50-(50*(Marathon!O24-'Best Times'!Q$2)/('Best Times'!Q$7-'Best Times'!Q$2)))))</f>
        <v>127.87863070539419</v>
      </c>
      <c r="O15">
        <f>100*COUNTIF(E15:N15,"&gt;0")</f>
        <v>1000</v>
      </c>
      <c r="P15">
        <f>IF(O15=1000,MIN(E15:N15),0)</f>
        <v>100</v>
      </c>
      <c r="Q15">
        <f>SUM(E15:N15)-P15</f>
        <v>1229.7813435280323</v>
      </c>
      <c r="R15">
        <v>14</v>
      </c>
      <c r="S15">
        <f t="shared" si="0"/>
        <v>6</v>
      </c>
    </row>
    <row r="16" spans="1:19">
      <c r="A16">
        <v>23</v>
      </c>
      <c r="B16" t="s">
        <v>119</v>
      </c>
      <c r="C16" s="1">
        <v>285.96666666666601</v>
      </c>
      <c r="D16" s="2" t="s">
        <v>270</v>
      </c>
      <c r="E16">
        <f>IF(ISBLANK(Marathon!F27),"",100+MAX(0,(50-(50*(Marathon!F27-'Best Times'!H$2)/('Best Times'!H$7-'Best Times'!H$2)))))</f>
        <v>120.98847517730496</v>
      </c>
      <c r="F16">
        <f>IF(ISBLANK(Marathon!G27),"",100+MAX(0,(50-(50*(Marathon!G27-'Best Times'!I$2)/('Best Times'!I$7-'Best Times'!I$2)))))</f>
        <v>136.0844017094017</v>
      </c>
      <c r="G16">
        <f>IF(ISBLANK(Marathon!H27),"",100+MAX(0,(50-(50*(Marathon!H27-'Best Times'!J$2)/('Best Times'!J$7-'Best Times'!J$2)))))</f>
        <v>131.28461538461539</v>
      </c>
      <c r="H16">
        <f>IF(ISBLANK(Marathon!I27),"",100+MAX(0,(50-(50*(Marathon!I27-'Best Times'!K$2)/('Best Times'!K$7-'Best Times'!K$2)))))</f>
        <v>138.30049261083744</v>
      </c>
      <c r="I16">
        <f>IF(ISBLANK(Marathon!J27),"",100+MAX(0,(50-(50*(Marathon!J27-'Best Times'!L$2)/('Best Times'!L$7-'Best Times'!L$2)))))</f>
        <v>139.26724137931035</v>
      </c>
      <c r="J16">
        <f>IF(ISBLANK(Marathon!K27),"",100+MAX(0,(50-(50*(Marathon!K27-'Best Times'!M$2)/('Best Times'!M$7-'Best Times'!M$2)))))</f>
        <v>144.58826429980274</v>
      </c>
      <c r="K16">
        <f>IF(ISBLANK(Marathon!L27),"",100+MAX(0,(50-(50*(Marathon!L27-'Best Times'!N$2)/('Best Times'!N$7-'Best Times'!N$2)))))</f>
        <v>122.55235602094241</v>
      </c>
      <c r="L16">
        <f>IF(ISBLANK(Marathon!M27),"",100+MAX(0,(50-(50*(Marathon!M27-'Best Times'!O$2)/('Best Times'!O$7-'Best Times'!O$2)))))</f>
        <v>132.02347083926031</v>
      </c>
      <c r="M16">
        <f>IF(ISBLANK(Marathon!N27),"",100+MAX(0,(50-(50*(Marathon!N27-'Best Times'!P$2)/('Best Times'!P$7-'Best Times'!P$2)))))</f>
        <v>133.97058823529412</v>
      </c>
      <c r="N16">
        <f>IF(ISBLANK(Marathon!O27),"",100+MAX(0,(50-(50*(Marathon!O27-'Best Times'!Q$2)/('Best Times'!Q$7-'Best Times'!Q$2)))))</f>
        <v>141.26037344398341</v>
      </c>
      <c r="O16">
        <f>100*COUNTIF(E16:N16,"&gt;0")</f>
        <v>1000</v>
      </c>
      <c r="P16">
        <f>IF(O16=1000,MIN(E16:N16),0)</f>
        <v>120.98847517730496</v>
      </c>
      <c r="Q16">
        <f>SUM(E16:N16)-P16</f>
        <v>1219.3318039234478</v>
      </c>
      <c r="R16">
        <v>15</v>
      </c>
      <c r="S16">
        <f t="shared" si="0"/>
        <v>8</v>
      </c>
    </row>
    <row r="17" spans="1:19">
      <c r="A17">
        <v>17</v>
      </c>
      <c r="B17" t="s">
        <v>68</v>
      </c>
      <c r="C17" s="1">
        <v>292.98333333333301</v>
      </c>
      <c r="D17" s="2" t="s">
        <v>269</v>
      </c>
      <c r="E17">
        <f>IF(ISBLANK(Marathon!F21),"",100+MAX(0,(50-(50*(Marathon!F21-'Best Times'!H$2)/('Best Times'!H$7-'Best Times'!H$2)))))</f>
        <v>119.22650709219857</v>
      </c>
      <c r="F17">
        <f>IF(ISBLANK(Marathon!G21),"",100+MAX(0,(50-(50*(Marathon!G21-'Best Times'!I$2)/('Best Times'!I$7-'Best Times'!I$2)))))</f>
        <v>130.26175213675214</v>
      </c>
      <c r="G17">
        <f>IF(ISBLANK(Marathon!H21),"",100+MAX(0,(50-(50*(Marathon!H21-'Best Times'!J$2)/('Best Times'!J$7-'Best Times'!J$2)))))</f>
        <v>137.63846153846154</v>
      </c>
      <c r="H17">
        <f>IF(ISBLANK(Marathon!I21),"",100+MAX(0,(50-(50*(Marathon!I21-'Best Times'!K$2)/('Best Times'!K$7-'Best Times'!K$2)))))</f>
        <v>132.90229885057471</v>
      </c>
      <c r="I17">
        <f>IF(ISBLANK(Marathon!J21),"",100+MAX(0,(50-(50*(Marathon!J21-'Best Times'!L$2)/('Best Times'!L$7-'Best Times'!L$2)))))</f>
        <v>148.98706896551724</v>
      </c>
      <c r="J17">
        <f>IF(ISBLANK(Marathon!K21),"",100+MAX(0,(50-(50*(Marathon!K21-'Best Times'!M$2)/('Best Times'!M$7-'Best Times'!M$2)))))</f>
        <v>140.39694280078896</v>
      </c>
      <c r="K17">
        <f>IF(ISBLANK(Marathon!L21),"",100+MAX(0,(50-(50*(Marathon!L21-'Best Times'!N$2)/('Best Times'!N$7-'Best Times'!N$2)))))</f>
        <v>136.51832460732984</v>
      </c>
      <c r="L17">
        <f>IF(ISBLANK(Marathon!M21),"",100+MAX(0,(50-(50*(Marathon!M21-'Best Times'!O$2)/('Best Times'!O$7-'Best Times'!O$2)))))</f>
        <v>126.9203413940256</v>
      </c>
      <c r="M17">
        <f>IF(ISBLANK(Marathon!N21),"",100+MAX(0,(50-(50*(Marathon!N21-'Best Times'!P$2)/('Best Times'!P$7-'Best Times'!P$2)))))</f>
        <v>137.68907563025209</v>
      </c>
      <c r="N17">
        <f>IF(ISBLANK(Marathon!O21),"",100+MAX(0,(50-(50*(Marathon!O21-'Best Times'!Q$2)/('Best Times'!Q$7-'Best Times'!Q$2)))))</f>
        <v>127.41182572614107</v>
      </c>
      <c r="O17">
        <f>100*COUNTIF(E17:N17,"&gt;0")</f>
        <v>1000</v>
      </c>
      <c r="P17">
        <f>IF(O17=1000,MIN(E17:N17),0)</f>
        <v>119.22650709219857</v>
      </c>
      <c r="Q17">
        <f>SUM(E17:N17)-P17</f>
        <v>1218.7260916498433</v>
      </c>
      <c r="R17">
        <v>16</v>
      </c>
      <c r="S17">
        <f t="shared" si="0"/>
        <v>1</v>
      </c>
    </row>
    <row r="18" spans="1:19">
      <c r="A18">
        <v>14</v>
      </c>
      <c r="B18" t="s">
        <v>78</v>
      </c>
      <c r="C18" s="1">
        <v>299.11666666666599</v>
      </c>
      <c r="D18" s="2" t="s">
        <v>270</v>
      </c>
      <c r="E18">
        <f>IF(ISBLANK(Marathon!F18),"",100+MAX(0,(50-(50*(Marathon!F18-'Best Times'!H$2)/('Best Times'!H$7-'Best Times'!H$2)))))</f>
        <v>122.46232269503545</v>
      </c>
      <c r="F18">
        <f>IF(ISBLANK(Marathon!G18),"",100+MAX(0,(50-(50*(Marathon!G18-'Best Times'!I$2)/('Best Times'!I$7-'Best Times'!I$2)))))</f>
        <v>136.59188034188034</v>
      </c>
      <c r="G18">
        <f>IF(ISBLANK(Marathon!H18),"",100+MAX(0,(50-(50*(Marathon!H18-'Best Times'!J$2)/('Best Times'!J$7-'Best Times'!J$2)))))</f>
        <v>100</v>
      </c>
      <c r="H18">
        <f>IF(ISBLANK(Marathon!I18),"",100+MAX(0,(50-(50*(Marathon!I18-'Best Times'!K$2)/('Best Times'!K$7-'Best Times'!K$2)))))</f>
        <v>137.64367816091954</v>
      </c>
      <c r="I18">
        <f>IF(ISBLANK(Marathon!J18),"",100+MAX(0,(50-(50*(Marathon!J18-'Best Times'!L$2)/('Best Times'!L$7-'Best Times'!L$2)))))</f>
        <v>143.31896551724139</v>
      </c>
      <c r="J18">
        <f>IF(ISBLANK(Marathon!K18),"",100+MAX(0,(50-(50*(Marathon!K18-'Best Times'!M$2)/('Best Times'!M$7-'Best Times'!M$2)))))</f>
        <v>146.01824457593688</v>
      </c>
      <c r="K18">
        <f>IF(ISBLANK(Marathon!L18),"",100+MAX(0,(50-(50*(Marathon!L18-'Best Times'!N$2)/('Best Times'!N$7-'Best Times'!N$2)))))</f>
        <v>138.782722513089</v>
      </c>
      <c r="L18">
        <f>IF(ISBLANK(Marathon!M18),"",100+MAX(0,(50-(50*(Marathon!M18-'Best Times'!O$2)/('Best Times'!O$7-'Best Times'!O$2)))))</f>
        <v>131.04551920341393</v>
      </c>
      <c r="M18">
        <f>IF(ISBLANK(Marathon!N18),"",100+MAX(0,(50-(50*(Marathon!N18-'Best Times'!P$2)/('Best Times'!P$7-'Best Times'!P$2)))))</f>
        <v>138.8655462184874</v>
      </c>
      <c r="N18">
        <f>IF(ISBLANK(Marathon!O18),"",100+MAX(0,(50-(50*(Marathon!O18-'Best Times'!Q$2)/('Best Times'!Q$7-'Best Times'!Q$2)))))</f>
        <v>117.40145228215768</v>
      </c>
      <c r="O18">
        <f>100*COUNTIF(E18:N18,"&gt;0")</f>
        <v>1000</v>
      </c>
      <c r="P18">
        <f>IF(O18=1000,MIN(E18:N18),0)</f>
        <v>100</v>
      </c>
      <c r="Q18">
        <f>SUM(E18:N18)-P18</f>
        <v>1212.1303315081616</v>
      </c>
      <c r="R18">
        <v>17</v>
      </c>
      <c r="S18">
        <f t="shared" si="0"/>
        <v>-3</v>
      </c>
    </row>
    <row r="19" spans="1:19">
      <c r="A19">
        <v>19</v>
      </c>
      <c r="B19" t="s">
        <v>117</v>
      </c>
      <c r="C19" s="1">
        <v>290.14999999999998</v>
      </c>
      <c r="D19" s="2" t="s">
        <v>269</v>
      </c>
      <c r="E19">
        <f>IF(ISBLANK(Marathon!F23),"",100+MAX(0,(50-(50*(Marathon!F23-'Best Times'!H$2)/('Best Times'!H$7-'Best Times'!H$2)))))</f>
        <v>129.3993794326241</v>
      </c>
      <c r="F19">
        <f>IF(ISBLANK(Marathon!G23),"",100+MAX(0,(50-(50*(Marathon!G23-'Best Times'!I$2)/('Best Times'!I$7-'Best Times'!I$2)))))</f>
        <v>135.06944444444446</v>
      </c>
      <c r="G19">
        <f>IF(ISBLANK(Marathon!H23),"",100+MAX(0,(50-(50*(Marathon!H23-'Best Times'!J$2)/('Best Times'!J$7-'Best Times'!J$2)))))</f>
        <v>110.47692307692307</v>
      </c>
      <c r="H19">
        <f>IF(ISBLANK(Marathon!I23),"",100+MAX(0,(50-(50*(Marathon!I23-'Best Times'!K$2)/('Best Times'!K$7-'Best Times'!K$2)))))</f>
        <v>142.67241379310343</v>
      </c>
      <c r="I19">
        <f>IF(ISBLANK(Marathon!J23),"",100+MAX(0,(50-(50*(Marathon!J23-'Best Times'!L$2)/('Best Times'!L$7-'Best Times'!L$2)))))</f>
        <v>143.5344827586207</v>
      </c>
      <c r="J19">
        <f>IF(ISBLANK(Marathon!K23),"",100+MAX(0,(50-(50*(Marathon!K23-'Best Times'!M$2)/('Best Times'!M$7-'Best Times'!M$2)))))</f>
        <v>142.25838264299801</v>
      </c>
      <c r="K19">
        <f>IF(ISBLANK(Marathon!L23),"",100+MAX(0,(50-(50*(Marathon!L23-'Best Times'!N$2)/('Best Times'!N$7-'Best Times'!N$2)))))</f>
        <v>120.34031413612566</v>
      </c>
      <c r="L19">
        <f>IF(ISBLANK(Marathon!M23),"",100+MAX(0,(50-(50*(Marathon!M23-'Best Times'!O$2)/('Best Times'!O$7-'Best Times'!O$2)))))</f>
        <v>138.03342816500711</v>
      </c>
      <c r="M19">
        <f>IF(ISBLANK(Marathon!N23),"",100+MAX(0,(50-(50*(Marathon!N23-'Best Times'!P$2)/('Best Times'!P$7-'Best Times'!P$2)))))</f>
        <v>124.57983193277312</v>
      </c>
      <c r="N19">
        <f>IF(ISBLANK(Marathon!O23),"",100+MAX(0,(50-(50*(Marathon!O23-'Best Times'!Q$2)/('Best Times'!Q$7-'Best Times'!Q$2)))))</f>
        <v>134.31016597510373</v>
      </c>
      <c r="O19">
        <f>100*COUNTIF(E19:N19,"&gt;0")</f>
        <v>1000</v>
      </c>
      <c r="P19">
        <f>IF(O19=1000,MIN(E19:N19),0)</f>
        <v>110.47692307692307</v>
      </c>
      <c r="Q19">
        <f>SUM(E19:N19)-P19</f>
        <v>1210.1978432808005</v>
      </c>
      <c r="R19">
        <v>18</v>
      </c>
      <c r="S19">
        <f t="shared" si="0"/>
        <v>1</v>
      </c>
    </row>
    <row r="20" spans="1:19">
      <c r="A20">
        <v>15</v>
      </c>
      <c r="B20" t="s">
        <v>115</v>
      </c>
      <c r="C20" s="1">
        <v>299.31666666666598</v>
      </c>
      <c r="D20" s="2" t="s">
        <v>269</v>
      </c>
      <c r="E20">
        <f>IF(ISBLANK(Marathon!F19),"",100+MAX(0,(50-(50*(Marathon!F19-'Best Times'!H$2)/('Best Times'!H$7-'Best Times'!H$2)))))</f>
        <v>150</v>
      </c>
      <c r="F20">
        <f>IF(ISBLANK(Marathon!G19),"",100+MAX(0,(50-(50*(Marathon!G19-'Best Times'!I$2)/('Best Times'!I$7-'Best Times'!I$2)))))</f>
        <v>143.05555555555554</v>
      </c>
      <c r="G20">
        <f>IF(ISBLANK(Marathon!H19),"",100+MAX(0,(50-(50*(Marathon!H19-'Best Times'!J$2)/('Best Times'!J$7-'Best Times'!J$2)))))</f>
        <v>118.13846153846154</v>
      </c>
      <c r="H20">
        <f>IF(ISBLANK(Marathon!I19),"",100+MAX(0,(50-(50*(Marathon!I19-'Best Times'!K$2)/('Best Times'!K$7-'Best Times'!K$2)))))</f>
        <v>136.20689655172413</v>
      </c>
      <c r="I20">
        <f>IF(ISBLANK(Marathon!J19),"",100+MAX(0,(50-(50*(Marathon!J19-'Best Times'!L$2)/('Best Times'!L$7-'Best Times'!L$2)))))</f>
        <v>114.93534482758621</v>
      </c>
      <c r="J20">
        <f>IF(ISBLANK(Marathon!K19),"",100+MAX(0,(50-(50*(Marathon!K19-'Best Times'!M$2)/('Best Times'!M$7-'Best Times'!M$2)))))</f>
        <v>136.76035502958581</v>
      </c>
      <c r="K20">
        <f>IF(ISBLANK(Marathon!L19),"",100+MAX(0,(50-(50*(Marathon!L19-'Best Times'!N$2)/('Best Times'!N$7-'Best Times'!N$2)))))</f>
        <v>126.2696335078534</v>
      </c>
      <c r="L20">
        <f>IF(ISBLANK(Marathon!M19),"",100+MAX(0,(50-(50*(Marathon!M19-'Best Times'!O$2)/('Best Times'!O$7-'Best Times'!O$2)))))</f>
        <v>130.35206258890469</v>
      </c>
      <c r="M20">
        <f>IF(ISBLANK(Marathon!N19),"",100+MAX(0,(50-(50*(Marathon!N19-'Best Times'!P$2)/('Best Times'!P$7-'Best Times'!P$2)))))</f>
        <v>136.3655462184874</v>
      </c>
      <c r="N20">
        <f>IF(ISBLANK(Marathon!O19),"",100+MAX(0,(50-(50*(Marathon!O19-'Best Times'!Q$2)/('Best Times'!Q$7-'Best Times'!Q$2)))))</f>
        <v>131.66493775933611</v>
      </c>
      <c r="O20">
        <f>100*COUNTIF(E20:N20,"&gt;0")</f>
        <v>1000</v>
      </c>
      <c r="P20">
        <f>IF(O20=1000,MIN(E20:N20),0)</f>
        <v>114.93534482758621</v>
      </c>
      <c r="Q20">
        <f>SUM(E20:N20)-P20</f>
        <v>1208.8134487499085</v>
      </c>
      <c r="R20">
        <v>19</v>
      </c>
      <c r="S20">
        <f t="shared" si="0"/>
        <v>-4</v>
      </c>
    </row>
    <row r="21" spans="1:19">
      <c r="A21">
        <v>28</v>
      </c>
      <c r="B21" t="s">
        <v>6</v>
      </c>
      <c r="C21" s="1">
        <v>273</v>
      </c>
      <c r="D21" s="2" t="s">
        <v>268</v>
      </c>
      <c r="E21">
        <f>IF(ISBLANK(Marathon!F32),"",100+MAX(0,(50-(50*(Marathon!F32-'Best Times'!H$2)/('Best Times'!H$7-'Best Times'!H$2)))))</f>
        <v>127.26063829787233</v>
      </c>
      <c r="F21">
        <f>IF(ISBLANK(Marathon!G32),"",100+MAX(0,(50-(50*(Marathon!G32-'Best Times'!I$2)/('Best Times'!I$7-'Best Times'!I$2)))))</f>
        <v>129.22008547008548</v>
      </c>
      <c r="G21">
        <f>IF(ISBLANK(Marathon!H32),"",100+MAX(0,(50-(50*(Marathon!H32-'Best Times'!J$2)/('Best Times'!J$7-'Best Times'!J$2)))))</f>
        <v>137.06923076923078</v>
      </c>
      <c r="H21">
        <f>IF(ISBLANK(Marathon!I32),"",100+MAX(0,(50-(50*(Marathon!I32-'Best Times'!K$2)/('Best Times'!K$7-'Best Times'!K$2)))))</f>
        <v>141.68719211822662</v>
      </c>
      <c r="I21">
        <f>IF(ISBLANK(Marathon!J32),"",100+MAX(0,(50-(50*(Marathon!J32-'Best Times'!L$2)/('Best Times'!L$7-'Best Times'!L$2)))))</f>
        <v>115.90517241379311</v>
      </c>
      <c r="J21">
        <f>IF(ISBLANK(Marathon!K32),"",100+MAX(0,(50-(50*(Marathon!K32-'Best Times'!M$2)/('Best Times'!M$7-'Best Times'!M$2)))))</f>
        <v>129.61045364891518</v>
      </c>
      <c r="K21">
        <f>IF(ISBLANK(Marathon!L32),"",100+MAX(0,(50-(50*(Marathon!L32-'Best Times'!N$2)/('Best Times'!N$7-'Best Times'!N$2)))))</f>
        <v>131.93717277486911</v>
      </c>
      <c r="L21">
        <f>IF(ISBLANK(Marathon!M32),"",100+MAX(0,(50-(50*(Marathon!M32-'Best Times'!O$2)/('Best Times'!O$7-'Best Times'!O$2)))))</f>
        <v>141.73186344238977</v>
      </c>
      <c r="M21">
        <f>IF(ISBLANK(Marathon!N32),"",100+MAX(0,(50-(50*(Marathon!N32-'Best Times'!P$2)/('Best Times'!P$7-'Best Times'!P$2)))))</f>
        <v>136.1764705882353</v>
      </c>
      <c r="N21">
        <f>IF(ISBLANK(Marathon!O32),"",100+MAX(0,(50-(50*(Marathon!O32-'Best Times'!Q$2)/('Best Times'!Q$7-'Best Times'!Q$2)))))</f>
        <v>129.09751037344398</v>
      </c>
      <c r="O21">
        <f>100*COUNTIF(E21:N21,"&gt;0")</f>
        <v>1000</v>
      </c>
      <c r="P21">
        <f>IF(O21=1000,MIN(E21:N21),0)</f>
        <v>115.90517241379311</v>
      </c>
      <c r="Q21">
        <f>SUM(E21:N21)-P21</f>
        <v>1203.7906174832688</v>
      </c>
      <c r="R21">
        <v>20</v>
      </c>
      <c r="S21">
        <f t="shared" si="0"/>
        <v>8</v>
      </c>
    </row>
    <row r="22" spans="1:19">
      <c r="A22">
        <v>24</v>
      </c>
      <c r="B22" t="s">
        <v>5</v>
      </c>
      <c r="C22" s="1">
        <v>284.73333333333301</v>
      </c>
      <c r="D22" s="2" t="s">
        <v>269</v>
      </c>
      <c r="E22">
        <f>IF(ISBLANK(Marathon!F28),"",100+MAX(0,(50-(50*(Marathon!F28-'Best Times'!H$2)/('Best Times'!H$7-'Best Times'!H$2)))))</f>
        <v>147.38475177304963</v>
      </c>
      <c r="F22">
        <f>IF(ISBLANK(Marathon!G28),"",100+MAX(0,(50-(50*(Marathon!G28-'Best Times'!I$2)/('Best Times'!I$7-'Best Times'!I$2)))))</f>
        <v>127.61752136752136</v>
      </c>
      <c r="G22">
        <f>IF(ISBLANK(Marathon!H28),"",100+MAX(0,(50-(50*(Marathon!H28-'Best Times'!J$2)/('Best Times'!J$7-'Best Times'!J$2)))))</f>
        <v>141.1076923076923</v>
      </c>
      <c r="H22">
        <f>IF(ISBLANK(Marathon!I28),"",100+MAX(0,(50-(50*(Marathon!I28-'Best Times'!K$2)/('Best Times'!K$7-'Best Times'!K$2)))))</f>
        <v>125.73891625615764</v>
      </c>
      <c r="I22">
        <f>IF(ISBLANK(Marathon!J28),"",100+MAX(0,(50-(50*(Marathon!J28-'Best Times'!L$2)/('Best Times'!L$7-'Best Times'!L$2)))))</f>
        <v>109.91379310344828</v>
      </c>
      <c r="J22">
        <f>IF(ISBLANK(Marathon!K28),"",100+MAX(0,(50-(50*(Marathon!K28-'Best Times'!M$2)/('Best Times'!M$7-'Best Times'!M$2)))))</f>
        <v>137.4260355029586</v>
      </c>
      <c r="K22">
        <f>IF(ISBLANK(Marathon!L28),"",100+MAX(0,(50-(50*(Marathon!L28-'Best Times'!N$2)/('Best Times'!N$7-'Best Times'!N$2)))))</f>
        <v>114.90837696335078</v>
      </c>
      <c r="L22">
        <f>IF(ISBLANK(Marathon!M28),"",100+MAX(0,(50-(50*(Marathon!M28-'Best Times'!O$2)/('Best Times'!O$7-'Best Times'!O$2)))))</f>
        <v>142.60312944523471</v>
      </c>
      <c r="M22">
        <f>IF(ISBLANK(Marathon!N28),"",100+MAX(0,(50-(50*(Marathon!N28-'Best Times'!P$2)/('Best Times'!P$7-'Best Times'!P$2)))))</f>
        <v>141.1344537815126</v>
      </c>
      <c r="N22">
        <f>IF(ISBLANK(Marathon!O28),"",100+MAX(0,(50-(50*(Marathon!O28-'Best Times'!Q$2)/('Best Times'!Q$7-'Best Times'!Q$2)))))</f>
        <v>124.53319502074689</v>
      </c>
      <c r="O22">
        <f>100*COUNTIF(E22:N22,"&gt;0")</f>
        <v>1000</v>
      </c>
      <c r="P22">
        <f>IF(O22=1000,MIN(E22:N22),0)</f>
        <v>109.91379310344828</v>
      </c>
      <c r="Q22">
        <f>SUM(E22:N22)-P22</f>
        <v>1202.4540724182243</v>
      </c>
      <c r="R22">
        <v>21</v>
      </c>
      <c r="S22">
        <f t="shared" si="0"/>
        <v>3</v>
      </c>
    </row>
    <row r="23" spans="1:19">
      <c r="A23">
        <v>18</v>
      </c>
      <c r="B23" t="s">
        <v>116</v>
      </c>
      <c r="C23" s="1">
        <v>291.76666666666603</v>
      </c>
      <c r="D23" s="2" t="s">
        <v>270</v>
      </c>
      <c r="E23">
        <f>IF(ISBLANK(Marathon!F22),"",100+MAX(0,(50-(50*(Marathon!F22-'Best Times'!H$2)/('Best Times'!H$7-'Best Times'!H$2)))))</f>
        <v>100</v>
      </c>
      <c r="F23">
        <f>IF(ISBLANK(Marathon!G22),"",100+MAX(0,(50-(50*(Marathon!G22-'Best Times'!I$2)/('Best Times'!I$7-'Best Times'!I$2)))))</f>
        <v>112.87393162393163</v>
      </c>
      <c r="G23">
        <f>IF(ISBLANK(Marathon!H22),"",100+MAX(0,(50-(50*(Marathon!H22-'Best Times'!J$2)/('Best Times'!J$7-'Best Times'!J$2)))))</f>
        <v>122.77692307692308</v>
      </c>
      <c r="H23">
        <f>IF(ISBLANK(Marathon!I22),"",100+MAX(0,(50-(50*(Marathon!I22-'Best Times'!K$2)/('Best Times'!K$7-'Best Times'!K$2)))))</f>
        <v>137.91050903119867</v>
      </c>
      <c r="I23">
        <f>IF(ISBLANK(Marathon!J22),"",100+MAX(0,(50-(50*(Marathon!J22-'Best Times'!L$2)/('Best Times'!L$7-'Best Times'!L$2)))))</f>
        <v>144.89224137931035</v>
      </c>
      <c r="J23">
        <f>IF(ISBLANK(Marathon!K22),"",100+MAX(0,(50-(50*(Marathon!K22-'Best Times'!M$2)/('Best Times'!M$7-'Best Times'!M$2)))))</f>
        <v>146.22781065088759</v>
      </c>
      <c r="K23">
        <f>IF(ISBLANK(Marathon!L22),"",100+MAX(0,(50-(50*(Marathon!L22-'Best Times'!N$2)/('Best Times'!N$7-'Best Times'!N$2)))))</f>
        <v>127.94502617801047</v>
      </c>
      <c r="L23">
        <f>IF(ISBLANK(Marathon!M22),"",100+MAX(0,(50-(50*(Marathon!M22-'Best Times'!O$2)/('Best Times'!O$7-'Best Times'!O$2)))))</f>
        <v>148.45305832147938</v>
      </c>
      <c r="M23">
        <f>IF(ISBLANK(Marathon!N22),"",100+MAX(0,(50-(50*(Marathon!N22-'Best Times'!P$2)/('Best Times'!P$7-'Best Times'!P$2)))))</f>
        <v>139.85294117647058</v>
      </c>
      <c r="N23">
        <f>IF(ISBLANK(Marathon!O22),"",100+MAX(0,(50-(50*(Marathon!O22-'Best Times'!Q$2)/('Best Times'!Q$7-'Best Times'!Q$2)))))</f>
        <v>121.18775933609959</v>
      </c>
      <c r="O23">
        <f>100*COUNTIF(E23:N23,"&gt;0")</f>
        <v>1000</v>
      </c>
      <c r="P23">
        <f>IF(O23=1000,MIN(E23:N23),0)</f>
        <v>100</v>
      </c>
      <c r="Q23">
        <f>SUM(E23:N23)-P23</f>
        <v>1202.1202007743111</v>
      </c>
      <c r="R23">
        <v>22</v>
      </c>
      <c r="S23">
        <f t="shared" si="0"/>
        <v>-4</v>
      </c>
    </row>
    <row r="24" spans="1:19">
      <c r="A24">
        <v>13</v>
      </c>
      <c r="B24" t="s">
        <v>114</v>
      </c>
      <c r="C24" s="1">
        <v>301.416666666666</v>
      </c>
      <c r="D24" s="2" t="s">
        <v>269</v>
      </c>
      <c r="E24">
        <f>IF(ISBLANK(Marathon!F17),"",100+MAX(0,(50-(50*(Marathon!F17-'Best Times'!H$2)/('Best Times'!H$7-'Best Times'!H$2)))))</f>
        <v>143.17375886524823</v>
      </c>
      <c r="F24">
        <f>IF(ISBLANK(Marathon!G17),"",100+MAX(0,(50-(50*(Marathon!G17-'Best Times'!I$2)/('Best Times'!I$7-'Best Times'!I$2)))))</f>
        <v>129.27350427350427</v>
      </c>
      <c r="G24">
        <f>IF(ISBLANK(Marathon!H17),"",100+MAX(0,(50-(50*(Marathon!H17-'Best Times'!J$2)/('Best Times'!J$7-'Best Times'!J$2)))))</f>
        <v>100</v>
      </c>
      <c r="H24">
        <f>IF(ISBLANK(Marathon!I17),"",100+MAX(0,(50-(50*(Marathon!I17-'Best Times'!K$2)/('Best Times'!K$7-'Best Times'!K$2)))))</f>
        <v>128.81773399014779</v>
      </c>
      <c r="I24">
        <f>IF(ISBLANK(Marathon!J17),"",100+MAX(0,(50-(50*(Marathon!J17-'Best Times'!L$2)/('Best Times'!L$7-'Best Times'!L$2)))))</f>
        <v>129.26724137931035</v>
      </c>
      <c r="J24">
        <f>IF(ISBLANK(Marathon!K17),"",100+MAX(0,(50-(50*(Marathon!K17-'Best Times'!M$2)/('Best Times'!M$7-'Best Times'!M$2)))))</f>
        <v>137.32741617357001</v>
      </c>
      <c r="K24">
        <f>IF(ISBLANK(Marathon!L17),"",100+MAX(0,(50-(50*(Marathon!L17-'Best Times'!N$2)/('Best Times'!N$7-'Best Times'!N$2)))))</f>
        <v>139.38481675392671</v>
      </c>
      <c r="L24">
        <f>IF(ISBLANK(Marathon!M17),"",100+MAX(0,(50-(50*(Marathon!M17-'Best Times'!O$2)/('Best Times'!O$7-'Best Times'!O$2)))))</f>
        <v>132.64580369843526</v>
      </c>
      <c r="M24">
        <f>IF(ISBLANK(Marathon!N17),"",100+MAX(0,(50-(50*(Marathon!N17-'Best Times'!P$2)/('Best Times'!P$7-'Best Times'!P$2)))))</f>
        <v>140.50420168067228</v>
      </c>
      <c r="N24">
        <f>IF(ISBLANK(Marathon!O17),"",100+MAX(0,(50-(50*(Marathon!O17-'Best Times'!Q$2)/('Best Times'!Q$7-'Best Times'!Q$2)))))</f>
        <v>120.74688796680498</v>
      </c>
      <c r="O24">
        <f>100*COUNTIF(E24:N24,"&gt;0")</f>
        <v>1000</v>
      </c>
      <c r="P24">
        <f>IF(O24=1000,MIN(E24:N24),0)</f>
        <v>100</v>
      </c>
      <c r="Q24">
        <f>SUM(E24:N24)-P24</f>
        <v>1201.1413647816198</v>
      </c>
      <c r="R24">
        <v>23</v>
      </c>
      <c r="S24">
        <f t="shared" si="0"/>
        <v>-10</v>
      </c>
    </row>
    <row r="25" spans="1:19">
      <c r="A25">
        <v>27</v>
      </c>
      <c r="B25" t="s">
        <v>81</v>
      </c>
      <c r="C25" s="1">
        <v>272.83333333333297</v>
      </c>
      <c r="D25" s="2" t="s">
        <v>269</v>
      </c>
      <c r="E25">
        <f>IF(ISBLANK(Marathon!F31),"",100+MAX(0,(50-(50*(Marathon!F31-'Best Times'!H$2)/('Best Times'!H$7-'Best Times'!H$2)))))</f>
        <v>134.88475177304963</v>
      </c>
      <c r="F25">
        <f>IF(ISBLANK(Marathon!G31),"",100+MAX(0,(50-(50*(Marathon!G31-'Best Times'!I$2)/('Best Times'!I$7-'Best Times'!I$2)))))</f>
        <v>107.34508547008548</v>
      </c>
      <c r="G25">
        <f>IF(ISBLANK(Marathon!H31),"",100+MAX(0,(50-(50*(Marathon!H31-'Best Times'!J$2)/('Best Times'!J$7-'Best Times'!J$2)))))</f>
        <v>130.95384615384614</v>
      </c>
      <c r="H25">
        <f>IF(ISBLANK(Marathon!I31),"",100+MAX(0,(50-(50*(Marathon!I31-'Best Times'!K$2)/('Best Times'!K$7-'Best Times'!K$2)))))</f>
        <v>129.06403940886699</v>
      </c>
      <c r="I25">
        <f>IF(ISBLANK(Marathon!J31),"",100+MAX(0,(50-(50*(Marathon!J31-'Best Times'!L$2)/('Best Times'!L$7-'Best Times'!L$2)))))</f>
        <v>135.30172413793105</v>
      </c>
      <c r="J25">
        <f>IF(ISBLANK(Marathon!K31),"",100+MAX(0,(50-(50*(Marathon!K31-'Best Times'!M$2)/('Best Times'!M$7-'Best Times'!M$2)))))</f>
        <v>141.19822485207101</v>
      </c>
      <c r="K25">
        <f>IF(ISBLANK(Marathon!L31),"",100+MAX(0,(50-(50*(Marathon!L31-'Best Times'!N$2)/('Best Times'!N$7-'Best Times'!N$2)))))</f>
        <v>118.08900523560209</v>
      </c>
      <c r="L25">
        <f>IF(ISBLANK(Marathon!M31),"",100+MAX(0,(50-(50*(Marathon!M31-'Best Times'!O$2)/('Best Times'!O$7-'Best Times'!O$2)))))</f>
        <v>148.39971550497867</v>
      </c>
      <c r="M25">
        <f>IF(ISBLANK(Marathon!N31),"",100+MAX(0,(50-(50*(Marathon!N31-'Best Times'!P$2)/('Best Times'!P$7-'Best Times'!P$2)))))</f>
        <v>134.01260504201682</v>
      </c>
      <c r="N25">
        <f>IF(ISBLANK(Marathon!O31),"",100+MAX(0,(50-(50*(Marathon!O31-'Best Times'!Q$2)/('Best Times'!Q$7-'Best Times'!Q$2)))))</f>
        <v>128.47510373443984</v>
      </c>
      <c r="O25">
        <f>100*COUNTIF(E25:N25,"&gt;0")</f>
        <v>1000</v>
      </c>
      <c r="P25">
        <f>IF(O25=1000,MIN(E25:N25),0)</f>
        <v>107.34508547008548</v>
      </c>
      <c r="Q25">
        <f>SUM(E25:N25)-P25</f>
        <v>1200.3790158428023</v>
      </c>
      <c r="R25">
        <v>24</v>
      </c>
      <c r="S25">
        <f t="shared" si="0"/>
        <v>3</v>
      </c>
    </row>
    <row r="26" spans="1:19">
      <c r="A26">
        <v>22</v>
      </c>
      <c r="B26" t="s">
        <v>118</v>
      </c>
      <c r="C26" s="1">
        <v>286.06666666666598</v>
      </c>
      <c r="D26" s="2" t="s">
        <v>269</v>
      </c>
      <c r="E26">
        <f>IF(ISBLANK(Marathon!F26),"",100+MAX(0,(50-(50*(Marathon!F26-'Best Times'!H$2)/('Best Times'!H$7-'Best Times'!H$2)))))</f>
        <v>140.56959219858157</v>
      </c>
      <c r="F26">
        <f>IF(ISBLANK(Marathon!G26),"",100+MAX(0,(50-(50*(Marathon!G26-'Best Times'!I$2)/('Best Times'!I$7-'Best Times'!I$2)))))</f>
        <v>134.96260683760684</v>
      </c>
      <c r="G26">
        <f>IF(ISBLANK(Marathon!H26),"",100+MAX(0,(50-(50*(Marathon!H26-'Best Times'!J$2)/('Best Times'!J$7-'Best Times'!J$2)))))</f>
        <v>100</v>
      </c>
      <c r="H26">
        <f>IF(ISBLANK(Marathon!I26),"",100+MAX(0,(50-(50*(Marathon!I26-'Best Times'!K$2)/('Best Times'!K$7-'Best Times'!K$2)))))</f>
        <v>133.72331691297208</v>
      </c>
      <c r="I26">
        <f>IF(ISBLANK(Marathon!J26),"",100+MAX(0,(50-(50*(Marathon!J26-'Best Times'!L$2)/('Best Times'!L$7-'Best Times'!L$2)))))</f>
        <v>125.88362068965517</v>
      </c>
      <c r="J26">
        <f>IF(ISBLANK(Marathon!K26),"",100+MAX(0,(50-(50*(Marathon!K26-'Best Times'!M$2)/('Best Times'!M$7-'Best Times'!M$2)))))</f>
        <v>127.29289940828403</v>
      </c>
      <c r="K26">
        <f>IF(ISBLANK(Marathon!L26),"",100+MAX(0,(50-(50*(Marathon!L26-'Best Times'!N$2)/('Best Times'!N$7-'Best Times'!N$2)))))</f>
        <v>134.12303664921467</v>
      </c>
      <c r="L26">
        <f>IF(ISBLANK(Marathon!M26),"",100+MAX(0,(50-(50*(Marathon!M26-'Best Times'!O$2)/('Best Times'!O$7-'Best Times'!O$2)))))</f>
        <v>129.05405405405406</v>
      </c>
      <c r="M26">
        <f>IF(ISBLANK(Marathon!N26),"",100+MAX(0,(50-(50*(Marathon!N26-'Best Times'!P$2)/('Best Times'!P$7-'Best Times'!P$2)))))</f>
        <v>136.47058823529412</v>
      </c>
      <c r="N26">
        <f>IF(ISBLANK(Marathon!O26),"",100+MAX(0,(50-(50*(Marathon!O26-'Best Times'!Q$2)/('Best Times'!Q$7-'Best Times'!Q$2)))))</f>
        <v>137.0591286307054</v>
      </c>
      <c r="O26">
        <f>100*COUNTIF(E26:N26,"&gt;0")</f>
        <v>1000</v>
      </c>
      <c r="P26">
        <f>IF(O26=1000,MIN(E26:N26),0)</f>
        <v>100</v>
      </c>
      <c r="Q26">
        <f>SUM(E26:N26)-P26</f>
        <v>1199.1388436163679</v>
      </c>
      <c r="R26">
        <v>25</v>
      </c>
      <c r="S26">
        <f t="shared" si="0"/>
        <v>-3</v>
      </c>
    </row>
    <row r="27" spans="1:19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IF(ISBLANK(Marathon!F30),"",100+MAX(0,(50-(50*(Marathon!F30-'Best Times'!H$2)/('Best Times'!H$7-'Best Times'!H$2)))))</f>
        <v>141.78856382978722</v>
      </c>
      <c r="F27">
        <f>IF(ISBLANK(Marathon!G30),"",100+MAX(0,(50-(50*(Marathon!G30-'Best Times'!I$2)/('Best Times'!I$7-'Best Times'!I$2)))))</f>
        <v>126.06837606837607</v>
      </c>
      <c r="G27">
        <f>IF(ISBLANK(Marathon!H30),"",100+MAX(0,(50-(50*(Marathon!H30-'Best Times'!J$2)/('Best Times'!J$7-'Best Times'!J$2)))))</f>
        <v>146.17692307692306</v>
      </c>
      <c r="H27">
        <f>IF(ISBLANK(Marathon!I30),"",100+MAX(0,(50-(50*(Marathon!I30-'Best Times'!K$2)/('Best Times'!K$7-'Best Times'!K$2)))))</f>
        <v>100.0615763546798</v>
      </c>
      <c r="I27">
        <f>IF(ISBLANK(Marathon!J30),"",100+MAX(0,(50-(50*(Marathon!J30-'Best Times'!L$2)/('Best Times'!L$7-'Best Times'!L$2)))))</f>
        <v>122.32758620689656</v>
      </c>
      <c r="J27">
        <f>IF(ISBLANK(Marathon!K30),"",100+MAX(0,(50-(50*(Marathon!K30-'Best Times'!M$2)/('Best Times'!M$7-'Best Times'!M$2)))))</f>
        <v>137.09319526627218</v>
      </c>
      <c r="K27">
        <f>IF(ISBLANK(Marathon!L30),"",100+MAX(0,(50-(50*(Marathon!L30-'Best Times'!N$2)/('Best Times'!N$7-'Best Times'!N$2)))))</f>
        <v>116.8717277486911</v>
      </c>
      <c r="L27">
        <f>IF(ISBLANK(Marathon!M30),"",100+MAX(0,(50-(50*(Marathon!M30-'Best Times'!O$2)/('Best Times'!O$7-'Best Times'!O$2)))))</f>
        <v>148.54196301564724</v>
      </c>
      <c r="M27">
        <f>IF(ISBLANK(Marathon!N30),"",100+MAX(0,(50-(50*(Marathon!N30-'Best Times'!P$2)/('Best Times'!P$7-'Best Times'!P$2)))))</f>
        <v>134.72689075630251</v>
      </c>
      <c r="N27">
        <f>IF(ISBLANK(Marathon!O30),"",100+MAX(0,(50-(50*(Marathon!O30-'Best Times'!Q$2)/('Best Times'!Q$7-'Best Times'!Q$2)))))</f>
        <v>123.44398340248962</v>
      </c>
      <c r="O27">
        <f>100*COUNTIF(E27:N27,"&gt;0")</f>
        <v>1000</v>
      </c>
      <c r="P27">
        <f>IF(O27=1000,MIN(E27:N27),0)</f>
        <v>100.0615763546798</v>
      </c>
      <c r="Q27">
        <f>SUM(E27:N27)-P27</f>
        <v>1197.0392093713856</v>
      </c>
      <c r="R27">
        <v>26</v>
      </c>
      <c r="S27">
        <f t="shared" si="0"/>
        <v>0</v>
      </c>
    </row>
    <row r="28" spans="1:19">
      <c r="A28">
        <v>30</v>
      </c>
      <c r="B28" t="s">
        <v>88</v>
      </c>
      <c r="C28" s="1">
        <v>256.933333333333</v>
      </c>
      <c r="D28" s="2" t="s">
        <v>271</v>
      </c>
      <c r="E28">
        <f>IF(ISBLANK(Marathon!F34),"",100+MAX(0,(50-(50*(Marathon!F34-'Best Times'!H$2)/('Best Times'!H$7-'Best Times'!H$2)))))</f>
        <v>118.67242907801418</v>
      </c>
      <c r="F28">
        <f>IF(ISBLANK(Marathon!G34),"",100+MAX(0,(50-(50*(Marathon!G34-'Best Times'!I$2)/('Best Times'!I$7-'Best Times'!I$2)))))</f>
        <v>117.94871794871796</v>
      </c>
      <c r="G28">
        <f>IF(ISBLANK(Marathon!H34),"",100+MAX(0,(50-(50*(Marathon!H34-'Best Times'!J$2)/('Best Times'!J$7-'Best Times'!J$2)))))</f>
        <v>134.80000000000001</v>
      </c>
      <c r="H28">
        <f>IF(ISBLANK(Marathon!I34),"",100+MAX(0,(50-(50*(Marathon!I34-'Best Times'!K$2)/('Best Times'!K$7-'Best Times'!K$2)))))</f>
        <v>136.9047619047619</v>
      </c>
      <c r="I28">
        <f>IF(ISBLANK(Marathon!J34),"",100+MAX(0,(50-(50*(Marathon!J34-'Best Times'!L$2)/('Best Times'!L$7-'Best Times'!L$2)))))</f>
        <v>133.18965517241378</v>
      </c>
      <c r="J28">
        <f>IF(ISBLANK(Marathon!K34),"",100+MAX(0,(50-(50*(Marathon!K34-'Best Times'!M$2)/('Best Times'!M$7-'Best Times'!M$2)))))</f>
        <v>134.34418145956607</v>
      </c>
      <c r="K28">
        <f>IF(ISBLANK(Marathon!L34),"",100+MAX(0,(50-(50*(Marathon!L34-'Best Times'!N$2)/('Best Times'!N$7-'Best Times'!N$2)))))</f>
        <v>110.6151832460733</v>
      </c>
      <c r="L28">
        <f>IF(ISBLANK(Marathon!M34),"",100+MAX(0,(50-(50*(Marathon!M34-'Best Times'!O$2)/('Best Times'!O$7-'Best Times'!O$2)))))</f>
        <v>145.02133712660029</v>
      </c>
      <c r="M28">
        <f>IF(ISBLANK(Marathon!N34),"",100+MAX(0,(50-(50*(Marathon!N34-'Best Times'!P$2)/('Best Times'!P$7-'Best Times'!P$2)))))</f>
        <v>136.3235294117647</v>
      </c>
      <c r="N28">
        <f>IF(ISBLANK(Marathon!O34),"",100+MAX(0,(50-(50*(Marathon!O34-'Best Times'!Q$2)/('Best Times'!Q$7-'Best Times'!Q$2)))))</f>
        <v>136.6701244813278</v>
      </c>
      <c r="O28">
        <f>100*COUNTIF(E28:N28,"&gt;0")</f>
        <v>1000</v>
      </c>
      <c r="P28">
        <f>IF(O28=1000,MIN(E28:N28),0)</f>
        <v>110.6151832460733</v>
      </c>
      <c r="Q28">
        <f>SUM(E28:N28)-P28</f>
        <v>1193.8747365831666</v>
      </c>
      <c r="R28">
        <v>27</v>
      </c>
      <c r="S28">
        <f t="shared" si="0"/>
        <v>3</v>
      </c>
    </row>
    <row r="29" spans="1:19">
      <c r="A29">
        <v>16</v>
      </c>
      <c r="B29" t="s">
        <v>20</v>
      </c>
      <c r="C29" s="1">
        <v>297.33333333333297</v>
      </c>
      <c r="D29" s="2" t="s">
        <v>271</v>
      </c>
      <c r="E29">
        <f>IF(ISBLANK(Marathon!F20),"",100+MAX(0,(50-(50*(Marathon!F20-'Best Times'!H$2)/('Best Times'!H$7-'Best Times'!H$2)))))</f>
        <v>100</v>
      </c>
      <c r="F29">
        <f>IF(ISBLANK(Marathon!G20),"",100+MAX(0,(50-(50*(Marathon!G20-'Best Times'!I$2)/('Best Times'!I$7-'Best Times'!I$2)))))</f>
        <v>146.66132478632477</v>
      </c>
      <c r="G29">
        <f>IF(ISBLANK(Marathon!H20),"",100+MAX(0,(50-(50*(Marathon!H20-'Best Times'!J$2)/('Best Times'!J$7-'Best Times'!J$2)))))</f>
        <v>100</v>
      </c>
      <c r="H29">
        <f>IF(ISBLANK(Marathon!I20),"",100+MAX(0,(50-(50*(Marathon!I20-'Best Times'!K$2)/('Best Times'!K$7-'Best Times'!K$2)))))</f>
        <v>141.95402298850576</v>
      </c>
      <c r="I29">
        <f>IF(ISBLANK(Marathon!J20),"",100+MAX(0,(50-(50*(Marathon!J20-'Best Times'!L$2)/('Best Times'!L$7-'Best Times'!L$2)))))</f>
        <v>125.73275862068965</v>
      </c>
      <c r="J29">
        <f>IF(ISBLANK(Marathon!K20),"",100+MAX(0,(50-(50*(Marathon!K20-'Best Times'!M$2)/('Best Times'!M$7-'Best Times'!M$2)))))</f>
        <v>100</v>
      </c>
      <c r="K29">
        <f>IF(ISBLANK(Marathon!L20),"",100+MAX(0,(50-(50*(Marathon!L20-'Best Times'!N$2)/('Best Times'!N$7-'Best Times'!N$2)))))</f>
        <v>146.282722513089</v>
      </c>
      <c r="L29">
        <f>IF(ISBLANK(Marathon!M20),"",100+MAX(0,(50-(50*(Marathon!M20-'Best Times'!O$2)/('Best Times'!O$7-'Best Times'!O$2)))))</f>
        <v>141.90967283072547</v>
      </c>
      <c r="M29">
        <f>IF(ISBLANK(Marathon!N20),"",100+MAX(0,(50-(50*(Marathon!N20-'Best Times'!P$2)/('Best Times'!P$7-'Best Times'!P$2)))))</f>
        <v>141.55462184873949</v>
      </c>
      <c r="N29">
        <f>IF(ISBLANK(Marathon!O20),"",100+MAX(0,(50-(50*(Marathon!O20-'Best Times'!Q$2)/('Best Times'!Q$7-'Best Times'!Q$2)))))</f>
        <v>145.22821576763485</v>
      </c>
      <c r="O29">
        <f>100*COUNTIF(E29:N29,"&gt;0")</f>
        <v>1000</v>
      </c>
      <c r="P29">
        <f>IF(O29=1000,MIN(E29:N29),0)</f>
        <v>100</v>
      </c>
      <c r="Q29">
        <f>SUM(E29:N29)-P29</f>
        <v>1189.3233393557089</v>
      </c>
      <c r="R29">
        <v>28</v>
      </c>
      <c r="S29">
        <f t="shared" si="0"/>
        <v>-12</v>
      </c>
    </row>
    <row r="30" spans="1:19">
      <c r="A30">
        <v>31</v>
      </c>
      <c r="B30" t="s">
        <v>33</v>
      </c>
      <c r="C30" s="1">
        <v>257.45</v>
      </c>
      <c r="D30" s="2" t="s">
        <v>270</v>
      </c>
      <c r="E30">
        <f>IF(ISBLANK(Marathon!F35),"",100+MAX(0,(50-(50*(Marathon!F35-'Best Times'!H$2)/('Best Times'!H$7-'Best Times'!H$2)))))</f>
        <v>138.46409574468083</v>
      </c>
      <c r="F30">
        <f>IF(ISBLANK(Marathon!G35),"",100+MAX(0,(50-(50*(Marathon!G35-'Best Times'!I$2)/('Best Times'!I$7-'Best Times'!I$2)))))</f>
        <v>138.8621794871795</v>
      </c>
      <c r="G30">
        <f>IF(ISBLANK(Marathon!H35),"",100+MAX(0,(50-(50*(Marathon!H35-'Best Times'!J$2)/('Best Times'!J$7-'Best Times'!J$2)))))</f>
        <v>121.71538461538461</v>
      </c>
      <c r="H30">
        <f>IF(ISBLANK(Marathon!I35),"",100+MAX(0,(50-(50*(Marathon!I35-'Best Times'!K$2)/('Best Times'!K$7-'Best Times'!K$2)))))</f>
        <v>136.18637110016419</v>
      </c>
      <c r="I30">
        <f>IF(ISBLANK(Marathon!J35),"",100+MAX(0,(50-(50*(Marathon!J35-'Best Times'!L$2)/('Best Times'!L$7-'Best Times'!L$2)))))</f>
        <v>129.76293103448276</v>
      </c>
      <c r="J30">
        <f>IF(ISBLANK(Marathon!K35),"",100+MAX(0,(50-(50*(Marathon!K35-'Best Times'!M$2)/('Best Times'!M$7-'Best Times'!M$2)))))</f>
        <v>140.74211045364893</v>
      </c>
      <c r="K30">
        <f>IF(ISBLANK(Marathon!L35),"",100+MAX(0,(50-(50*(Marathon!L35-'Best Times'!N$2)/('Best Times'!N$7-'Best Times'!N$2)))))</f>
        <v>128.02356020942409</v>
      </c>
      <c r="L30">
        <f>IF(ISBLANK(Marathon!M35),"",100+MAX(0,(50-(50*(Marathon!M35-'Best Times'!O$2)/('Best Times'!O$7-'Best Times'!O$2)))))</f>
        <v>100</v>
      </c>
      <c r="M30">
        <f>IF(ISBLANK(Marathon!N35),"",100+MAX(0,(50-(50*(Marathon!N35-'Best Times'!P$2)/('Best Times'!P$7-'Best Times'!P$2)))))</f>
        <v>124.66386554621849</v>
      </c>
      <c r="N30">
        <f>IF(ISBLANK(Marathon!O35),"",100+MAX(0,(50-(50*(Marathon!O35-'Best Times'!Q$2)/('Best Times'!Q$7-'Best Times'!Q$2)))))</f>
        <v>128.83817427385893</v>
      </c>
      <c r="O30">
        <f>100*COUNTIF(E30:N30,"&gt;0")</f>
        <v>1000</v>
      </c>
      <c r="P30">
        <f>IF(O30=1000,MIN(E30:N30),0)</f>
        <v>100</v>
      </c>
      <c r="Q30">
        <f>SUM(E30:N30)-P30</f>
        <v>1187.2586724650423</v>
      </c>
      <c r="R30">
        <v>29</v>
      </c>
      <c r="S30">
        <f t="shared" si="0"/>
        <v>2</v>
      </c>
    </row>
    <row r="31" spans="1:19">
      <c r="A31">
        <v>33</v>
      </c>
      <c r="B31" t="s">
        <v>123</v>
      </c>
      <c r="C31" s="1">
        <v>244.516666666666</v>
      </c>
      <c r="D31" s="2" t="s">
        <v>269</v>
      </c>
      <c r="E31">
        <f>IF(ISBLANK(Marathon!F37),"",100+MAX(0,(50-(50*(Marathon!F37-'Best Times'!H$2)/('Best Times'!H$7-'Best Times'!H$2)))))</f>
        <v>131.29432624113474</v>
      </c>
      <c r="F31">
        <f>IF(ISBLANK(Marathon!G37),"",100+MAX(0,(50-(50*(Marathon!G37-'Best Times'!I$2)/('Best Times'!I$7-'Best Times'!I$2)))))</f>
        <v>122.83653846153845</v>
      </c>
      <c r="G31">
        <f>IF(ISBLANK(Marathon!H37),"",100+MAX(0,(50-(50*(Marathon!H37-'Best Times'!J$2)/('Best Times'!J$7-'Best Times'!J$2)))))</f>
        <v>134.23846153846154</v>
      </c>
      <c r="H31">
        <f>IF(ISBLANK(Marathon!I37),"",100+MAX(0,(50-(50*(Marathon!I37-'Best Times'!K$2)/('Best Times'!K$7-'Best Times'!K$2)))))</f>
        <v>122.10591133004925</v>
      </c>
      <c r="I31">
        <f>IF(ISBLANK(Marathon!J37),"",100+MAX(0,(50-(50*(Marathon!J37-'Best Times'!L$2)/('Best Times'!L$7-'Best Times'!L$2)))))</f>
        <v>100</v>
      </c>
      <c r="J31">
        <f>IF(ISBLANK(Marathon!K37),"",100+MAX(0,(50-(50*(Marathon!K37-'Best Times'!M$2)/('Best Times'!M$7-'Best Times'!M$2)))))</f>
        <v>136.32889546351083</v>
      </c>
      <c r="K31">
        <f>IF(ISBLANK(Marathon!L37),"",100+MAX(0,(50-(50*(Marathon!L37-'Best Times'!N$2)/('Best Times'!N$7-'Best Times'!N$2)))))</f>
        <v>125.06544502617801</v>
      </c>
      <c r="L31">
        <f>IF(ISBLANK(Marathon!M37),"",100+MAX(0,(50-(50*(Marathon!M37-'Best Times'!O$2)/('Best Times'!O$7-'Best Times'!O$2)))))</f>
        <v>137.6778093883357</v>
      </c>
      <c r="M31">
        <f>IF(ISBLANK(Marathon!N37),"",100+MAX(0,(50-(50*(Marathon!N37-'Best Times'!P$2)/('Best Times'!P$7-'Best Times'!P$2)))))</f>
        <v>138.8235294117647</v>
      </c>
      <c r="N31">
        <f>IF(ISBLANK(Marathon!O37),"",100+MAX(0,(50-(50*(Marathon!O37-'Best Times'!Q$2)/('Best Times'!Q$7-'Best Times'!Q$2)))))</f>
        <v>136.69605809128632</v>
      </c>
      <c r="O31">
        <f>100*COUNTIF(E31:N31,"&gt;0")</f>
        <v>1000</v>
      </c>
      <c r="P31">
        <f>IF(O31=1000,MIN(E31:N31),0)</f>
        <v>100</v>
      </c>
      <c r="Q31">
        <f>SUM(E31:N31)-P31</f>
        <v>1185.0669749522594</v>
      </c>
      <c r="R31">
        <v>30</v>
      </c>
      <c r="S31">
        <f t="shared" si="0"/>
        <v>3</v>
      </c>
    </row>
    <row r="32" spans="1:19">
      <c r="A32">
        <v>32</v>
      </c>
      <c r="B32" t="s">
        <v>122</v>
      </c>
      <c r="C32" s="1">
        <v>246.86666666666599</v>
      </c>
      <c r="D32" s="2" t="s">
        <v>270</v>
      </c>
      <c r="E32">
        <f>IF(ISBLANK(Marathon!F36),"",100+MAX(0,(50-(50*(Marathon!F36-'Best Times'!H$2)/('Best Times'!H$7-'Best Times'!H$2)))))</f>
        <v>114.69414893617022</v>
      </c>
      <c r="F32">
        <f>IF(ISBLANK(Marathon!G36),"",100+MAX(0,(50-(50*(Marathon!G36-'Best Times'!I$2)/('Best Times'!I$7-'Best Times'!I$2)))))</f>
        <v>128.36538461538461</v>
      </c>
      <c r="G32">
        <f>IF(ISBLANK(Marathon!H36),"",100+MAX(0,(50-(50*(Marathon!H36-'Best Times'!J$2)/('Best Times'!J$7-'Best Times'!J$2)))))</f>
        <v>129.41538461538462</v>
      </c>
      <c r="H32">
        <f>IF(ISBLANK(Marathon!I36),"",100+MAX(0,(50-(50*(Marathon!I36-'Best Times'!K$2)/('Best Times'!K$7-'Best Times'!K$2)))))</f>
        <v>131.50656814449917</v>
      </c>
      <c r="I32">
        <f>IF(ISBLANK(Marathon!J36),"",100+MAX(0,(50-(50*(Marathon!J36-'Best Times'!L$2)/('Best Times'!L$7-'Best Times'!L$2)))))</f>
        <v>126.76724137931035</v>
      </c>
      <c r="J32">
        <f>IF(ISBLANK(Marathon!K36),"",100+MAX(0,(50-(50*(Marathon!K36-'Best Times'!M$2)/('Best Times'!M$7-'Best Times'!M$2)))))</f>
        <v>132.1499013806706</v>
      </c>
      <c r="K32">
        <f>IF(ISBLANK(Marathon!L36),"",100+MAX(0,(50-(50*(Marathon!L36-'Best Times'!N$2)/('Best Times'!N$7-'Best Times'!N$2)))))</f>
        <v>119.46335078534031</v>
      </c>
      <c r="L32">
        <f>IF(ISBLANK(Marathon!M36),"",100+MAX(0,(50-(50*(Marathon!M36-'Best Times'!O$2)/('Best Times'!O$7-'Best Times'!O$2)))))</f>
        <v>138.06899004267424</v>
      </c>
      <c r="M32">
        <f>IF(ISBLANK(Marathon!N36),"",100+MAX(0,(50-(50*(Marathon!N36-'Best Times'!P$2)/('Best Times'!P$7-'Best Times'!P$2)))))</f>
        <v>138.55042016806723</v>
      </c>
      <c r="N32">
        <f>IF(ISBLANK(Marathon!O36),"",100+MAX(0,(50-(50*(Marathon!O36-'Best Times'!Q$2)/('Best Times'!Q$7-'Best Times'!Q$2)))))</f>
        <v>129.35684647302904</v>
      </c>
      <c r="O32">
        <f>100*COUNTIF(E32:N32,"&gt;0")</f>
        <v>1000</v>
      </c>
      <c r="P32">
        <f>IF(O32=1000,MIN(E32:N32),0)</f>
        <v>114.69414893617022</v>
      </c>
      <c r="Q32">
        <f>SUM(E32:N32)-P32</f>
        <v>1173.6440876043603</v>
      </c>
      <c r="R32">
        <v>31</v>
      </c>
      <c r="S32">
        <f t="shared" si="0"/>
        <v>1</v>
      </c>
    </row>
    <row r="33" spans="1:19">
      <c r="A33">
        <v>41</v>
      </c>
      <c r="B33" t="s">
        <v>128</v>
      </c>
      <c r="C33" s="1">
        <v>232.583333333333</v>
      </c>
      <c r="D33" s="2" t="s">
        <v>270</v>
      </c>
      <c r="E33">
        <f>IF(ISBLANK(Marathon!F45),"",100+MAX(0,(50-(50*(Marathon!F45-'Best Times'!H$2)/('Best Times'!H$7-'Best Times'!H$2)))))</f>
        <v>120.83333333333333</v>
      </c>
      <c r="F33">
        <f>IF(ISBLANK(Marathon!G45),"",100+MAX(0,(50-(50*(Marathon!G45-'Best Times'!I$2)/('Best Times'!I$7-'Best Times'!I$2)))))</f>
        <v>129.56730769230768</v>
      </c>
      <c r="G33">
        <f>IF(ISBLANK(Marathon!H45),"",100+MAX(0,(50-(50*(Marathon!H45-'Best Times'!J$2)/('Best Times'!J$7-'Best Times'!J$2)))))</f>
        <v>132.96923076923076</v>
      </c>
      <c r="H33">
        <f>IF(ISBLANK(Marathon!I45),"",100+MAX(0,(50-(50*(Marathon!I45-'Best Times'!K$2)/('Best Times'!K$7-'Best Times'!K$2)))))</f>
        <v>121.30541871921181</v>
      </c>
      <c r="I33">
        <f>IF(ISBLANK(Marathon!J45),"",100+MAX(0,(50-(50*(Marathon!J45-'Best Times'!L$2)/('Best Times'!L$7-'Best Times'!L$2)))))</f>
        <v>126.01293103448276</v>
      </c>
      <c r="J33">
        <f>IF(ISBLANK(Marathon!K45),"",100+MAX(0,(50-(50*(Marathon!K45-'Best Times'!M$2)/('Best Times'!M$7-'Best Times'!M$2)))))</f>
        <v>139.10256410256409</v>
      </c>
      <c r="K33">
        <f>IF(ISBLANK(Marathon!L45),"",100+MAX(0,(50-(50*(Marathon!L45-'Best Times'!N$2)/('Best Times'!N$7-'Best Times'!N$2)))))</f>
        <v>125.52356020942409</v>
      </c>
      <c r="L33">
        <f>IF(ISBLANK(Marathon!M45),"",100+MAX(0,(50-(50*(Marathon!M45-'Best Times'!O$2)/('Best Times'!O$7-'Best Times'!O$2)))))</f>
        <v>146.10597439544807</v>
      </c>
      <c r="M33">
        <f>IF(ISBLANK(Marathon!N45),"",100+MAX(0,(50-(50*(Marathon!N45-'Best Times'!P$2)/('Best Times'!P$7-'Best Times'!P$2)))))</f>
        <v>124.68487394957984</v>
      </c>
      <c r="N33">
        <f>IF(ISBLANK(Marathon!O45),"",100+MAX(0,(50-(50*(Marathon!O45-'Best Times'!Q$2)/('Best Times'!Q$7-'Best Times'!Q$2)))))</f>
        <v>100</v>
      </c>
      <c r="O33">
        <f>100*COUNTIF(E33:N33,"&gt;0")</f>
        <v>1000</v>
      </c>
      <c r="P33">
        <f>IF(O33=1000,MIN(E33:N33),0)</f>
        <v>100</v>
      </c>
      <c r="Q33">
        <f>SUM(E33:N33)-P33</f>
        <v>1166.1051942055826</v>
      </c>
      <c r="R33">
        <v>32</v>
      </c>
      <c r="S33">
        <f t="shared" si="0"/>
        <v>9</v>
      </c>
    </row>
    <row r="34" spans="1:19">
      <c r="A34">
        <v>25</v>
      </c>
      <c r="B34" t="s">
        <v>60</v>
      </c>
      <c r="C34" s="1">
        <v>273.7</v>
      </c>
      <c r="D34" s="2" t="s">
        <v>270</v>
      </c>
      <c r="E34">
        <f>IF(ISBLANK(Marathon!F29),"",100+MAX(0,(50-(50*(Marathon!F29-'Best Times'!H$2)/('Best Times'!H$7-'Best Times'!H$2)))))</f>
        <v>100</v>
      </c>
      <c r="F34">
        <f>IF(ISBLANK(Marathon!G29),"",100+MAX(0,(50-(50*(Marathon!G29-'Best Times'!I$2)/('Best Times'!I$7-'Best Times'!I$2)))))</f>
        <v>117.20085470085471</v>
      </c>
      <c r="G34">
        <f>IF(ISBLANK(Marathon!H29),"",100+MAX(0,(50-(50*(Marathon!H29-'Best Times'!J$2)/('Best Times'!J$7-'Best Times'!J$2)))))</f>
        <v>100</v>
      </c>
      <c r="H34">
        <f>IF(ISBLANK(Marathon!I29),"",100+MAX(0,(50-(50*(Marathon!I29-'Best Times'!K$2)/('Best Times'!K$7-'Best Times'!K$2)))))</f>
        <v>134.58538587848932</v>
      </c>
      <c r="I34">
        <f>IF(ISBLANK(Marathon!J29),"",100+MAX(0,(50-(50*(Marathon!J29-'Best Times'!L$2)/('Best Times'!L$7-'Best Times'!L$2)))))</f>
        <v>144.65517241379311</v>
      </c>
      <c r="J34">
        <f>IF(ISBLANK(Marathon!K29),"",100+MAX(0,(50-(50*(Marathon!K29-'Best Times'!M$2)/('Best Times'!M$7-'Best Times'!M$2)))))</f>
        <v>143.40483234714003</v>
      </c>
      <c r="K34">
        <f>IF(ISBLANK(Marathon!L29),"",100+MAX(0,(50-(50*(Marathon!L29-'Best Times'!N$2)/('Best Times'!N$7-'Best Times'!N$2)))))</f>
        <v>133.27225130890054</v>
      </c>
      <c r="L34">
        <f>IF(ISBLANK(Marathon!M29),"",100+MAX(0,(50-(50*(Marathon!M29-'Best Times'!O$2)/('Best Times'!O$7-'Best Times'!O$2)))))</f>
        <v>121.94167852062589</v>
      </c>
      <c r="M34">
        <f>IF(ISBLANK(Marathon!N29),"",100+MAX(0,(50-(50*(Marathon!N29-'Best Times'!P$2)/('Best Times'!P$7-'Best Times'!P$2)))))</f>
        <v>132.85714285714286</v>
      </c>
      <c r="N34">
        <f>IF(ISBLANK(Marathon!O29),"",100+MAX(0,(50-(50*(Marathon!O29-'Best Times'!Q$2)/('Best Times'!Q$7-'Best Times'!Q$2)))))</f>
        <v>136.04771784232366</v>
      </c>
      <c r="O34">
        <f>100*COUNTIF(E34:N34,"&gt;0")</f>
        <v>1000</v>
      </c>
      <c r="P34">
        <f>IF(O34=1000,MIN(E34:N34),0)</f>
        <v>100</v>
      </c>
      <c r="Q34">
        <f>SUM(E34:N34)-P34</f>
        <v>1163.9650358692702</v>
      </c>
      <c r="R34">
        <v>33</v>
      </c>
      <c r="S34">
        <f t="shared" si="0"/>
        <v>-8</v>
      </c>
    </row>
    <row r="35" spans="1:19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IF(ISBLANK(Marathon!F38),"",100+MAX(0,(50-(50*(Marathon!F38-'Best Times'!H$2)/('Best Times'!H$7-'Best Times'!H$2)))))</f>
        <v>134.23093971631207</v>
      </c>
      <c r="F35">
        <f>IF(ISBLANK(Marathon!G38),"",100+MAX(0,(50-(50*(Marathon!G38-'Best Times'!I$2)/('Best Times'!I$7-'Best Times'!I$2)))))</f>
        <v>113.38141025641025</v>
      </c>
      <c r="G35" t="str">
        <f>IF(ISBLANK(Marathon!H38),"",100+MAX(0,(50-(50*(Marathon!H38-'Best Times'!J$2)/('Best Times'!J$7-'Best Times'!J$2)))))</f>
        <v/>
      </c>
      <c r="H35">
        <f>IF(ISBLANK(Marathon!I38),"",100+MAX(0,(50-(50*(Marathon!I38-'Best Times'!K$2)/('Best Times'!K$7-'Best Times'!K$2)))))</f>
        <v>137.06896551724139</v>
      </c>
      <c r="I35">
        <f>IF(ISBLANK(Marathon!J38),"",100+MAX(0,(50-(50*(Marathon!J38-'Best Times'!L$2)/('Best Times'!L$7-'Best Times'!L$2)))))</f>
        <v>114.84913793103448</v>
      </c>
      <c r="J35">
        <f>IF(ISBLANK(Marathon!K38),"",100+MAX(0,(50-(50*(Marathon!K38-'Best Times'!M$2)/('Best Times'!M$7-'Best Times'!M$2)))))</f>
        <v>147.20167652859959</v>
      </c>
      <c r="K35">
        <f>IF(ISBLANK(Marathon!L38),"",100+MAX(0,(50-(50*(Marathon!L38-'Best Times'!N$2)/('Best Times'!N$7-'Best Times'!N$2)))))</f>
        <v>114.9869109947644</v>
      </c>
      <c r="L35">
        <f>IF(ISBLANK(Marathon!M38),"",100+MAX(0,(50-(50*(Marathon!M38-'Best Times'!O$2)/('Best Times'!O$7-'Best Times'!O$2)))))</f>
        <v>115.80725462304409</v>
      </c>
      <c r="M35">
        <f>IF(ISBLANK(Marathon!N38),"",100+MAX(0,(50-(50*(Marathon!N38-'Best Times'!P$2)/('Best Times'!P$7-'Best Times'!P$2)))))</f>
        <v>131.78571428571428</v>
      </c>
      <c r="N35">
        <f>IF(ISBLANK(Marathon!O38),"",100+MAX(0,(50-(50*(Marathon!O38-'Best Times'!Q$2)/('Best Times'!Q$7-'Best Times'!Q$2)))))</f>
        <v>143.10165975103735</v>
      </c>
      <c r="O35">
        <f>100*COUNTIF(E35:N35,"&gt;0")</f>
        <v>900</v>
      </c>
      <c r="P35">
        <f>IF(O35=1000,MIN(E35:N35),0)</f>
        <v>0</v>
      </c>
      <c r="Q35">
        <f>SUM(E35:N35)-P35</f>
        <v>1152.4136696041578</v>
      </c>
      <c r="R35">
        <v>34</v>
      </c>
      <c r="S35">
        <f t="shared" si="0"/>
        <v>0</v>
      </c>
    </row>
    <row r="36" spans="1:19">
      <c r="A36">
        <v>29</v>
      </c>
      <c r="B36" t="s">
        <v>121</v>
      </c>
      <c r="C36" s="1">
        <v>266.08333333333297</v>
      </c>
      <c r="D36" s="2" t="s">
        <v>270</v>
      </c>
      <c r="E36">
        <f>IF(ISBLANK(Marathon!F33),"",100+MAX(0,(50-(50*(Marathon!F33-'Best Times'!H$2)/('Best Times'!H$7-'Best Times'!H$2)))))</f>
        <v>100</v>
      </c>
      <c r="F36">
        <f>IF(ISBLANK(Marathon!G33),"",100+MAX(0,(50-(50*(Marathon!G33-'Best Times'!I$2)/('Best Times'!I$7-'Best Times'!I$2)))))</f>
        <v>100</v>
      </c>
      <c r="G36">
        <f>IF(ISBLANK(Marathon!H33),"",100+MAX(0,(50-(50*(Marathon!H33-'Best Times'!J$2)/('Best Times'!J$7-'Best Times'!J$2)))))</f>
        <v>100</v>
      </c>
      <c r="H36">
        <f>IF(ISBLANK(Marathon!I33),"",100+MAX(0,(50-(50*(Marathon!I33-'Best Times'!K$2)/('Best Times'!K$7-'Best Times'!K$2)))))</f>
        <v>135.42692939244665</v>
      </c>
      <c r="I36">
        <f>IF(ISBLANK(Marathon!J33),"",100+MAX(0,(50-(50*(Marathon!J33-'Best Times'!L$2)/('Best Times'!L$7-'Best Times'!L$2)))))</f>
        <v>127.11206896551724</v>
      </c>
      <c r="J36">
        <f>IF(ISBLANK(Marathon!K33),"",100+MAX(0,(50-(50*(Marathon!K33-'Best Times'!M$2)/('Best Times'!M$7-'Best Times'!M$2)))))</f>
        <v>144.67455621301775</v>
      </c>
      <c r="K36">
        <f>IF(ISBLANK(Marathon!L33),"",100+MAX(0,(50-(50*(Marathon!L33-'Best Times'!N$2)/('Best Times'!N$7-'Best Times'!N$2)))))</f>
        <v>132.85340314136124</v>
      </c>
      <c r="L36">
        <f>IF(ISBLANK(Marathon!M33),"",100+MAX(0,(50-(50*(Marathon!M33-'Best Times'!O$2)/('Best Times'!O$7-'Best Times'!O$2)))))</f>
        <v>141.6963015647226</v>
      </c>
      <c r="M36">
        <f>IF(ISBLANK(Marathon!N33),"",100+MAX(0,(50-(50*(Marathon!N33-'Best Times'!P$2)/('Best Times'!P$7-'Best Times'!P$2)))))</f>
        <v>131.84873949579833</v>
      </c>
      <c r="N36">
        <f>IF(ISBLANK(Marathon!O33),"",100+MAX(0,(50-(50*(Marathon!O33-'Best Times'!Q$2)/('Best Times'!Q$7-'Best Times'!Q$2)))))</f>
        <v>135.68464730290458</v>
      </c>
      <c r="O36">
        <f>100*COUNTIF(E36:N36,"&gt;0")</f>
        <v>1000</v>
      </c>
      <c r="P36">
        <f>IF(O36=1000,MIN(E36:N36),0)</f>
        <v>100</v>
      </c>
      <c r="Q36">
        <f>SUM(E36:N36)-P36</f>
        <v>1149.2966460757684</v>
      </c>
      <c r="R36">
        <v>35</v>
      </c>
      <c r="S36">
        <f t="shared" si="0"/>
        <v>-6</v>
      </c>
    </row>
    <row r="37" spans="1:19">
      <c r="A37">
        <v>37</v>
      </c>
      <c r="B37" t="s">
        <v>124</v>
      </c>
      <c r="C37" s="1">
        <v>237.683333333333</v>
      </c>
      <c r="D37" s="2" t="s">
        <v>125</v>
      </c>
      <c r="E37">
        <f>IF(ISBLANK(Marathon!F41),"",100+MAX(0,(50-(50*(Marathon!F41-'Best Times'!H$2)/('Best Times'!H$7-'Best Times'!H$2)))))</f>
        <v>131.49379432624113</v>
      </c>
      <c r="F37">
        <f>IF(ISBLANK(Marathon!G41),"",100+MAX(0,(50-(50*(Marathon!G41-'Best Times'!I$2)/('Best Times'!I$7-'Best Times'!I$2)))))</f>
        <v>131.3301282051282</v>
      </c>
      <c r="G37">
        <f>IF(ISBLANK(Marathon!H41),"",100+MAX(0,(50-(50*(Marathon!H41-'Best Times'!J$2)/('Best Times'!J$7-'Best Times'!J$2)))))</f>
        <v>100</v>
      </c>
      <c r="H37">
        <v>100</v>
      </c>
      <c r="I37">
        <f>IF(ISBLANK(Marathon!J41),"",100+MAX(0,(50-(50*(Marathon!J41-'Best Times'!L$2)/('Best Times'!L$7-'Best Times'!L$2)))))</f>
        <v>105.99137931034483</v>
      </c>
      <c r="J37">
        <f>IF(ISBLANK(Marathon!K41),"",100+MAX(0,(50-(50*(Marathon!K41-'Best Times'!M$2)/('Best Times'!M$7-'Best Times'!M$2)))))</f>
        <v>131.73076923076923</v>
      </c>
      <c r="K37">
        <f>IF(ISBLANK(Marathon!L41),"",100+MAX(0,(50-(50*(Marathon!L41-'Best Times'!N$2)/('Best Times'!N$7-'Best Times'!N$2)))))</f>
        <v>140.62827225130889</v>
      </c>
      <c r="L37">
        <f>IF(ISBLANK(Marathon!M41),"",100+MAX(0,(50-(50*(Marathon!M41-'Best Times'!O$2)/('Best Times'!O$7-'Best Times'!O$2)))))</f>
        <v>150</v>
      </c>
      <c r="M37">
        <f>IF(ISBLANK(Marathon!N41),"",100+MAX(0,(50-(50*(Marathon!N41-'Best Times'!P$2)/('Best Times'!P$7-'Best Times'!P$2)))))</f>
        <v>113.46638655462185</v>
      </c>
      <c r="N37">
        <f>IF(ISBLANK(Marathon!O41),"",100+MAX(0,(50-(50*(Marathon!O41-'Best Times'!Q$2)/('Best Times'!Q$7-'Best Times'!Q$2)))))</f>
        <v>143.10165975103735</v>
      </c>
      <c r="O37">
        <f>100*COUNTIF(E37:N37,"&gt;0")</f>
        <v>1000</v>
      </c>
      <c r="P37">
        <f>IF(O37=1000,MIN(E37:N37),0)</f>
        <v>100</v>
      </c>
      <c r="Q37">
        <f>SUM(E37:N37)-P37</f>
        <v>1147.7423896294517</v>
      </c>
      <c r="R37">
        <v>36</v>
      </c>
      <c r="S37">
        <f t="shared" si="0"/>
        <v>1</v>
      </c>
    </row>
    <row r="38" spans="1:19">
      <c r="A38">
        <v>36</v>
      </c>
      <c r="B38" t="s">
        <v>26</v>
      </c>
      <c r="C38" s="1">
        <v>237.183333333333</v>
      </c>
      <c r="D38" s="2" t="s">
        <v>270</v>
      </c>
      <c r="E38">
        <f>IF(ISBLANK(Marathon!F40),"",100+MAX(0,(50-(50*(Marathon!F40-'Best Times'!H$2)/('Best Times'!H$7-'Best Times'!H$2)))))</f>
        <v>123.67021276595744</v>
      </c>
      <c r="F38">
        <f>IF(ISBLANK(Marathon!G40),"",100+MAX(0,(50-(50*(Marathon!G40-'Best Times'!I$2)/('Best Times'!I$7-'Best Times'!I$2)))))</f>
        <v>104.96794871794872</v>
      </c>
      <c r="G38">
        <f>IF(ISBLANK(Marathon!H40),"",100+MAX(0,(50-(50*(Marathon!H40-'Best Times'!J$2)/('Best Times'!J$7-'Best Times'!J$2)))))</f>
        <v>100</v>
      </c>
      <c r="H38">
        <f>IF(ISBLANK(Marathon!I40),"",100+MAX(0,(50-(50*(Marathon!I40-'Best Times'!K$2)/('Best Times'!K$7-'Best Times'!K$2)))))</f>
        <v>138.2799671592775</v>
      </c>
      <c r="I38">
        <f>IF(ISBLANK(Marathon!J40),"",100+MAX(0,(50-(50*(Marathon!J40-'Best Times'!L$2)/('Best Times'!L$7-'Best Times'!L$2)))))</f>
        <v>137.75862068965517</v>
      </c>
      <c r="J38">
        <f>IF(ISBLANK(Marathon!K40),"",100+MAX(0,(50-(50*(Marathon!K40-'Best Times'!M$2)/('Best Times'!M$7-'Best Times'!M$2)))))</f>
        <v>106.38560157790927</v>
      </c>
      <c r="K38">
        <f>IF(ISBLANK(Marathon!L40),"",100+MAX(0,(50-(50*(Marathon!L40-'Best Times'!N$2)/('Best Times'!N$7-'Best Times'!N$2)))))</f>
        <v>127.98429319371728</v>
      </c>
      <c r="L38">
        <f>IF(ISBLANK(Marathon!M40),"",100+MAX(0,(50-(50*(Marathon!M40-'Best Times'!O$2)/('Best Times'!O$7-'Best Times'!O$2)))))</f>
        <v>137.16216216216216</v>
      </c>
      <c r="M38">
        <f>IF(ISBLANK(Marathon!N40),"",100+MAX(0,(50-(50*(Marathon!N40-'Best Times'!P$2)/('Best Times'!P$7-'Best Times'!P$2)))))</f>
        <v>131.42857142857142</v>
      </c>
      <c r="N38">
        <f>IF(ISBLANK(Marathon!O40),"",100+MAX(0,(50-(50*(Marathon!O40-'Best Times'!Q$2)/('Best Times'!Q$7-'Best Times'!Q$2)))))</f>
        <v>135.47717842323652</v>
      </c>
      <c r="O38">
        <f>100*COUNTIF(E38:N38,"&gt;0")</f>
        <v>1000</v>
      </c>
      <c r="P38">
        <f>IF(O38=1000,MIN(E38:N38),0)</f>
        <v>100</v>
      </c>
      <c r="Q38">
        <f>SUM(E38:N38)-P38</f>
        <v>1143.1145561184353</v>
      </c>
      <c r="R38">
        <v>37</v>
      </c>
      <c r="S38">
        <f t="shared" si="0"/>
        <v>-1</v>
      </c>
    </row>
    <row r="39" spans="1:19">
      <c r="A39">
        <v>39</v>
      </c>
      <c r="B39" t="s">
        <v>127</v>
      </c>
      <c r="C39" s="1">
        <v>235.683333333333</v>
      </c>
      <c r="D39" s="2" t="s">
        <v>270</v>
      </c>
      <c r="E39">
        <f>IF(ISBLANK(Marathon!F43),"",100+MAX(0,(50-(50*(Marathon!F43-'Best Times'!H$2)/('Best Times'!H$7-'Best Times'!H$2)))))</f>
        <v>126.18572695035461</v>
      </c>
      <c r="F39">
        <f>IF(ISBLANK(Marathon!G43),"",100+MAX(0,(50-(50*(Marathon!G43-'Best Times'!I$2)/('Best Times'!I$7-'Best Times'!I$2)))))</f>
        <v>133.36004273504273</v>
      </c>
      <c r="G39">
        <f>IF(ISBLANK(Marathon!H43),"",100+MAX(0,(50-(50*(Marathon!H43-'Best Times'!J$2)/('Best Times'!J$7-'Best Times'!J$2)))))</f>
        <v>100</v>
      </c>
      <c r="H39">
        <f>IF(ISBLANK(Marathon!I43),"",100+MAX(0,(50-(50*(Marathon!I43-'Best Times'!K$2)/('Best Times'!K$7-'Best Times'!K$2)))))</f>
        <v>138.97783251231527</v>
      </c>
      <c r="I39">
        <f>IF(ISBLANK(Marathon!J43),"",100+MAX(0,(50-(50*(Marathon!J43-'Best Times'!L$2)/('Best Times'!L$7-'Best Times'!L$2)))))</f>
        <v>129.52586206896552</v>
      </c>
      <c r="J39">
        <f>IF(ISBLANK(Marathon!K43),"",100+MAX(0,(50-(50*(Marathon!K43-'Best Times'!M$2)/('Best Times'!M$7-'Best Times'!M$2)))))</f>
        <v>127.37919132149901</v>
      </c>
      <c r="K39">
        <f>IF(ISBLANK(Marathon!L43),"",100+MAX(0,(50-(50*(Marathon!L43-'Best Times'!N$2)/('Best Times'!N$7-'Best Times'!N$2)))))</f>
        <v>100</v>
      </c>
      <c r="L39">
        <f>IF(ISBLANK(Marathon!M43),"",100+MAX(0,(50-(50*(Marathon!M43-'Best Times'!O$2)/('Best Times'!O$7-'Best Times'!O$2)))))</f>
        <v>135.7574679943101</v>
      </c>
      <c r="M39">
        <f>IF(ISBLANK(Marathon!N43),"",100+MAX(0,(50-(50*(Marathon!N43-'Best Times'!P$2)/('Best Times'!P$7-'Best Times'!P$2)))))</f>
        <v>117.31092436974791</v>
      </c>
      <c r="N39">
        <f>IF(ISBLANK(Marathon!O43),"",100+MAX(0,(50-(50*(Marathon!O43-'Best Times'!Q$2)/('Best Times'!Q$7-'Best Times'!Q$2)))))</f>
        <v>133.68775933609959</v>
      </c>
      <c r="O39">
        <f>100*COUNTIF(E39:N39,"&gt;0")</f>
        <v>1000</v>
      </c>
      <c r="P39">
        <f>IF(O39=1000,MIN(E39:N39),0)</f>
        <v>100</v>
      </c>
      <c r="Q39">
        <f>SUM(E39:N39)-P39</f>
        <v>1142.1848072883347</v>
      </c>
      <c r="R39">
        <v>38</v>
      </c>
      <c r="S39">
        <f t="shared" si="0"/>
        <v>1</v>
      </c>
    </row>
    <row r="40" spans="1:19">
      <c r="A40">
        <v>43</v>
      </c>
      <c r="B40" t="s">
        <v>130</v>
      </c>
      <c r="C40" s="1">
        <v>224.083333333333</v>
      </c>
      <c r="D40" s="2" t="s">
        <v>270</v>
      </c>
      <c r="E40">
        <f>IF(ISBLANK(Marathon!F47),"",100+MAX(0,(50-(50*(Marathon!F47-'Best Times'!H$2)/('Best Times'!H$7-'Best Times'!H$2)))))</f>
        <v>143.78324468085106</v>
      </c>
      <c r="F40">
        <f>IF(ISBLANK(Marathon!G47),"",100+MAX(0,(50-(50*(Marathon!G47-'Best Times'!I$2)/('Best Times'!I$7-'Best Times'!I$2)))))</f>
        <v>133.17307692307691</v>
      </c>
      <c r="G40">
        <f>IF(ISBLANK(Marathon!H47),"",100+MAX(0,(50-(50*(Marathon!H47-'Best Times'!J$2)/('Best Times'!J$7-'Best Times'!J$2)))))</f>
        <v>107.12307692307692</v>
      </c>
      <c r="H40">
        <f>IF(ISBLANK(Marathon!I47),"",100+MAX(0,(50-(50*(Marathon!I47-'Best Times'!K$2)/('Best Times'!K$7-'Best Times'!K$2)))))</f>
        <v>100</v>
      </c>
      <c r="I40">
        <f>IF(ISBLANK(Marathon!J47),"",100+MAX(0,(50-(50*(Marathon!J47-'Best Times'!L$2)/('Best Times'!L$7-'Best Times'!L$2)))))</f>
        <v>129.09482758620689</v>
      </c>
      <c r="J40">
        <f>IF(ISBLANK(Marathon!K47),"",100+MAX(0,(50-(50*(Marathon!K47-'Best Times'!M$2)/('Best Times'!M$7-'Best Times'!M$2)))))</f>
        <v>116.8145956607495</v>
      </c>
      <c r="K40">
        <f>IF(ISBLANK(Marathon!L47),"",100+MAX(0,(50-(50*(Marathon!L47-'Best Times'!N$2)/('Best Times'!N$7-'Best Times'!N$2)))))</f>
        <v>127.5</v>
      </c>
      <c r="L40">
        <f>IF(ISBLANK(Marathon!M47),"",100+MAX(0,(50-(50*(Marathon!M47-'Best Times'!O$2)/('Best Times'!O$7-'Best Times'!O$2)))))</f>
        <v>141.74964438122333</v>
      </c>
      <c r="M40">
        <f>IF(ISBLANK(Marathon!N47),"",100+MAX(0,(50-(50*(Marathon!N47-'Best Times'!P$2)/('Best Times'!P$7-'Best Times'!P$2)))))</f>
        <v>142.73109243697479</v>
      </c>
      <c r="N40">
        <f>IF(ISBLANK(Marathon!O47),"",100+MAX(0,(50-(50*(Marathon!O47-'Best Times'!Q$2)/('Best Times'!Q$7-'Best Times'!Q$2)))))</f>
        <v>100</v>
      </c>
      <c r="O40">
        <f>100*COUNTIF(E40:N40,"&gt;0")</f>
        <v>1000</v>
      </c>
      <c r="P40">
        <f>IF(O40=1000,MIN(E40:N40),0)</f>
        <v>100</v>
      </c>
      <c r="Q40">
        <f>SUM(E40:N40)-P40</f>
        <v>1141.9695585921595</v>
      </c>
      <c r="R40">
        <v>39</v>
      </c>
      <c r="S40">
        <f t="shared" si="0"/>
        <v>4</v>
      </c>
    </row>
    <row r="41" spans="1:19">
      <c r="A41">
        <v>47</v>
      </c>
      <c r="B41" t="s">
        <v>131</v>
      </c>
      <c r="C41" s="1">
        <v>223.083333333333</v>
      </c>
      <c r="D41" s="2" t="s">
        <v>270</v>
      </c>
      <c r="E41">
        <f>IF(ISBLANK(Marathon!F51),"",100+MAX(0,(50-(50*(Marathon!F51-'Best Times'!H$2)/('Best Times'!H$7-'Best Times'!H$2)))))</f>
        <v>136.25886524822695</v>
      </c>
      <c r="F41">
        <f>IF(ISBLANK(Marathon!G51),"",100+MAX(0,(50-(50*(Marathon!G51-'Best Times'!I$2)/('Best Times'!I$7-'Best Times'!I$2)))))</f>
        <v>119.07051282051282</v>
      </c>
      <c r="G41">
        <f>IF(ISBLANK(Marathon!H51),"",100+MAX(0,(50-(50*(Marathon!H51-'Best Times'!J$2)/('Best Times'!J$7-'Best Times'!J$2)))))</f>
        <v>121.36923076923077</v>
      </c>
      <c r="H41">
        <f>IF(ISBLANK(Marathon!I51),"",100+MAX(0,(50-(50*(Marathon!I51-'Best Times'!K$2)/('Best Times'!K$7-'Best Times'!K$2)))))</f>
        <v>107.90229885057471</v>
      </c>
      <c r="I41">
        <f>IF(ISBLANK(Marathon!J51),"",100+MAX(0,(50-(50*(Marathon!J51-'Best Times'!L$2)/('Best Times'!L$7-'Best Times'!L$2)))))</f>
        <v>132.11206896551724</v>
      </c>
      <c r="J41">
        <f>IF(ISBLANK(Marathon!K51),"",100+MAX(0,(50-(50*(Marathon!K51-'Best Times'!M$2)/('Best Times'!M$7-'Best Times'!M$2)))))</f>
        <v>123.95216962524654</v>
      </c>
      <c r="K41">
        <f>IF(ISBLANK(Marathon!L51),"",100+MAX(0,(50-(50*(Marathon!L51-'Best Times'!N$2)/('Best Times'!N$7-'Best Times'!N$2)))))</f>
        <v>100</v>
      </c>
      <c r="L41">
        <f>IF(ISBLANK(Marathon!M51),"",100+MAX(0,(50-(50*(Marathon!M51-'Best Times'!O$2)/('Best Times'!O$7-'Best Times'!O$2)))))</f>
        <v>136.00640113798008</v>
      </c>
      <c r="M41">
        <f>IF(ISBLANK(Marathon!N51),"",100+MAX(0,(50-(50*(Marathon!N51-'Best Times'!P$2)/('Best Times'!P$7-'Best Times'!P$2)))))</f>
        <v>131.44957983193277</v>
      </c>
      <c r="N41">
        <f>IF(ISBLANK(Marathon!O51),"",100+MAX(0,(50-(50*(Marathon!O51-'Best Times'!Q$2)/('Best Times'!Q$7-'Best Times'!Q$2)))))</f>
        <v>129.92738589211618</v>
      </c>
      <c r="O41">
        <f>100*COUNTIF(E41:N41,"&gt;0")</f>
        <v>1000</v>
      </c>
      <c r="P41">
        <f>IF(O41=1000,MIN(E41:N41),0)</f>
        <v>100</v>
      </c>
      <c r="Q41">
        <f>SUM(E41:N41)-P41</f>
        <v>1138.0485131413382</v>
      </c>
      <c r="R41">
        <v>40</v>
      </c>
      <c r="S41">
        <f t="shared" si="0"/>
        <v>7</v>
      </c>
    </row>
    <row r="42" spans="1:19">
      <c r="A42">
        <v>44</v>
      </c>
      <c r="B42" t="s">
        <v>36</v>
      </c>
      <c r="C42" s="1">
        <v>224</v>
      </c>
      <c r="D42" s="2" t="s">
        <v>269</v>
      </c>
      <c r="E42">
        <f>IF(ISBLANK(Marathon!F48),"",100+MAX(0,(50-(50*(Marathon!F48-'Best Times'!H$2)/('Best Times'!H$7-'Best Times'!H$2)))))</f>
        <v>133.77659574468083</v>
      </c>
      <c r="F42">
        <f>IF(ISBLANK(Marathon!G48),"",100+MAX(0,(50-(50*(Marathon!G48-'Best Times'!I$2)/('Best Times'!I$7-'Best Times'!I$2)))))</f>
        <v>106.25</v>
      </c>
      <c r="G42">
        <f>IF(ISBLANK(Marathon!H48),"",100+MAX(0,(50-(50*(Marathon!H48-'Best Times'!J$2)/('Best Times'!J$7-'Best Times'!J$2)))))</f>
        <v>138.98461538461538</v>
      </c>
      <c r="H42">
        <f>IF(ISBLANK(Marathon!I48),"",100+MAX(0,(50-(50*(Marathon!I48-'Best Times'!K$2)/('Best Times'!K$7-'Best Times'!K$2)))))</f>
        <v>129.72085385878489</v>
      </c>
      <c r="I42">
        <f>IF(ISBLANK(Marathon!J48),"",100+MAX(0,(50-(50*(Marathon!J48-'Best Times'!L$2)/('Best Times'!L$7-'Best Times'!L$2)))))</f>
        <v>112.86637931034483</v>
      </c>
      <c r="J42">
        <f>IF(ISBLANK(Marathon!K48),"",100+MAX(0,(50-(50*(Marathon!K48-'Best Times'!M$2)/('Best Times'!M$7-'Best Times'!M$2)))))</f>
        <v>132.05128205128204</v>
      </c>
      <c r="K42">
        <f>IF(ISBLANK(Marathon!L48),"",100+MAX(0,(50-(50*(Marathon!L48-'Best Times'!N$2)/('Best Times'!N$7-'Best Times'!N$2)))))</f>
        <v>100</v>
      </c>
      <c r="L42">
        <f>IF(ISBLANK(Marathon!M48),"",100+MAX(0,(50-(50*(Marathon!M48-'Best Times'!O$2)/('Best Times'!O$7-'Best Times'!O$2)))))</f>
        <v>138.53129445234708</v>
      </c>
      <c r="M42">
        <f>IF(ISBLANK(Marathon!N48),"",100+MAX(0,(50-(50*(Marathon!N48-'Best Times'!P$2)/('Best Times'!P$7-'Best Times'!P$2)))))</f>
        <v>117.5420168067227</v>
      </c>
      <c r="N42">
        <f>IF(ISBLANK(Marathon!O48),"",100+MAX(0,(50-(50*(Marathon!O48-'Best Times'!Q$2)/('Best Times'!Q$7-'Best Times'!Q$2)))))</f>
        <v>127.56742738589212</v>
      </c>
      <c r="O42">
        <f>100*COUNTIF(E42:N42,"&gt;0")</f>
        <v>1000</v>
      </c>
      <c r="P42">
        <f>IF(O42=1000,MIN(E42:N42),0)</f>
        <v>100</v>
      </c>
      <c r="Q42">
        <f>SUM(E42:N42)-P42</f>
        <v>1137.2904649946699</v>
      </c>
      <c r="R42">
        <v>41</v>
      </c>
      <c r="S42">
        <f t="shared" si="0"/>
        <v>3</v>
      </c>
    </row>
    <row r="43" spans="1:19">
      <c r="A43">
        <v>45</v>
      </c>
      <c r="B43" t="s">
        <v>14</v>
      </c>
      <c r="C43" s="1">
        <v>223.45</v>
      </c>
      <c r="D43" s="2" t="s">
        <v>271</v>
      </c>
      <c r="E43">
        <f>IF(ISBLANK(Marathon!F49),"",100+MAX(0,(50-(50*(Marathon!F49-'Best Times'!H$2)/('Best Times'!H$7-'Best Times'!H$2)))))</f>
        <v>118.15159574468085</v>
      </c>
      <c r="F43">
        <f>IF(ISBLANK(Marathon!G49),"",100+MAX(0,(50-(50*(Marathon!G49-'Best Times'!I$2)/('Best Times'!I$7-'Best Times'!I$2)))))</f>
        <v>134.4551282051282</v>
      </c>
      <c r="G43">
        <f>IF(ISBLANK(Marathon!H49),"",100+MAX(0,(50-(50*(Marathon!H49-'Best Times'!J$2)/('Best Times'!J$7-'Best Times'!J$2)))))</f>
        <v>119.66923076923077</v>
      </c>
      <c r="H43">
        <f>IF(ISBLANK(Marathon!I49),"",100+MAX(0,(50-(50*(Marathon!I49-'Best Times'!K$2)/('Best Times'!K$7-'Best Times'!K$2)))))</f>
        <v>116.95402298850576</v>
      </c>
      <c r="I43">
        <f>IF(ISBLANK(Marathon!J49),"",100+MAX(0,(50-(50*(Marathon!J49-'Best Times'!L$2)/('Best Times'!L$7-'Best Times'!L$2)))))</f>
        <v>113.98706896551724</v>
      </c>
      <c r="J43">
        <f>IF(ISBLANK(Marathon!K49),"",100+MAX(0,(50-(50*(Marathon!K49-'Best Times'!M$2)/('Best Times'!M$7-'Best Times'!M$2)))))</f>
        <v>137.05621301775147</v>
      </c>
      <c r="K43">
        <f>IF(ISBLANK(Marathon!L49),"",100+MAX(0,(50-(50*(Marathon!L49-'Best Times'!N$2)/('Best Times'!N$7-'Best Times'!N$2)))))</f>
        <v>100</v>
      </c>
      <c r="L43">
        <f>IF(ISBLANK(Marathon!M49),"",100+MAX(0,(50-(50*(Marathon!M49-'Best Times'!O$2)/('Best Times'!O$7-'Best Times'!O$2)))))</f>
        <v>136.62873399715505</v>
      </c>
      <c r="M43">
        <f>IF(ISBLANK(Marathon!N49),"",100+MAX(0,(50-(50*(Marathon!N49-'Best Times'!P$2)/('Best Times'!P$7-'Best Times'!P$2)))))</f>
        <v>134.36974789915968</v>
      </c>
      <c r="N43">
        <f>IF(ISBLANK(Marathon!O49),"",100+MAX(0,(50-(50*(Marathon!O49-'Best Times'!Q$2)/('Best Times'!Q$7-'Best Times'!Q$2)))))</f>
        <v>125.8039419087137</v>
      </c>
      <c r="O43">
        <f>100*COUNTIF(E43:N43,"&gt;0")</f>
        <v>1000</v>
      </c>
      <c r="P43">
        <f>IF(O43=1000,MIN(E43:N43),0)</f>
        <v>100</v>
      </c>
      <c r="Q43">
        <f>SUM(E43:N43)-P43</f>
        <v>1137.0756834958427</v>
      </c>
      <c r="R43">
        <v>42</v>
      </c>
      <c r="S43">
        <f t="shared" si="0"/>
        <v>3</v>
      </c>
    </row>
    <row r="44" spans="1:19">
      <c r="A44">
        <v>40</v>
      </c>
      <c r="B44" t="s">
        <v>8</v>
      </c>
      <c r="C44" s="1">
        <v>233.11666666666599</v>
      </c>
      <c r="D44" s="2" t="s">
        <v>271</v>
      </c>
      <c r="E44">
        <f>IF(ISBLANK(Marathon!F44),"",100+MAX(0,(50-(50*(Marathon!F44-'Best Times'!H$2)/('Best Times'!H$7-'Best Times'!H$2)))))</f>
        <v>106.22783687943263</v>
      </c>
      <c r="F44">
        <f>IF(ISBLANK(Marathon!G44),"",100+MAX(0,(50-(50*(Marathon!G44-'Best Times'!I$2)/('Best Times'!I$7-'Best Times'!I$2)))))</f>
        <v>138.46153846153845</v>
      </c>
      <c r="G44">
        <f>IF(ISBLANK(Marathon!H44),"",100+MAX(0,(50-(50*(Marathon!H44-'Best Times'!J$2)/('Best Times'!J$7-'Best Times'!J$2)))))</f>
        <v>115.01538461538462</v>
      </c>
      <c r="H44">
        <f>IF(ISBLANK(Marathon!I44),"",100+MAX(0,(50-(50*(Marathon!I44-'Best Times'!K$2)/('Best Times'!K$7-'Best Times'!K$2)))))</f>
        <v>138.97783251231527</v>
      </c>
      <c r="I44">
        <f>IF(ISBLANK(Marathon!J44),"",100+MAX(0,(50-(50*(Marathon!J44-'Best Times'!L$2)/('Best Times'!L$7-'Best Times'!L$2)))))</f>
        <v>109.87068965517241</v>
      </c>
      <c r="J44">
        <f>IF(ISBLANK(Marathon!K44),"",100+MAX(0,(50-(50*(Marathon!K44-'Best Times'!M$2)/('Best Times'!M$7-'Best Times'!M$2)))))</f>
        <v>142.94871794871796</v>
      </c>
      <c r="K44">
        <f>IF(ISBLANK(Marathon!L44),"",100+MAX(0,(50-(50*(Marathon!L44-'Best Times'!N$2)/('Best Times'!N$7-'Best Times'!N$2)))))</f>
        <v>100</v>
      </c>
      <c r="L44">
        <f>IF(ISBLANK(Marathon!M44),"",100+MAX(0,(50-(50*(Marathon!M44-'Best Times'!O$2)/('Best Times'!O$7-'Best Times'!O$2)))))</f>
        <v>119.07894736842105</v>
      </c>
      <c r="M44">
        <f>IF(ISBLANK(Marathon!N44),"",100+MAX(0,(50-(50*(Marathon!N44-'Best Times'!P$2)/('Best Times'!P$7-'Best Times'!P$2)))))</f>
        <v>123.38235294117646</v>
      </c>
      <c r="N44">
        <f>IF(ISBLANK(Marathon!O44),"",100+MAX(0,(50-(50*(Marathon!O44-'Best Times'!Q$2)/('Best Times'!Q$7-'Best Times'!Q$2)))))</f>
        <v>140.8454356846473</v>
      </c>
      <c r="O44">
        <f>100*COUNTIF(E44:N44,"&gt;0")</f>
        <v>1000</v>
      </c>
      <c r="P44">
        <f>IF(O44=1000,MIN(E44:N44),0)</f>
        <v>100</v>
      </c>
      <c r="Q44">
        <f>SUM(E44:N44)-P44</f>
        <v>1134.808736066806</v>
      </c>
      <c r="R44">
        <v>43</v>
      </c>
      <c r="S44">
        <f t="shared" si="0"/>
        <v>-3</v>
      </c>
    </row>
    <row r="45" spans="1:19">
      <c r="A45">
        <v>50</v>
      </c>
      <c r="B45" t="s">
        <v>133</v>
      </c>
      <c r="C45" s="1">
        <v>208.55</v>
      </c>
      <c r="D45" s="2" t="s">
        <v>271</v>
      </c>
      <c r="E45">
        <f>IF(ISBLANK(Marathon!F54),"",100+MAX(0,(50-(50*(Marathon!F54-'Best Times'!H$2)/('Best Times'!H$7-'Best Times'!H$2)))))</f>
        <v>120.60062056737588</v>
      </c>
      <c r="F45">
        <f>IF(ISBLANK(Marathon!G54),"",100+MAX(0,(50-(50*(Marathon!G54-'Best Times'!I$2)/('Best Times'!I$7-'Best Times'!I$2)))))</f>
        <v>117.06730769230769</v>
      </c>
      <c r="G45">
        <f>IF(ISBLANK(Marathon!H54),"",100+MAX(0,(50-(50*(Marathon!H54-'Best Times'!J$2)/('Best Times'!J$7-'Best Times'!J$2)))))</f>
        <v>130.46923076923076</v>
      </c>
      <c r="H45">
        <f>IF(ISBLANK(Marathon!I54),"",100+MAX(0,(50-(50*(Marathon!I54-'Best Times'!K$2)/('Best Times'!K$7-'Best Times'!K$2)))))</f>
        <v>128.53037766830869</v>
      </c>
      <c r="I45">
        <f>IF(ISBLANK(Marathon!J54),"",100+MAX(0,(50-(50*(Marathon!J54-'Best Times'!L$2)/('Best Times'!L$7-'Best Times'!L$2)))))</f>
        <v>119.69827586206897</v>
      </c>
      <c r="J45">
        <f>IF(ISBLANK(Marathon!K54),"",100+MAX(0,(50-(50*(Marathon!K54-'Best Times'!M$2)/('Best Times'!M$7-'Best Times'!M$2)))))</f>
        <v>117.9240631163708</v>
      </c>
      <c r="K45">
        <f>IF(ISBLANK(Marathon!L54),"",100+MAX(0,(50-(50*(Marathon!L54-'Best Times'!N$2)/('Best Times'!N$7-'Best Times'!N$2)))))</f>
        <v>128.03664921465969</v>
      </c>
      <c r="L45">
        <f>IF(ISBLANK(Marathon!M54),"",100+MAX(0,(50-(50*(Marathon!M54-'Best Times'!O$2)/('Best Times'!O$7-'Best Times'!O$2)))))</f>
        <v>125.28449502133712</v>
      </c>
      <c r="M45">
        <f>IF(ISBLANK(Marathon!N54),"",100+MAX(0,(50-(50*(Marathon!N54-'Best Times'!P$2)/('Best Times'!P$7-'Best Times'!P$2)))))</f>
        <v>131.86974789915968</v>
      </c>
      <c r="N45">
        <f>IF(ISBLANK(Marathon!O54),"",100+MAX(0,(50-(50*(Marathon!O54-'Best Times'!Q$2)/('Best Times'!Q$7-'Best Times'!Q$2)))))</f>
        <v>132.39107883817428</v>
      </c>
      <c r="O45">
        <f>100*COUNTIF(E45:N45,"&gt;0")</f>
        <v>1000</v>
      </c>
      <c r="P45">
        <f>IF(O45=1000,MIN(E45:N45),0)</f>
        <v>117.06730769230769</v>
      </c>
      <c r="Q45">
        <f>SUM(E45:N45)-P45</f>
        <v>1134.8045389566857</v>
      </c>
      <c r="R45">
        <v>44</v>
      </c>
      <c r="S45">
        <f t="shared" si="0"/>
        <v>6</v>
      </c>
    </row>
    <row r="46" spans="1:19">
      <c r="A46">
        <v>38</v>
      </c>
      <c r="B46" t="s">
        <v>126</v>
      </c>
      <c r="C46" s="1">
        <v>236.916666666666</v>
      </c>
      <c r="D46" s="2" t="s">
        <v>270</v>
      </c>
      <c r="E46">
        <f>IF(ISBLANK(Marathon!F42),"",100+MAX(0,(50-(50*(Marathon!F42-'Best Times'!H$2)/('Best Times'!H$7-'Best Times'!H$2)))))</f>
        <v>124.822695035461</v>
      </c>
      <c r="F46">
        <f>IF(ISBLANK(Marathon!G42),"",100+MAX(0,(50-(50*(Marathon!G42-'Best Times'!I$2)/('Best Times'!I$7-'Best Times'!I$2)))))</f>
        <v>100</v>
      </c>
      <c r="G46">
        <f>IF(ISBLANK(Marathon!H42),"",100+MAX(0,(50-(50*(Marathon!H42-'Best Times'!J$2)/('Best Times'!J$7-'Best Times'!J$2)))))</f>
        <v>100</v>
      </c>
      <c r="H46">
        <f>IF(ISBLANK(Marathon!I42),"",100+MAX(0,(50-(50*(Marathon!I42-'Best Times'!K$2)/('Best Times'!K$7-'Best Times'!K$2)))))</f>
        <v>137.54105090311987</v>
      </c>
      <c r="I46">
        <f>IF(ISBLANK(Marathon!J42),"",100+MAX(0,(50-(50*(Marathon!J42-'Best Times'!L$2)/('Best Times'!L$7-'Best Times'!L$2)))))</f>
        <v>129.71982758620689</v>
      </c>
      <c r="J46">
        <f>IF(ISBLANK(Marathon!K42),"",100+MAX(0,(50-(50*(Marathon!K42-'Best Times'!M$2)/('Best Times'!M$7-'Best Times'!M$2)))))</f>
        <v>137.56163708086785</v>
      </c>
      <c r="K46">
        <f>IF(ISBLANK(Marathon!L42),"",100+MAX(0,(50-(50*(Marathon!L42-'Best Times'!N$2)/('Best Times'!N$7-'Best Times'!N$2)))))</f>
        <v>100</v>
      </c>
      <c r="L46">
        <f>IF(ISBLANK(Marathon!M42),"",100+MAX(0,(50-(50*(Marathon!M42-'Best Times'!O$2)/('Best Times'!O$7-'Best Times'!O$2)))))</f>
        <v>135.59743954480797</v>
      </c>
      <c r="M46">
        <f>IF(ISBLANK(Marathon!N42),"",100+MAX(0,(50-(50*(Marathon!N42-'Best Times'!P$2)/('Best Times'!P$7-'Best Times'!P$2)))))</f>
        <v>139.78991596638656</v>
      </c>
      <c r="N46">
        <f>IF(ISBLANK(Marathon!O42),"",100+MAX(0,(50-(50*(Marathon!O42-'Best Times'!Q$2)/('Best Times'!Q$7-'Best Times'!Q$2)))))</f>
        <v>128.3454356846473</v>
      </c>
      <c r="O46">
        <f>100*COUNTIF(E46:N46,"&gt;0")</f>
        <v>1000</v>
      </c>
      <c r="P46">
        <f>IF(O46=1000,MIN(E46:N46),0)</f>
        <v>100</v>
      </c>
      <c r="Q46">
        <f>SUM(E46:N46)-P46</f>
        <v>1133.3780018014975</v>
      </c>
      <c r="R46">
        <v>45</v>
      </c>
      <c r="S46">
        <f t="shared" si="0"/>
        <v>-7</v>
      </c>
    </row>
    <row r="47" spans="1:19">
      <c r="A47">
        <v>42</v>
      </c>
      <c r="B47" t="s">
        <v>129</v>
      </c>
      <c r="C47" s="1">
        <v>232.06666666666601</v>
      </c>
      <c r="D47" s="2" t="s">
        <v>270</v>
      </c>
      <c r="E47">
        <f>IF(ISBLANK(Marathon!F46),"",100+MAX(0,(50-(50*(Marathon!F46-'Best Times'!H$2)/('Best Times'!H$7-'Best Times'!H$2)))))</f>
        <v>109.30851063829788</v>
      </c>
      <c r="F47">
        <f>IF(ISBLANK(Marathon!G46),"",100+MAX(0,(50-(50*(Marathon!G46-'Best Times'!I$2)/('Best Times'!I$7-'Best Times'!I$2)))))</f>
        <v>111.91239316239316</v>
      </c>
      <c r="G47">
        <f>IF(ISBLANK(Marathon!H46),"",100+MAX(0,(50-(50*(Marathon!H46-'Best Times'!J$2)/('Best Times'!J$7-'Best Times'!J$2)))))</f>
        <v>111.24615384615385</v>
      </c>
      <c r="H47">
        <f>IF(ISBLANK(Marathon!I46),"",100+MAX(0,(50-(50*(Marathon!I46-'Best Times'!K$2)/('Best Times'!K$7-'Best Times'!K$2)))))</f>
        <v>128.75615763546799</v>
      </c>
      <c r="I47">
        <f>IF(ISBLANK(Marathon!J46),"",100+MAX(0,(50-(50*(Marathon!J46-'Best Times'!L$2)/('Best Times'!L$7-'Best Times'!L$2)))))</f>
        <v>136.78879310344828</v>
      </c>
      <c r="J47">
        <f>IF(ISBLANK(Marathon!K46),"",100+MAX(0,(50-(50*(Marathon!K46-'Best Times'!M$2)/('Best Times'!M$7-'Best Times'!M$2)))))</f>
        <v>130.39940828402368</v>
      </c>
      <c r="K47">
        <f>IF(ISBLANK(Marathon!L46),"",100+MAX(0,(50-(50*(Marathon!L46-'Best Times'!N$2)/('Best Times'!N$7-'Best Times'!N$2)))))</f>
        <v>124.54188481675394</v>
      </c>
      <c r="L47">
        <f>IF(ISBLANK(Marathon!M46),"",100+MAX(0,(50-(50*(Marathon!M46-'Best Times'!O$2)/('Best Times'!O$7-'Best Times'!O$2)))))</f>
        <v>138.83357041251779</v>
      </c>
      <c r="M47">
        <f>IF(ISBLANK(Marathon!N46),"",100+MAX(0,(50-(50*(Marathon!N46-'Best Times'!P$2)/('Best Times'!P$7-'Best Times'!P$2)))))</f>
        <v>120.3781512605042</v>
      </c>
      <c r="N47">
        <f>IF(ISBLANK(Marathon!O46),"",100+MAX(0,(50-(50*(Marathon!O46-'Best Times'!Q$2)/('Best Times'!Q$7-'Best Times'!Q$2)))))</f>
        <v>128.65663900414938</v>
      </c>
      <c r="O47">
        <f>100*COUNTIF(E47:N47,"&gt;0")</f>
        <v>1000</v>
      </c>
      <c r="P47">
        <f>IF(O47=1000,MIN(E47:N47),0)</f>
        <v>109.30851063829788</v>
      </c>
      <c r="Q47">
        <f>SUM(E47:N47)-P47</f>
        <v>1131.5131515254125</v>
      </c>
      <c r="R47">
        <v>46</v>
      </c>
      <c r="S47">
        <f t="shared" si="0"/>
        <v>-4</v>
      </c>
    </row>
    <row r="48" spans="1:19">
      <c r="A48">
        <v>53</v>
      </c>
      <c r="B48" t="s">
        <v>64</v>
      </c>
      <c r="C48" s="1">
        <v>205.53333333333299</v>
      </c>
      <c r="D48" s="2" t="s">
        <v>269</v>
      </c>
      <c r="E48">
        <f>IF(ISBLANK(Marathon!F57),"",100+MAX(0,(50-(50*(Marathon!F57-'Best Times'!H$2)/('Best Times'!H$7-'Best Times'!H$2)))))</f>
        <v>130.82890070921985</v>
      </c>
      <c r="F48">
        <f>IF(ISBLANK(Marathon!G57),"",100+MAX(0,(50-(50*(Marathon!G57-'Best Times'!I$2)/('Best Times'!I$7-'Best Times'!I$2)))))</f>
        <v>100</v>
      </c>
      <c r="G48">
        <f>IF(ISBLANK(Marathon!H57),"",100+MAX(0,(50-(50*(Marathon!H57-'Best Times'!J$2)/('Best Times'!J$7-'Best Times'!J$2)))))</f>
        <v>117.97692307692307</v>
      </c>
      <c r="H48">
        <f>IF(ISBLANK(Marathon!I57),"",100+MAX(0,(50-(50*(Marathon!I57-'Best Times'!K$2)/('Best Times'!K$7-'Best Times'!K$2)))))</f>
        <v>127.01149425287356</v>
      </c>
      <c r="I48">
        <f>IF(ISBLANK(Marathon!J57),"",100+MAX(0,(50-(50*(Marathon!J57-'Best Times'!L$2)/('Best Times'!L$7-'Best Times'!L$2)))))</f>
        <v>136.72413793103448</v>
      </c>
      <c r="J48">
        <f>IF(ISBLANK(Marathon!K57),"",100+MAX(0,(50-(50*(Marathon!K57-'Best Times'!M$2)/('Best Times'!M$7-'Best Times'!M$2)))))</f>
        <v>128.89546351084812</v>
      </c>
      <c r="K48">
        <f>IF(ISBLANK(Marathon!L57),"",100+MAX(0,(50-(50*(Marathon!L57-'Best Times'!N$2)/('Best Times'!N$7-'Best Times'!N$2)))))</f>
        <v>115.51047120418849</v>
      </c>
      <c r="L48">
        <f>IF(ISBLANK(Marathon!M57),"",100+MAX(0,(50-(50*(Marathon!M57-'Best Times'!O$2)/('Best Times'!O$7-'Best Times'!O$2)))))</f>
        <v>116.23399715504979</v>
      </c>
      <c r="M48">
        <f>IF(ISBLANK(Marathon!N57),"",100+MAX(0,(50-(50*(Marathon!N57-'Best Times'!P$2)/('Best Times'!P$7-'Best Times'!P$2)))))</f>
        <v>137.66806722689074</v>
      </c>
      <c r="N48">
        <f>IF(ISBLANK(Marathon!O57),"",100+MAX(0,(50-(50*(Marathon!O57-'Best Times'!Q$2)/('Best Times'!Q$7-'Best Times'!Q$2)))))</f>
        <v>120.56535269709543</v>
      </c>
      <c r="O48">
        <f>100*COUNTIF(E48:N48,"&gt;0")</f>
        <v>1000</v>
      </c>
      <c r="P48">
        <f>IF(O48=1000,MIN(E48:N48),0)</f>
        <v>100</v>
      </c>
      <c r="Q48">
        <f>SUM(E48:N48)-P48</f>
        <v>1131.4148077641237</v>
      </c>
      <c r="R48">
        <v>47</v>
      </c>
      <c r="S48">
        <f t="shared" si="0"/>
        <v>6</v>
      </c>
    </row>
    <row r="49" spans="1:19">
      <c r="A49">
        <v>35</v>
      </c>
      <c r="B49" t="s">
        <v>13</v>
      </c>
      <c r="C49" s="1">
        <v>240.63333333333301</v>
      </c>
      <c r="D49" s="2" t="s">
        <v>270</v>
      </c>
      <c r="E49">
        <f>IF(ISBLANK(Marathon!F39),"",100+MAX(0,(50-(50*(Marathon!F39-'Best Times'!H$2)/('Best Times'!H$7-'Best Times'!H$2)))))</f>
        <v>100</v>
      </c>
      <c r="F49">
        <f>IF(ISBLANK(Marathon!G39),"",100+MAX(0,(50-(50*(Marathon!G39-'Best Times'!I$2)/('Best Times'!I$7-'Best Times'!I$2)))))</f>
        <v>110.22970085470085</v>
      </c>
      <c r="G49">
        <f>IF(ISBLANK(Marathon!H39),"",100+MAX(0,(50-(50*(Marathon!H39-'Best Times'!J$2)/('Best Times'!J$7-'Best Times'!J$2)))))</f>
        <v>108.66153846153847</v>
      </c>
      <c r="H49">
        <f>IF(ISBLANK(Marathon!I39),"",100+MAX(0,(50-(50*(Marathon!I39-'Best Times'!K$2)/('Best Times'!K$7-'Best Times'!K$2)))))</f>
        <v>122.20853858784893</v>
      </c>
      <c r="I49">
        <f>IF(ISBLANK(Marathon!J39),"",100+MAX(0,(50-(50*(Marathon!J39-'Best Times'!L$2)/('Best Times'!L$7-'Best Times'!L$2)))))</f>
        <v>116.875</v>
      </c>
      <c r="J49">
        <f>IF(ISBLANK(Marathon!K39),"",100+MAX(0,(50-(50*(Marathon!K39-'Best Times'!M$2)/('Best Times'!M$7-'Best Times'!M$2)))))</f>
        <v>134.09763313609466</v>
      </c>
      <c r="K49">
        <f>IF(ISBLANK(Marathon!L39),"",100+MAX(0,(50-(50*(Marathon!L39-'Best Times'!N$2)/('Best Times'!N$7-'Best Times'!N$2)))))</f>
        <v>136.09947643979058</v>
      </c>
      <c r="L49">
        <f>IF(ISBLANK(Marathon!M39),"",100+MAX(0,(50-(50*(Marathon!M39-'Best Times'!O$2)/('Best Times'!O$7-'Best Times'!O$2)))))</f>
        <v>142.26529160739688</v>
      </c>
      <c r="M49">
        <f>IF(ISBLANK(Marathon!N39),"",100+MAX(0,(50-(50*(Marathon!N39-'Best Times'!P$2)/('Best Times'!P$7-'Best Times'!P$2)))))</f>
        <v>132.58403361344537</v>
      </c>
      <c r="N49">
        <f>IF(ISBLANK(Marathon!O39),"",100+MAX(0,(50-(50*(Marathon!O39-'Best Times'!Q$2)/('Best Times'!Q$7-'Best Times'!Q$2)))))</f>
        <v>125.10373443983403</v>
      </c>
      <c r="O49">
        <f>100*COUNTIF(E49:N49,"&gt;0")</f>
        <v>1000</v>
      </c>
      <c r="P49">
        <f>IF(O49=1000,MIN(E49:N49),0)</f>
        <v>100</v>
      </c>
      <c r="Q49">
        <f>SUM(E49:N49)-P49</f>
        <v>1128.1249471406497</v>
      </c>
      <c r="R49">
        <v>48</v>
      </c>
      <c r="S49">
        <f t="shared" si="0"/>
        <v>-13</v>
      </c>
    </row>
    <row r="50" spans="1:19">
      <c r="A50">
        <v>46</v>
      </c>
      <c r="B50" t="s">
        <v>24</v>
      </c>
      <c r="C50" s="1">
        <v>222.3</v>
      </c>
      <c r="D50" s="2" t="s">
        <v>269</v>
      </c>
      <c r="E50">
        <f>IF(ISBLANK(Marathon!F50),"",100+MAX(0,(50-(50*(Marathon!F50-'Best Times'!H$2)/('Best Times'!H$7-'Best Times'!H$2)))))</f>
        <v>131.62677304964538</v>
      </c>
      <c r="F50">
        <f>IF(ISBLANK(Marathon!G50),"",100+MAX(0,(50-(50*(Marathon!G50-'Best Times'!I$2)/('Best Times'!I$7-'Best Times'!I$2)))))</f>
        <v>121.28739316239316</v>
      </c>
      <c r="G50">
        <f>IF(ISBLANK(Marathon!H50),"",100+MAX(0,(50-(50*(Marathon!H50-'Best Times'!J$2)/('Best Times'!J$7-'Best Times'!J$2)))))</f>
        <v>100</v>
      </c>
      <c r="H50">
        <f>IF(ISBLANK(Marathon!I50),"",100+MAX(0,(50-(50*(Marathon!I50-'Best Times'!K$2)/('Best Times'!K$7-'Best Times'!K$2)))))</f>
        <v>130.623973727422</v>
      </c>
      <c r="I50">
        <f>IF(ISBLANK(Marathon!J50),"",100+MAX(0,(50-(50*(Marathon!J50-'Best Times'!L$2)/('Best Times'!L$7-'Best Times'!L$2)))))</f>
        <v>113.16810344827587</v>
      </c>
      <c r="J50">
        <f>IF(ISBLANK(Marathon!K50),"",100+MAX(0,(50-(50*(Marathon!K50-'Best Times'!M$2)/('Best Times'!M$7-'Best Times'!M$2)))))</f>
        <v>131.66913214990137</v>
      </c>
      <c r="K50">
        <f>IF(ISBLANK(Marathon!L50),"",100+MAX(0,(50-(50*(Marathon!L50-'Best Times'!N$2)/('Best Times'!N$7-'Best Times'!N$2)))))</f>
        <v>126.83246073298429</v>
      </c>
      <c r="L50">
        <f>IF(ISBLANK(Marathon!M50),"",100+MAX(0,(50-(50*(Marathon!M50-'Best Times'!O$2)/('Best Times'!O$7-'Best Times'!O$2)))))</f>
        <v>120.51920341394026</v>
      </c>
      <c r="M50">
        <f>IF(ISBLANK(Marathon!N50),"",100+MAX(0,(50-(50*(Marathon!N50-'Best Times'!P$2)/('Best Times'!P$7-'Best Times'!P$2)))))</f>
        <v>120.04201680672269</v>
      </c>
      <c r="N50">
        <f>IF(ISBLANK(Marathon!O50),"",100+MAX(0,(50-(50*(Marathon!O50-'Best Times'!Q$2)/('Best Times'!Q$7-'Best Times'!Q$2)))))</f>
        <v>129.22717842323652</v>
      </c>
      <c r="O50">
        <f>100*COUNTIF(E50:N50,"&gt;0")</f>
        <v>1000</v>
      </c>
      <c r="P50">
        <f>IF(O50=1000,MIN(E50:N50),0)</f>
        <v>100</v>
      </c>
      <c r="Q50">
        <f>SUM(E50:N50)-P50</f>
        <v>1124.9962349145212</v>
      </c>
      <c r="R50">
        <v>49</v>
      </c>
      <c r="S50">
        <f t="shared" si="0"/>
        <v>-3</v>
      </c>
    </row>
    <row r="51" spans="1:19">
      <c r="A51">
        <v>58</v>
      </c>
      <c r="B51" t="s">
        <v>140</v>
      </c>
      <c r="C51" s="1">
        <v>189.8</v>
      </c>
      <c r="D51" s="2" t="s">
        <v>270</v>
      </c>
      <c r="E51">
        <f>IF(ISBLANK(Marathon!F62),"",100+MAX(0,(50-(50*(Marathon!F62-'Best Times'!H$2)/('Best Times'!H$7-'Best Times'!H$2)))))</f>
        <v>137.83244680851064</v>
      </c>
      <c r="F51">
        <f>IF(ISBLANK(Marathon!G62),"",100+MAX(0,(50-(50*(Marathon!G62-'Best Times'!I$2)/('Best Times'!I$7-'Best Times'!I$2)))))</f>
        <v>100</v>
      </c>
      <c r="G51">
        <f>IF(ISBLANK(Marathon!H62),"",100+MAX(0,(50-(50*(Marathon!H62-'Best Times'!J$2)/('Best Times'!J$7-'Best Times'!J$2)))))</f>
        <v>132.1</v>
      </c>
      <c r="H51">
        <f>IF(ISBLANK(Marathon!I62),"",100+MAX(0,(50-(50*(Marathon!I62-'Best Times'!K$2)/('Best Times'!K$7-'Best Times'!K$2)))))</f>
        <v>133.55911330049261</v>
      </c>
      <c r="I51">
        <f>IF(ISBLANK(Marathon!J62),"",100+MAX(0,(50-(50*(Marathon!J62-'Best Times'!L$2)/('Best Times'!L$7-'Best Times'!L$2)))))</f>
        <v>111.01293103448276</v>
      </c>
      <c r="J51">
        <f>IF(ISBLANK(Marathon!K62),"",100+MAX(0,(50-(50*(Marathon!K62-'Best Times'!M$2)/('Best Times'!M$7-'Best Times'!M$2)))))</f>
        <v>131.18836291913215</v>
      </c>
      <c r="K51">
        <f>IF(ISBLANK(Marathon!L62),"",100+MAX(0,(50-(50*(Marathon!L62-'Best Times'!N$2)/('Best Times'!N$7-'Best Times'!N$2)))))</f>
        <v>100</v>
      </c>
      <c r="L51">
        <f>IF(ISBLANK(Marathon!M62),"",100+MAX(0,(50-(50*(Marathon!M62-'Best Times'!O$2)/('Best Times'!O$7-'Best Times'!O$2)))))</f>
        <v>123.59530583214794</v>
      </c>
      <c r="M51">
        <f>IF(ISBLANK(Marathon!N62),"",100+MAX(0,(50-(50*(Marathon!N62-'Best Times'!P$2)/('Best Times'!P$7-'Best Times'!P$2)))))</f>
        <v>108.109243697479</v>
      </c>
      <c r="N51">
        <f>IF(ISBLANK(Marathon!O62),"",100+MAX(0,(50-(50*(Marathon!O62-'Best Times'!Q$2)/('Best Times'!Q$7-'Best Times'!Q$2)))))</f>
        <v>144.34647302904563</v>
      </c>
      <c r="O51">
        <f>100*COUNTIF(E51:N51,"&gt;0")</f>
        <v>1000</v>
      </c>
      <c r="P51">
        <f>IF(O51=1000,MIN(E51:N51),0)</f>
        <v>100</v>
      </c>
      <c r="Q51">
        <f>SUM(E51:N51)-P51</f>
        <v>1121.7438766212908</v>
      </c>
      <c r="R51">
        <v>50</v>
      </c>
      <c r="S51">
        <f t="shared" si="0"/>
        <v>8</v>
      </c>
    </row>
    <row r="52" spans="1:19">
      <c r="A52">
        <v>49</v>
      </c>
      <c r="B52" t="s">
        <v>9</v>
      </c>
      <c r="C52" s="1">
        <v>213.75</v>
      </c>
      <c r="D52" s="2" t="s">
        <v>273</v>
      </c>
      <c r="E52" t="str">
        <f>IF(ISBLANK(Marathon!F53),"",100+MAX(0,(50-(50*(Marathon!F53-'Best Times'!H$2)/('Best Times'!H$7-'Best Times'!H$2)))))</f>
        <v/>
      </c>
      <c r="F52">
        <f>IF(ISBLANK(Marathon!G53),"",100+MAX(0,(50-(50*(Marathon!G53-'Best Times'!I$2)/('Best Times'!I$7-'Best Times'!I$2)))))</f>
        <v>119.01709401709402</v>
      </c>
      <c r="G52">
        <f>IF(ISBLANK(Marathon!H53),"",100+MAX(0,(50-(50*(Marathon!H53-'Best Times'!J$2)/('Best Times'!J$7-'Best Times'!J$2)))))</f>
        <v>140.68461538461537</v>
      </c>
      <c r="H52">
        <f>IF(ISBLANK(Marathon!I53),"",100+MAX(0,(50-(50*(Marathon!I53-'Best Times'!K$2)/('Best Times'!K$7-'Best Times'!K$2)))))</f>
        <v>121.75697865353038</v>
      </c>
      <c r="I52">
        <f>IF(ISBLANK(Marathon!J53),"",100+MAX(0,(50-(50*(Marathon!J53-'Best Times'!L$2)/('Best Times'!L$7-'Best Times'!L$2)))))</f>
        <v>103.64224137931035</v>
      </c>
      <c r="J52">
        <f>IF(ISBLANK(Marathon!K53),"",100+MAX(0,(50-(50*(Marathon!K53-'Best Times'!M$2)/('Best Times'!M$7-'Best Times'!M$2)))))</f>
        <v>139.6819526627219</v>
      </c>
      <c r="K52">
        <f>IF(ISBLANK(Marathon!L53),"",100+MAX(0,(50-(50*(Marathon!L53-'Best Times'!N$2)/('Best Times'!N$7-'Best Times'!N$2)))))</f>
        <v>121.53141361256544</v>
      </c>
      <c r="L52">
        <f>IF(ISBLANK(Marathon!M53),"",100+MAX(0,(50-(50*(Marathon!M53-'Best Times'!O$2)/('Best Times'!O$7-'Best Times'!O$2)))))</f>
        <v>139.31365576102417</v>
      </c>
      <c r="M52">
        <f>IF(ISBLANK(Marathon!N53),"",100+MAX(0,(50-(50*(Marathon!N53-'Best Times'!P$2)/('Best Times'!P$7-'Best Times'!P$2)))))</f>
        <v>111.26050420168067</v>
      </c>
      <c r="N52">
        <f>IF(ISBLANK(Marathon!O53),"",100+MAX(0,(50-(50*(Marathon!O53-'Best Times'!Q$2)/('Best Times'!Q$7-'Best Times'!Q$2)))))</f>
        <v>119.1649377593361</v>
      </c>
      <c r="O52">
        <f>100*COUNTIF(E52:N52,"&gt;0")</f>
        <v>900</v>
      </c>
      <c r="P52">
        <f>IF(O52=1000,MIN(E52:N52),0)</f>
        <v>0</v>
      </c>
      <c r="Q52">
        <f>SUM(E52:N52)-P52</f>
        <v>1116.0533934318782</v>
      </c>
      <c r="R52">
        <v>51</v>
      </c>
      <c r="S52">
        <f t="shared" si="0"/>
        <v>-2</v>
      </c>
    </row>
    <row r="53" spans="1:19">
      <c r="A53">
        <v>51</v>
      </c>
      <c r="B53" t="s">
        <v>134</v>
      </c>
      <c r="C53" s="1">
        <v>207.45</v>
      </c>
      <c r="D53" s="2" t="s">
        <v>270</v>
      </c>
      <c r="E53">
        <f>IF(ISBLANK(Marathon!F55),"",100+MAX(0,(50-(50*(Marathon!F55-'Best Times'!H$2)/('Best Times'!H$7-'Best Times'!H$2)))))</f>
        <v>100</v>
      </c>
      <c r="F53">
        <f>IF(ISBLANK(Marathon!G55),"",100+MAX(0,(50-(50*(Marathon!G55-'Best Times'!I$2)/('Best Times'!I$7-'Best Times'!I$2)))))</f>
        <v>100</v>
      </c>
      <c r="G53">
        <f>IF(ISBLANK(Marathon!H55),"",100+MAX(0,(50-(50*(Marathon!H55-'Best Times'!J$2)/('Best Times'!J$7-'Best Times'!J$2)))))</f>
        <v>118.40769230769232</v>
      </c>
      <c r="H53">
        <f>IF(ISBLANK(Marathon!I55),"",100+MAX(0,(50-(50*(Marathon!I55-'Best Times'!K$2)/('Best Times'!K$7-'Best Times'!K$2)))))</f>
        <v>129.41297208538589</v>
      </c>
      <c r="I53">
        <f>IF(ISBLANK(Marathon!J55),"",100+MAX(0,(50-(50*(Marathon!J55-'Best Times'!L$2)/('Best Times'!L$7-'Best Times'!L$2)))))</f>
        <v>118.36206896551724</v>
      </c>
      <c r="J53">
        <f>IF(ISBLANK(Marathon!K55),"",100+MAX(0,(50-(50*(Marathon!K55-'Best Times'!M$2)/('Best Times'!M$7-'Best Times'!M$2)))))</f>
        <v>132.96351084812625</v>
      </c>
      <c r="K53">
        <f>IF(ISBLANK(Marathon!L55),"",100+MAX(0,(50-(50*(Marathon!L55-'Best Times'!N$2)/('Best Times'!N$7-'Best Times'!N$2)))))</f>
        <v>119.80366492146597</v>
      </c>
      <c r="L53">
        <f>IF(ISBLANK(Marathon!M55),"",100+MAX(0,(50-(50*(Marathon!M55-'Best Times'!O$2)/('Best Times'!O$7-'Best Times'!O$2)))))</f>
        <v>148.70199146514938</v>
      </c>
      <c r="M53">
        <f>IF(ISBLANK(Marathon!N55),"",100+MAX(0,(50-(50*(Marathon!N55-'Best Times'!P$2)/('Best Times'!P$7-'Best Times'!P$2)))))</f>
        <v>125.23109243697479</v>
      </c>
      <c r="N53">
        <f>IF(ISBLANK(Marathon!O55),"",100+MAX(0,(50-(50*(Marathon!O55-'Best Times'!Q$2)/('Best Times'!Q$7-'Best Times'!Q$2)))))</f>
        <v>118.95746887966806</v>
      </c>
      <c r="O53">
        <f>100*COUNTIF(E53:N53,"&gt;0")</f>
        <v>1000</v>
      </c>
      <c r="P53">
        <f>IF(O53=1000,MIN(E53:N53),0)</f>
        <v>100</v>
      </c>
      <c r="Q53">
        <f>SUM(E53:N53)-P53</f>
        <v>1111.8404619099799</v>
      </c>
      <c r="R53">
        <v>52</v>
      </c>
      <c r="S53">
        <f t="shared" si="0"/>
        <v>-1</v>
      </c>
    </row>
    <row r="54" spans="1:19">
      <c r="A54">
        <v>57</v>
      </c>
      <c r="B54" t="s">
        <v>139</v>
      </c>
      <c r="C54" s="1">
        <v>191.583333333333</v>
      </c>
      <c r="D54" s="2" t="s">
        <v>274</v>
      </c>
      <c r="E54">
        <f>IF(ISBLANK(Marathon!F61),"",100+MAX(0,(50-(50*(Marathon!F61-'Best Times'!H$2)/('Best Times'!H$7-'Best Times'!H$2)))))</f>
        <v>126.35195035460993</v>
      </c>
      <c r="F54">
        <f>IF(ISBLANK(Marathon!G61),"",100+MAX(0,(50-(50*(Marathon!G61-'Best Times'!I$2)/('Best Times'!I$7-'Best Times'!I$2)))))</f>
        <v>127.67094017094017</v>
      </c>
      <c r="G54">
        <f>IF(ISBLANK(Marathon!H61),"",100+MAX(0,(50-(50*(Marathon!H61-'Best Times'!J$2)/('Best Times'!J$7-'Best Times'!J$2)))))</f>
        <v>107.19230769230769</v>
      </c>
      <c r="H54">
        <f>IF(ISBLANK(Marathon!I61),"",100+MAX(0,(50-(50*(Marathon!I61-'Best Times'!K$2)/('Best Times'!K$7-'Best Times'!K$2)))))</f>
        <v>130.76765188834153</v>
      </c>
      <c r="I54" t="str">
        <f>IF(ISBLANK(Marathon!J61),"",100+MAX(0,(50-(50*(Marathon!J61-'Best Times'!L$2)/('Best Times'!L$7-'Best Times'!L$2)))))</f>
        <v/>
      </c>
      <c r="J54">
        <f>IF(ISBLANK(Marathon!K61),"",100+MAX(0,(50-(50*(Marathon!K61-'Best Times'!M$2)/('Best Times'!M$7-'Best Times'!M$2)))))</f>
        <v>130.22682445759369</v>
      </c>
      <c r="K54">
        <f>IF(ISBLANK(Marathon!L61),"",100+MAX(0,(50-(50*(Marathon!L61-'Best Times'!N$2)/('Best Times'!N$7-'Best Times'!N$2)))))</f>
        <v>100</v>
      </c>
      <c r="L54">
        <f>IF(ISBLANK(Marathon!M61),"",100+MAX(0,(50-(50*(Marathon!M61-'Best Times'!O$2)/('Best Times'!O$7-'Best Times'!O$2)))))</f>
        <v>140.16714082503557</v>
      </c>
      <c r="M54">
        <f>IF(ISBLANK(Marathon!N61),"",100+MAX(0,(50-(50*(Marathon!N61-'Best Times'!P$2)/('Best Times'!P$7-'Best Times'!P$2)))))</f>
        <v>123.65546218487395</v>
      </c>
      <c r="N54">
        <f>IF(ISBLANK(Marathon!O61),"",100+MAX(0,(50-(50*(Marathon!O61-'Best Times'!Q$2)/('Best Times'!Q$7-'Best Times'!Q$2)))))</f>
        <v>114.00414937759336</v>
      </c>
      <c r="O54">
        <f>100*COUNTIF(E54:N54,"&gt;0")</f>
        <v>900</v>
      </c>
      <c r="P54">
        <f>IF(O54=1000,MIN(E54:N54),0)</f>
        <v>0</v>
      </c>
      <c r="Q54">
        <f>SUM(E54:N54)-P54</f>
        <v>1100.0364269512959</v>
      </c>
      <c r="R54">
        <v>53</v>
      </c>
      <c r="S54">
        <f t="shared" si="0"/>
        <v>4</v>
      </c>
    </row>
    <row r="55" spans="1:19">
      <c r="A55">
        <v>56</v>
      </c>
      <c r="B55" t="s">
        <v>138</v>
      </c>
      <c r="C55" s="1">
        <v>192.81666666666601</v>
      </c>
      <c r="D55" s="2" t="s">
        <v>271</v>
      </c>
      <c r="E55">
        <f>IF(ISBLANK(Marathon!F60),"",100+MAX(0,(50-(50*(Marathon!F60-'Best Times'!H$2)/('Best Times'!H$7-'Best Times'!H$2)))))</f>
        <v>100</v>
      </c>
      <c r="F55">
        <f>IF(ISBLANK(Marathon!G60),"",100+MAX(0,(50-(50*(Marathon!G60-'Best Times'!I$2)/('Best Times'!I$7-'Best Times'!I$2)))))</f>
        <v>100.61431623931624</v>
      </c>
      <c r="G55">
        <f>IF(ISBLANK(Marathon!H60),"",100+MAX(0,(50-(50*(Marathon!H60-'Best Times'!J$2)/('Best Times'!J$7-'Best Times'!J$2)))))</f>
        <v>115.33076923076922</v>
      </c>
      <c r="H55">
        <f>IF(ISBLANK(Marathon!I60),"",100+MAX(0,(50-(50*(Marathon!I60-'Best Times'!K$2)/('Best Times'!K$7-'Best Times'!K$2)))))</f>
        <v>129.26929392446635</v>
      </c>
      <c r="I55">
        <f>IF(ISBLANK(Marathon!J60),"",100+MAX(0,(50-(50*(Marathon!J60-'Best Times'!L$2)/('Best Times'!L$7-'Best Times'!L$2)))))</f>
        <v>129.18103448275861</v>
      </c>
      <c r="J55">
        <f>IF(ISBLANK(Marathon!K60),"",100+MAX(0,(50-(50*(Marathon!K60-'Best Times'!M$2)/('Best Times'!M$7-'Best Times'!M$2)))))</f>
        <v>132.92652859960552</v>
      </c>
      <c r="K55">
        <f>IF(ISBLANK(Marathon!L60),"",100+MAX(0,(50-(50*(Marathon!L60-'Best Times'!N$2)/('Best Times'!N$7-'Best Times'!N$2)))))</f>
        <v>119.59424083769633</v>
      </c>
      <c r="L55">
        <f>IF(ISBLANK(Marathon!M60),"",100+MAX(0,(50-(50*(Marathon!M60-'Best Times'!O$2)/('Best Times'!O$7-'Best Times'!O$2)))))</f>
        <v>100</v>
      </c>
      <c r="M55">
        <f>IF(ISBLANK(Marathon!N60),"",100+MAX(0,(50-(50*(Marathon!N60-'Best Times'!P$2)/('Best Times'!P$7-'Best Times'!P$2)))))</f>
        <v>131.44957983193277</v>
      </c>
      <c r="N55">
        <f>IF(ISBLANK(Marathon!O60),"",100+MAX(0,(50-(50*(Marathon!O60-'Best Times'!Q$2)/('Best Times'!Q$7-'Best Times'!Q$2)))))</f>
        <v>136.7219917012448</v>
      </c>
      <c r="O55">
        <f>100*COUNTIF(E55:N55,"&gt;0")</f>
        <v>1000</v>
      </c>
      <c r="P55">
        <f>IF(O55=1000,MIN(E55:N55),0)</f>
        <v>100</v>
      </c>
      <c r="Q55">
        <f>SUM(E55:N55)-P55</f>
        <v>1095.0877548477899</v>
      </c>
      <c r="R55">
        <v>54</v>
      </c>
      <c r="S55">
        <f t="shared" si="0"/>
        <v>2</v>
      </c>
    </row>
    <row r="56" spans="1:19">
      <c r="A56">
        <v>60</v>
      </c>
      <c r="B56" t="s">
        <v>142</v>
      </c>
      <c r="C56" s="1">
        <v>181.65</v>
      </c>
      <c r="D56" s="2" t="s">
        <v>270</v>
      </c>
      <c r="E56">
        <f>IF(ISBLANK(Marathon!F64),"",100+MAX(0,(50-(50*(Marathon!F64-'Best Times'!H$2)/('Best Times'!H$7-'Best Times'!H$2)))))</f>
        <v>133.34441489361703</v>
      </c>
      <c r="F56">
        <f>IF(ISBLANK(Marathon!G64),"",100+MAX(0,(50-(50*(Marathon!G64-'Best Times'!I$2)/('Best Times'!I$7-'Best Times'!I$2)))))</f>
        <v>121.36752136752136</v>
      </c>
      <c r="G56">
        <f>IF(ISBLANK(Marathon!H64),"",100+MAX(0,(50-(50*(Marathon!H64-'Best Times'!J$2)/('Best Times'!J$7-'Best Times'!J$2)))))</f>
        <v>128.65384615384616</v>
      </c>
      <c r="H56">
        <f>IF(ISBLANK(Marathon!I64),"",100+MAX(0,(50-(50*(Marathon!I64-'Best Times'!K$2)/('Best Times'!K$7-'Best Times'!K$2)))))</f>
        <v>112.13054187192118</v>
      </c>
      <c r="I56">
        <f>IF(ISBLANK(Marathon!J64),"",100+MAX(0,(50-(50*(Marathon!J64-'Best Times'!L$2)/('Best Times'!L$7-'Best Times'!L$2)))))</f>
        <v>109.05172413793103</v>
      </c>
      <c r="J56">
        <f>IF(ISBLANK(Marathon!K64),"",100+MAX(0,(50-(50*(Marathon!K64-'Best Times'!M$2)/('Best Times'!M$7-'Best Times'!M$2)))))</f>
        <v>129.31459566074952</v>
      </c>
      <c r="K56">
        <f>IF(ISBLANK(Marathon!L64),"",100+MAX(0,(50-(50*(Marathon!L64-'Best Times'!N$2)/('Best Times'!N$7-'Best Times'!N$2)))))</f>
        <v>100</v>
      </c>
      <c r="L56">
        <f>IF(ISBLANK(Marathon!M64),"",100+MAX(0,(50-(50*(Marathon!M64-'Best Times'!O$2)/('Best Times'!O$7-'Best Times'!O$2)))))</f>
        <v>114.61593172119487</v>
      </c>
      <c r="M56">
        <f>IF(ISBLANK(Marathon!N64),"",100+MAX(0,(50-(50*(Marathon!N64-'Best Times'!P$2)/('Best Times'!P$7-'Best Times'!P$2)))))</f>
        <v>122.03781512605042</v>
      </c>
      <c r="N56">
        <f>IF(ISBLANK(Marathon!O64),"",100+MAX(0,(50-(50*(Marathon!O64-'Best Times'!Q$2)/('Best Times'!Q$7-'Best Times'!Q$2)))))</f>
        <v>123.98858921161826</v>
      </c>
      <c r="O56">
        <f>100*COUNTIF(E56:N56,"&gt;0")</f>
        <v>1000</v>
      </c>
      <c r="P56">
        <f>IF(O56=1000,MIN(E56:N56),0)</f>
        <v>100</v>
      </c>
      <c r="Q56">
        <f>SUM(E56:N56)-P56</f>
        <v>1094.50498014445</v>
      </c>
      <c r="R56">
        <v>55</v>
      </c>
      <c r="S56">
        <f t="shared" si="0"/>
        <v>5</v>
      </c>
    </row>
    <row r="57" spans="1:19">
      <c r="A57">
        <v>52</v>
      </c>
      <c r="B57" t="s">
        <v>135</v>
      </c>
      <c r="C57" s="1">
        <v>205.45</v>
      </c>
      <c r="D57" s="2" t="s">
        <v>270</v>
      </c>
      <c r="E57">
        <f>IF(ISBLANK(Marathon!F56),"",100+MAX(0,(50-(50*(Marathon!F56-'Best Times'!H$2)/('Best Times'!H$7-'Best Times'!H$2)))))</f>
        <v>103.76773049645391</v>
      </c>
      <c r="F57">
        <f>IF(ISBLANK(Marathon!G56),"",100+MAX(0,(50-(50*(Marathon!G56-'Best Times'!I$2)/('Best Times'!I$7-'Best Times'!I$2)))))</f>
        <v>113.19444444444444</v>
      </c>
      <c r="G57">
        <f>IF(ISBLANK(Marathon!H56),"",100+MAX(0,(50-(50*(Marathon!H56-'Best Times'!J$2)/('Best Times'!J$7-'Best Times'!J$2)))))</f>
        <v>100</v>
      </c>
      <c r="H57">
        <f>IF(ISBLANK(Marathon!I56),"",100+MAX(0,(50-(50*(Marathon!I56-'Best Times'!K$2)/('Best Times'!K$7-'Best Times'!K$2)))))</f>
        <v>110.09852216748769</v>
      </c>
      <c r="I57">
        <f>IF(ISBLANK(Marathon!J56),"",100+MAX(0,(50-(50*(Marathon!J56-'Best Times'!L$2)/('Best Times'!L$7-'Best Times'!L$2)))))</f>
        <v>135.19396551724139</v>
      </c>
      <c r="J57">
        <f>IF(ISBLANK(Marathon!K56),"",100+MAX(0,(50-(50*(Marathon!K56-'Best Times'!M$2)/('Best Times'!M$7-'Best Times'!M$2)))))</f>
        <v>125</v>
      </c>
      <c r="K57">
        <f>IF(ISBLANK(Marathon!L56),"",100+MAX(0,(50-(50*(Marathon!L56-'Best Times'!N$2)/('Best Times'!N$7-'Best Times'!N$2)))))</f>
        <v>132.17277486910996</v>
      </c>
      <c r="L57">
        <f>IF(ISBLANK(Marathon!M56),"",100+MAX(0,(50-(50*(Marathon!M56-'Best Times'!O$2)/('Best Times'!O$7-'Best Times'!O$2)))))</f>
        <v>133.2859174964438</v>
      </c>
      <c r="M57">
        <f>IF(ISBLANK(Marathon!N56),"",100+MAX(0,(50-(50*(Marathon!N56-'Best Times'!P$2)/('Best Times'!P$7-'Best Times'!P$2)))))</f>
        <v>113.25630252100839</v>
      </c>
      <c r="N57">
        <f>IF(ISBLANK(Marathon!O56),"",100+MAX(0,(50-(50*(Marathon!O56-'Best Times'!Q$2)/('Best Times'!Q$7-'Best Times'!Q$2)))))</f>
        <v>124.6109958506224</v>
      </c>
      <c r="O57">
        <f>100*COUNTIF(E57:N57,"&gt;0")</f>
        <v>1000</v>
      </c>
      <c r="P57">
        <f>IF(O57=1000,MIN(E57:N57),0)</f>
        <v>100</v>
      </c>
      <c r="Q57">
        <f>SUM(E57:N57)-P57</f>
        <v>1090.580653362812</v>
      </c>
      <c r="R57">
        <v>56</v>
      </c>
      <c r="S57">
        <f t="shared" si="0"/>
        <v>-4</v>
      </c>
    </row>
    <row r="58" spans="1:19">
      <c r="A58">
        <v>48</v>
      </c>
      <c r="B58" t="s">
        <v>132</v>
      </c>
      <c r="C58" s="1">
        <v>217.35</v>
      </c>
      <c r="D58" s="2" t="s">
        <v>271</v>
      </c>
      <c r="E58">
        <f>IF(ISBLANK(Marathon!F52),"",100+MAX(0,(50-(50*(Marathon!F52-'Best Times'!H$2)/('Best Times'!H$7-'Best Times'!H$2)))))</f>
        <v>100</v>
      </c>
      <c r="F58">
        <f>IF(ISBLANK(Marathon!G52),"",100+MAX(0,(50-(50*(Marathon!G52-'Best Times'!I$2)/('Best Times'!I$7-'Best Times'!I$2)))))</f>
        <v>126.17521367521368</v>
      </c>
      <c r="G58">
        <f>IF(ISBLANK(Marathon!H52),"",100+MAX(0,(50-(50*(Marathon!H52-'Best Times'!J$2)/('Best Times'!J$7-'Best Times'!J$2)))))</f>
        <v>100</v>
      </c>
      <c r="H58">
        <f>IF(ISBLANK(Marathon!I52),"",100+MAX(0,(50-(50*(Marathon!I52-'Best Times'!K$2)/('Best Times'!K$7-'Best Times'!K$2)))))</f>
        <v>114.51149425287356</v>
      </c>
      <c r="I58">
        <f>IF(ISBLANK(Marathon!J52),"",100+MAX(0,(50-(50*(Marathon!J52-'Best Times'!L$2)/('Best Times'!L$7-'Best Times'!L$2)))))</f>
        <v>116.96120689655172</v>
      </c>
      <c r="J58">
        <f>IF(ISBLANK(Marathon!K52),"",100+MAX(0,(50-(50*(Marathon!K52-'Best Times'!M$2)/('Best Times'!M$7-'Best Times'!M$2)))))</f>
        <v>133.34566074950692</v>
      </c>
      <c r="K58">
        <f>IF(ISBLANK(Marathon!L52),"",100+MAX(0,(50-(50*(Marathon!L52-'Best Times'!N$2)/('Best Times'!N$7-'Best Times'!N$2)))))</f>
        <v>100</v>
      </c>
      <c r="L58">
        <f>IF(ISBLANK(Marathon!M52),"",100+MAX(0,(50-(50*(Marathon!M52-'Best Times'!O$2)/('Best Times'!O$7-'Best Times'!O$2)))))</f>
        <v>144.18563300142247</v>
      </c>
      <c r="M58">
        <f>IF(ISBLANK(Marathon!N52),"",100+MAX(0,(50-(50*(Marathon!N52-'Best Times'!P$2)/('Best Times'!P$7-'Best Times'!P$2)))))</f>
        <v>135.73529411764707</v>
      </c>
      <c r="N58">
        <f>IF(ISBLANK(Marathon!O52),"",100+MAX(0,(50-(50*(Marathon!O52-'Best Times'!Q$2)/('Best Times'!Q$7-'Best Times'!Q$2)))))</f>
        <v>118.95746887966806</v>
      </c>
      <c r="O58">
        <f>100*COUNTIF(E58:N58,"&gt;0")</f>
        <v>1000</v>
      </c>
      <c r="P58">
        <f>IF(O58=1000,MIN(E58:N58),0)</f>
        <v>100</v>
      </c>
      <c r="Q58">
        <f>SUM(E58:N58)-P58</f>
        <v>1089.8719715728837</v>
      </c>
      <c r="R58">
        <v>57</v>
      </c>
      <c r="S58">
        <f t="shared" si="0"/>
        <v>-9</v>
      </c>
    </row>
    <row r="59" spans="1:19">
      <c r="A59">
        <v>54</v>
      </c>
      <c r="B59" t="s">
        <v>136</v>
      </c>
      <c r="C59" s="1">
        <v>201.31666666666601</v>
      </c>
      <c r="D59" s="2" t="s">
        <v>270</v>
      </c>
      <c r="E59">
        <f>IF(ISBLANK(Marathon!F58),"",100+MAX(0,(50-(50*(Marathon!F58-'Best Times'!H$2)/('Best Times'!H$7-'Best Times'!H$2)))))</f>
        <v>100</v>
      </c>
      <c r="F59">
        <f>IF(ISBLANK(Marathon!G58),"",100+MAX(0,(50-(50*(Marathon!G58-'Best Times'!I$2)/('Best Times'!I$7-'Best Times'!I$2)))))</f>
        <v>108.17307692307692</v>
      </c>
      <c r="G59">
        <f>IF(ISBLANK(Marathon!H58),"",100+MAX(0,(50-(50*(Marathon!H58-'Best Times'!J$2)/('Best Times'!J$7-'Best Times'!J$2)))))</f>
        <v>102.30769230769231</v>
      </c>
      <c r="H59">
        <f>IF(ISBLANK(Marathon!I58),"",100+MAX(0,(50-(50*(Marathon!I58-'Best Times'!K$2)/('Best Times'!K$7-'Best Times'!K$2)))))</f>
        <v>125.30788177339902</v>
      </c>
      <c r="I59">
        <f>IF(ISBLANK(Marathon!J58),"",100+MAX(0,(50-(50*(Marathon!J58-'Best Times'!L$2)/('Best Times'!L$7-'Best Times'!L$2)))))</f>
        <v>135.4094827586207</v>
      </c>
      <c r="J59">
        <f>IF(ISBLANK(Marathon!K58),"",100+MAX(0,(50-(50*(Marathon!K58-'Best Times'!M$2)/('Best Times'!M$7-'Best Times'!M$2)))))</f>
        <v>133.28402366863907</v>
      </c>
      <c r="K59">
        <f>IF(ISBLANK(Marathon!L58),"",100+MAX(0,(50-(50*(Marathon!L58-'Best Times'!N$2)/('Best Times'!N$7-'Best Times'!N$2)))))</f>
        <v>120.34031413612566</v>
      </c>
      <c r="L59">
        <f>IF(ISBLANK(Marathon!M58),"",100+MAX(0,(50-(50*(Marathon!M58-'Best Times'!O$2)/('Best Times'!O$7-'Best Times'!O$2)))))</f>
        <v>126.68918918918919</v>
      </c>
      <c r="M59">
        <f>IF(ISBLANK(Marathon!N58),"",100+MAX(0,(50-(50*(Marathon!N58-'Best Times'!P$2)/('Best Times'!P$7-'Best Times'!P$2)))))</f>
        <v>109.83193277310924</v>
      </c>
      <c r="N59">
        <f>IF(ISBLANK(Marathon!O58),"",100+MAX(0,(50-(50*(Marathon!O58-'Best Times'!Q$2)/('Best Times'!Q$7-'Best Times'!Q$2)))))</f>
        <v>123.44398340248962</v>
      </c>
      <c r="O59">
        <f>100*COUNTIF(E59:N59,"&gt;0")</f>
        <v>1000</v>
      </c>
      <c r="P59">
        <f>IF(O59=1000,MIN(E59:N59),0)</f>
        <v>100</v>
      </c>
      <c r="Q59">
        <f>SUM(E59:N59)-P59</f>
        <v>1084.7875769323418</v>
      </c>
      <c r="R59">
        <v>58</v>
      </c>
      <c r="S59">
        <f t="shared" si="0"/>
        <v>-4</v>
      </c>
    </row>
    <row r="60" spans="1:19">
      <c r="A60">
        <v>66</v>
      </c>
      <c r="B60" t="s">
        <v>40</v>
      </c>
      <c r="C60" s="1">
        <v>167.016666666666</v>
      </c>
      <c r="D60" s="2" t="s">
        <v>144</v>
      </c>
      <c r="E60">
        <f>IF(ISBLANK(Marathon!F70),"",100+MAX(0,(50-(50*(Marathon!F70-'Best Times'!H$2)/('Best Times'!H$7-'Best Times'!H$2)))))</f>
        <v>130.86214539007091</v>
      </c>
      <c r="F60">
        <f>IF(ISBLANK(Marathon!G70),"",100+MAX(0,(50-(50*(Marathon!G70-'Best Times'!I$2)/('Best Times'!I$7-'Best Times'!I$2)))))</f>
        <v>130.82264957264957</v>
      </c>
      <c r="G60">
        <f>IF(ISBLANK(Marathon!H70),"",100+MAX(0,(50-(50*(Marathon!H70-'Best Times'!J$2)/('Best Times'!J$7-'Best Times'!J$2)))))</f>
        <v>100</v>
      </c>
      <c r="H60">
        <f>IF(ISBLANK(Marathon!I70),"",100+MAX(0,(50-(50*(Marathon!I70-'Best Times'!K$2)/('Best Times'!K$7-'Best Times'!K$2)))))</f>
        <v>139.86042692939245</v>
      </c>
      <c r="I60">
        <f>IF(ISBLANK(Marathon!J70),"",100+MAX(0,(50-(50*(Marathon!J70-'Best Times'!L$2)/('Best Times'!L$7-'Best Times'!L$2)))))</f>
        <v>100</v>
      </c>
      <c r="J60">
        <v>100</v>
      </c>
      <c r="K60">
        <f>IF(ISBLANK(Marathon!L70),"",100+MAX(0,(50-(50*(Marathon!L70-'Best Times'!N$2)/('Best Times'!N$7-'Best Times'!N$2)))))</f>
        <v>137.27748691099475</v>
      </c>
      <c r="L60">
        <f>IF(ISBLANK(Marathon!M70),"",100+MAX(0,(50-(50*(Marathon!M70-'Best Times'!O$2)/('Best Times'!O$7-'Best Times'!O$2)))))</f>
        <v>100</v>
      </c>
      <c r="M60">
        <v>100</v>
      </c>
      <c r="N60">
        <f>IF(ISBLANK(Marathon!O70),"",100+MAX(0,(50-(50*(Marathon!O70-'Best Times'!Q$2)/('Best Times'!Q$7-'Best Times'!Q$2)))))</f>
        <v>138.95228215767634</v>
      </c>
      <c r="O60">
        <f>100*COUNTIF(E60:N60,"&gt;0")</f>
        <v>1000</v>
      </c>
      <c r="P60">
        <f>IF(O60=1000,MIN(E60:N60),0)</f>
        <v>100</v>
      </c>
      <c r="Q60">
        <f>SUM(E60:N60)-P60</f>
        <v>1077.774990960784</v>
      </c>
      <c r="R60">
        <v>59</v>
      </c>
      <c r="S60">
        <f t="shared" si="0"/>
        <v>7</v>
      </c>
    </row>
    <row r="61" spans="1:19">
      <c r="A61">
        <v>63</v>
      </c>
      <c r="B61" t="s">
        <v>15</v>
      </c>
      <c r="C61" s="1">
        <v>171.3</v>
      </c>
      <c r="D61" s="2" t="s">
        <v>125</v>
      </c>
      <c r="E61">
        <v>100</v>
      </c>
      <c r="F61">
        <f>IF(ISBLANK(Marathon!G67),"",100+MAX(0,(50-(50*(Marathon!G67-'Best Times'!I$2)/('Best Times'!I$7-'Best Times'!I$2)))))</f>
        <v>138.00747863247864</v>
      </c>
      <c r="G61">
        <f>IF(ISBLANK(Marathon!H67),"",100+MAX(0,(50-(50*(Marathon!H67-'Best Times'!J$2)/('Best Times'!J$7-'Best Times'!J$2)))))</f>
        <v>134.84615384615384</v>
      </c>
      <c r="H61">
        <f>IF(ISBLANK(Marathon!I67),"",100+MAX(0,(50-(50*(Marathon!I67-'Best Times'!K$2)/('Best Times'!K$7-'Best Times'!K$2)))))</f>
        <v>100</v>
      </c>
      <c r="I61">
        <f>IF(ISBLANK(Marathon!J67),"",100+MAX(0,(50-(50*(Marathon!J67-'Best Times'!L$2)/('Best Times'!L$7-'Best Times'!L$2)))))</f>
        <v>126.98275862068965</v>
      </c>
      <c r="J61">
        <f>IF(ISBLANK(Marathon!K67),"",100+MAX(0,(50-(50*(Marathon!K67-'Best Times'!M$2)/('Best Times'!M$7-'Best Times'!M$2)))))</f>
        <v>100</v>
      </c>
      <c r="K61">
        <f>IF(ISBLANK(Marathon!L67),"",100+MAX(0,(50-(50*(Marathon!L67-'Best Times'!N$2)/('Best Times'!N$7-'Best Times'!N$2)))))</f>
        <v>127.91884816753927</v>
      </c>
      <c r="L61">
        <f>IF(ISBLANK(Marathon!M67),"",100+MAX(0,(50-(50*(Marathon!M67-'Best Times'!O$2)/('Best Times'!O$7-'Best Times'!O$2)))))</f>
        <v>134.92176386913229</v>
      </c>
      <c r="M61">
        <f>IF(ISBLANK(Marathon!N67),"",100+MAX(0,(50-(50*(Marathon!N67-'Best Times'!P$2)/('Best Times'!P$7-'Best Times'!P$2)))))</f>
        <v>102.87815126050421</v>
      </c>
      <c r="N61">
        <f>IF(ISBLANK(Marathon!O67),"",100+MAX(0,(50-(50*(Marathon!O67-'Best Times'!Q$2)/('Best Times'!Q$7-'Best Times'!Q$2)))))</f>
        <v>104.87551867219918</v>
      </c>
      <c r="O61">
        <f>100*COUNTIF(E61:N61,"&gt;0")</f>
        <v>1000</v>
      </c>
      <c r="P61">
        <f>IF(O61=1000,MIN(E61:N61),0)</f>
        <v>100</v>
      </c>
      <c r="Q61">
        <f>SUM(E61:N61)-P61</f>
        <v>1070.4306730686972</v>
      </c>
      <c r="R61">
        <v>60</v>
      </c>
      <c r="S61">
        <f t="shared" si="0"/>
        <v>3</v>
      </c>
    </row>
    <row r="62" spans="1:19">
      <c r="A62">
        <v>80</v>
      </c>
      <c r="B62" t="s">
        <v>153</v>
      </c>
      <c r="C62" s="1">
        <v>242.56666666666601</v>
      </c>
      <c r="D62" s="2" t="s">
        <v>278</v>
      </c>
      <c r="E62">
        <f>IF(ISBLANK(Marathon!F84),"",100+MAX(0,(50-(50*(Marathon!F84-'Best Times'!H$2)/('Best Times'!H$7-'Best Times'!H$2)))))</f>
        <v>145.75576241134752</v>
      </c>
      <c r="F62">
        <f>IF(ISBLANK(Marathon!G84),"",100+MAX(0,(50-(50*(Marathon!G84-'Best Times'!I$2)/('Best Times'!I$7-'Best Times'!I$2)))))</f>
        <v>130.52884615384616</v>
      </c>
      <c r="G62">
        <f>IF(ISBLANK(Marathon!H84),"",100+MAX(0,(50-(50*(Marathon!H84-'Best Times'!J$2)/('Best Times'!J$7-'Best Times'!J$2)))))</f>
        <v>131.71538461538461</v>
      </c>
      <c r="H62">
        <f>IF(ISBLANK(Marathon!I84),"",100+MAX(0,(50-(50*(Marathon!I84-'Best Times'!K$2)/('Best Times'!K$7-'Best Times'!K$2)))))</f>
        <v>121.94170771756978</v>
      </c>
      <c r="I62" t="str">
        <f>IF(ISBLANK(Marathon!J84),"",100+MAX(0,(50-(50*(Marathon!J84-'Best Times'!L$2)/('Best Times'!L$7-'Best Times'!L$2)))))</f>
        <v/>
      </c>
      <c r="J62" t="str">
        <f>IF(ISBLANK(Marathon!K84),"",100+MAX(0,(50-(50*(Marathon!K84-'Best Times'!M$2)/('Best Times'!M$7-'Best Times'!M$2)))))</f>
        <v/>
      </c>
      <c r="K62">
        <f>IF(ISBLANK(Marathon!L84),"",100+MAX(0,(50-(50*(Marathon!L84-'Best Times'!N$2)/('Best Times'!N$7-'Best Times'!N$2)))))</f>
        <v>133.28534031413614</v>
      </c>
      <c r="L62">
        <f>IF(ISBLANK(Marathon!M84),"",100+MAX(0,(50-(50*(Marathon!M84-'Best Times'!O$2)/('Best Times'!O$7-'Best Times'!O$2)))))</f>
        <v>140.84281650071125</v>
      </c>
      <c r="M62">
        <f>IF(ISBLANK(Marathon!N84),"",100+MAX(0,(50-(50*(Marathon!N84-'Best Times'!P$2)/('Best Times'!P$7-'Best Times'!P$2)))))</f>
        <v>137.52100840336135</v>
      </c>
      <c r="N62">
        <f>IF(ISBLANK(Marathon!O84),"",100+MAX(0,(50-(50*(Marathon!O84-'Best Times'!Q$2)/('Best Times'!Q$7-'Best Times'!Q$2)))))</f>
        <v>128.18983402489627</v>
      </c>
      <c r="O62">
        <f>100*COUNTIF(E62:N62,"&gt;0")</f>
        <v>800</v>
      </c>
      <c r="P62">
        <f>IF(O62=1000,MIN(E62:N62),0)</f>
        <v>0</v>
      </c>
      <c r="Q62">
        <f>SUM(E62:N62)-P62</f>
        <v>1069.7807001412532</v>
      </c>
      <c r="R62">
        <v>61</v>
      </c>
      <c r="S62">
        <f t="shared" si="0"/>
        <v>19</v>
      </c>
    </row>
    <row r="63" spans="1:19">
      <c r="A63">
        <v>77</v>
      </c>
      <c r="B63" t="s">
        <v>151</v>
      </c>
      <c r="C63" s="1">
        <v>149.73333333333301</v>
      </c>
      <c r="D63" s="2" t="s">
        <v>275</v>
      </c>
      <c r="E63">
        <f>IF(ISBLANK(Marathon!F81),"",100+MAX(0,(50-(50*(Marathon!F81-'Best Times'!H$2)/('Best Times'!H$7-'Best Times'!H$2)))))</f>
        <v>117.87455673758865</v>
      </c>
      <c r="F63">
        <f>IF(ISBLANK(Marathon!G81),"",100+MAX(0,(50-(50*(Marathon!G81-'Best Times'!I$2)/('Best Times'!I$7-'Best Times'!I$2)))))</f>
        <v>133.36004273504273</v>
      </c>
      <c r="G63">
        <f>IF(ISBLANK(Marathon!H81),"",100+MAX(0,(50-(50*(Marathon!H81-'Best Times'!J$2)/('Best Times'!J$7-'Best Times'!J$2)))))</f>
        <v>100</v>
      </c>
      <c r="H63">
        <f>IF(ISBLANK(Marathon!I81),"",100+MAX(0,(50-(50*(Marathon!I81-'Best Times'!K$2)/('Best Times'!K$7-'Best Times'!K$2)))))</f>
        <v>135.77586206896552</v>
      </c>
      <c r="I63">
        <f>IF(ISBLANK(Marathon!J81),"",100+MAX(0,(50-(50*(Marathon!J81-'Best Times'!L$2)/('Best Times'!L$7-'Best Times'!L$2)))))</f>
        <v>100</v>
      </c>
      <c r="J63">
        <f>IF(ISBLANK(Marathon!K81),"",100+MAX(0,(50-(50*(Marathon!K81-'Best Times'!M$2)/('Best Times'!M$7-'Best Times'!M$2)))))</f>
        <v>120.52514792899409</v>
      </c>
      <c r="K63">
        <f>IF(ISBLANK(Marathon!L81),"",100+MAX(0,(50-(50*(Marathon!L81-'Best Times'!N$2)/('Best Times'!N$7-'Best Times'!N$2)))))</f>
        <v>118.7303664921466</v>
      </c>
      <c r="L63">
        <f>IF(ISBLANK(Marathon!M81),"",100+MAX(0,(50-(50*(Marathon!M81-'Best Times'!O$2)/('Best Times'!O$7-'Best Times'!O$2)))))</f>
        <v>100</v>
      </c>
      <c r="M63">
        <f>IF(ISBLANK(Marathon!N81),"",100+MAX(0,(50-(50*(Marathon!N81-'Best Times'!P$2)/('Best Times'!P$7-'Best Times'!P$2)))))</f>
        <v>127.20588235294117</v>
      </c>
      <c r="N63">
        <f>IF(ISBLANK(Marathon!O81),"",100+MAX(0,(50-(50*(Marathon!O81-'Best Times'!Q$2)/('Best Times'!Q$7-'Best Times'!Q$2)))))</f>
        <v>115.97510373443984</v>
      </c>
      <c r="O63">
        <f>100*COUNTIF(E63:N63,"&gt;0")</f>
        <v>1000</v>
      </c>
      <c r="P63">
        <f>IF(O63=1000,MIN(E63:N63),0)</f>
        <v>100</v>
      </c>
      <c r="Q63">
        <f>SUM(E63:N63)-P63</f>
        <v>1069.4469620501186</v>
      </c>
      <c r="R63">
        <v>62</v>
      </c>
      <c r="S63">
        <f t="shared" si="0"/>
        <v>15</v>
      </c>
    </row>
    <row r="64" spans="1:19">
      <c r="A64">
        <v>61</v>
      </c>
      <c r="B64" t="s">
        <v>23</v>
      </c>
      <c r="C64" s="1">
        <v>174.38333333333301</v>
      </c>
      <c r="D64" s="2" t="s">
        <v>275</v>
      </c>
      <c r="E64">
        <f>IF(ISBLANK(Marathon!F65),"",100+MAX(0,(50-(50*(Marathon!F65-'Best Times'!H$2)/('Best Times'!H$7-'Best Times'!H$2)))))</f>
        <v>100</v>
      </c>
      <c r="F64">
        <f>IF(ISBLANK(Marathon!G65),"",100+MAX(0,(50-(50*(Marathon!G65-'Best Times'!I$2)/('Best Times'!I$7-'Best Times'!I$2)))))</f>
        <v>118.56303418803418</v>
      </c>
      <c r="G64">
        <f>IF(ISBLANK(Marathon!H65),"",100+MAX(0,(50-(50*(Marathon!H65-'Best Times'!J$2)/('Best Times'!J$7-'Best Times'!J$2)))))</f>
        <v>118.71538461538461</v>
      </c>
      <c r="H64">
        <f>IF(ISBLANK(Marathon!I65),"",100+MAX(0,(50-(50*(Marathon!I65-'Best Times'!K$2)/('Best Times'!K$7-'Best Times'!K$2)))))</f>
        <v>100</v>
      </c>
      <c r="I64">
        <f>IF(ISBLANK(Marathon!J65),"",100+MAX(0,(50-(50*(Marathon!J65-'Best Times'!L$2)/('Best Times'!L$7-'Best Times'!L$2)))))</f>
        <v>132.97413793103448</v>
      </c>
      <c r="J64">
        <f>IF(ISBLANK(Marathon!K65),"",100+MAX(0,(50-(50*(Marathon!K65-'Best Times'!M$2)/('Best Times'!M$7-'Best Times'!M$2)))))</f>
        <v>136.00838264299801</v>
      </c>
      <c r="K64">
        <f>IF(ISBLANK(Marathon!L65),"",100+MAX(0,(50-(50*(Marathon!L65-'Best Times'!N$2)/('Best Times'!N$7-'Best Times'!N$2)))))</f>
        <v>100</v>
      </c>
      <c r="L64">
        <f>IF(ISBLANK(Marathon!M65),"",100+MAX(0,(50-(50*(Marathon!M65-'Best Times'!O$2)/('Best Times'!O$7-'Best Times'!O$2)))))</f>
        <v>120.16358463726885</v>
      </c>
      <c r="M64">
        <f>IF(ISBLANK(Marathon!N65),"",100+MAX(0,(50-(50*(Marathon!N65-'Best Times'!P$2)/('Best Times'!P$7-'Best Times'!P$2)))))</f>
        <v>125.48319327731093</v>
      </c>
      <c r="N64">
        <f>IF(ISBLANK(Marathon!O65),"",100+MAX(0,(50-(50*(Marathon!O65-'Best Times'!Q$2)/('Best Times'!Q$7-'Best Times'!Q$2)))))</f>
        <v>115.04149377593362</v>
      </c>
      <c r="O64">
        <f>100*COUNTIF(E64:N64,"&gt;0")</f>
        <v>1000</v>
      </c>
      <c r="P64">
        <f>IF(O64=1000,MIN(E64:N64),0)</f>
        <v>100</v>
      </c>
      <c r="Q64">
        <f>SUM(E64:N64)-P64</f>
        <v>1066.9492110679646</v>
      </c>
      <c r="R64">
        <v>63</v>
      </c>
      <c r="S64">
        <f t="shared" si="0"/>
        <v>-2</v>
      </c>
    </row>
    <row r="65" spans="1:19">
      <c r="A65">
        <v>69</v>
      </c>
      <c r="B65" t="s">
        <v>145</v>
      </c>
      <c r="C65" s="1">
        <v>163.69999999999999</v>
      </c>
      <c r="D65" s="2" t="s">
        <v>275</v>
      </c>
      <c r="E65">
        <f>IF(ISBLANK(Marathon!F73),"",100+MAX(0,(50-(50*(Marathon!F73-'Best Times'!H$2)/('Best Times'!H$7-'Best Times'!H$2)))))</f>
        <v>121.4206560283688</v>
      </c>
      <c r="F65">
        <f>IF(ISBLANK(Marathon!G73),"",100+MAX(0,(50-(50*(Marathon!G73-'Best Times'!I$2)/('Best Times'!I$7-'Best Times'!I$2)))))</f>
        <v>114.1292735042735</v>
      </c>
      <c r="G65">
        <f>IF(ISBLANK(Marathon!H73),"",100+MAX(0,(50-(50*(Marathon!H73-'Best Times'!J$2)/('Best Times'!J$7-'Best Times'!J$2)))))</f>
        <v>107.59230769230768</v>
      </c>
      <c r="H65">
        <f>IF(ISBLANK(Marathon!I73),"",100+MAX(0,(50-(50*(Marathon!I73-'Best Times'!K$2)/('Best Times'!K$7-'Best Times'!K$2)))))</f>
        <v>124.83579638752053</v>
      </c>
      <c r="I65">
        <f>IF(ISBLANK(Marathon!J73),"",100+MAX(0,(50-(50*(Marathon!J73-'Best Times'!L$2)/('Best Times'!L$7-'Best Times'!L$2)))))</f>
        <v>132.56465517241378</v>
      </c>
      <c r="J65">
        <f>IF(ISBLANK(Marathon!K73),"",100+MAX(0,(50-(50*(Marathon!K73-'Best Times'!M$2)/('Best Times'!M$7-'Best Times'!M$2)))))</f>
        <v>115.28599605522683</v>
      </c>
      <c r="K65">
        <f>IF(ISBLANK(Marathon!L73),"",100+MAX(0,(50-(50*(Marathon!L73-'Best Times'!N$2)/('Best Times'!N$7-'Best Times'!N$2)))))</f>
        <v>112.10732984293193</v>
      </c>
      <c r="L65">
        <f>IF(ISBLANK(Marathon!M73),"",100+MAX(0,(50-(50*(Marathon!M73-'Best Times'!O$2)/('Best Times'!O$7-'Best Times'!O$2)))))</f>
        <v>106.93456614509246</v>
      </c>
      <c r="M65">
        <f>IF(ISBLANK(Marathon!N73),"",100+MAX(0,(50-(50*(Marathon!N73-'Best Times'!P$2)/('Best Times'!P$7-'Best Times'!P$2)))))</f>
        <v>130.88235294117646</v>
      </c>
      <c r="N65">
        <f>IF(ISBLANK(Marathon!O73),"",100+MAX(0,(50-(50*(Marathon!O73-'Best Times'!Q$2)/('Best Times'!Q$7-'Best Times'!Q$2)))))</f>
        <v>107.70228215767635</v>
      </c>
      <c r="O65">
        <f>100*COUNTIF(E65:N65,"&gt;0")</f>
        <v>1000</v>
      </c>
      <c r="P65">
        <f>IF(O65=1000,MIN(E65:N65),0)</f>
        <v>106.93456614509246</v>
      </c>
      <c r="Q65">
        <f>SUM(E65:N65)-P65</f>
        <v>1066.5206497818961</v>
      </c>
      <c r="R65">
        <v>64</v>
      </c>
      <c r="S65">
        <f t="shared" si="0"/>
        <v>5</v>
      </c>
    </row>
    <row r="66" spans="1:19">
      <c r="A66">
        <v>76</v>
      </c>
      <c r="B66" t="s">
        <v>7</v>
      </c>
      <c r="C66" s="1">
        <v>152.69999999999999</v>
      </c>
      <c r="D66" s="2" t="s">
        <v>150</v>
      </c>
      <c r="E66">
        <f>IF(ISBLANK(Marathon!F80),"",100+MAX(0,(50-(50*(Marathon!F80-'Best Times'!H$2)/('Best Times'!H$7-'Best Times'!H$2)))))</f>
        <v>111.70212765957447</v>
      </c>
      <c r="F66">
        <v>100</v>
      </c>
      <c r="G66">
        <f>IF(ISBLANK(Marathon!H80),"",100+MAX(0,(50-(50*(Marathon!H80-'Best Times'!J$2)/('Best Times'!J$7-'Best Times'!J$2)))))</f>
        <v>105.73846153846154</v>
      </c>
      <c r="H66">
        <f>IF(ISBLANK(Marathon!I80),"",100+MAX(0,(50-(50*(Marathon!I80-'Best Times'!K$2)/('Best Times'!K$7-'Best Times'!K$2)))))</f>
        <v>131.1576354679803</v>
      </c>
      <c r="I66">
        <f>IF(ISBLANK(Marathon!J80),"",100+MAX(0,(50-(50*(Marathon!J80-'Best Times'!L$2)/('Best Times'!L$7-'Best Times'!L$2)))))</f>
        <v>137.67241379310343</v>
      </c>
      <c r="J66">
        <f>IF(ISBLANK(Marathon!K80),"",100+MAX(0,(50-(50*(Marathon!K80-'Best Times'!M$2)/('Best Times'!M$7-'Best Times'!M$2)))))</f>
        <v>119.94575936883629</v>
      </c>
      <c r="K66">
        <f>IF(ISBLANK(Marathon!L80),"",100+MAX(0,(50-(50*(Marathon!L80-'Best Times'!N$2)/('Best Times'!N$7-'Best Times'!N$2)))))</f>
        <v>100</v>
      </c>
      <c r="L66">
        <f>IF(ISBLANK(Marathon!M80),"",100+MAX(0,(50-(50*(Marathon!M80-'Best Times'!O$2)/('Best Times'!O$7-'Best Times'!O$2)))))</f>
        <v>100</v>
      </c>
      <c r="M66">
        <f>IF(ISBLANK(Marathon!N80),"",100+MAX(0,(50-(50*(Marathon!N80-'Best Times'!P$2)/('Best Times'!P$7-'Best Times'!P$2)))))</f>
        <v>139.30672268907563</v>
      </c>
      <c r="N66">
        <f>IF(ISBLANK(Marathon!O80),"",100+MAX(0,(50-(50*(Marathon!O80-'Best Times'!Q$2)/('Best Times'!Q$7-'Best Times'!Q$2)))))</f>
        <v>120.92842323651452</v>
      </c>
      <c r="O66">
        <f>100*COUNTIF(E66:N66,"&gt;0")</f>
        <v>1000</v>
      </c>
      <c r="P66">
        <f>IF(O66=1000,MIN(E66:N66),0)</f>
        <v>100</v>
      </c>
      <c r="Q66">
        <f>SUM(E66:N66)-P66</f>
        <v>1066.4515437535463</v>
      </c>
      <c r="R66">
        <v>65</v>
      </c>
      <c r="S66">
        <f t="shared" si="0"/>
        <v>11</v>
      </c>
    </row>
    <row r="67" spans="1:19">
      <c r="A67">
        <v>55</v>
      </c>
      <c r="B67" t="s">
        <v>137</v>
      </c>
      <c r="C67" s="1">
        <v>195.48333333333301</v>
      </c>
      <c r="D67" s="2" t="s">
        <v>271</v>
      </c>
      <c r="E67">
        <f>IF(ISBLANK(Marathon!F59),"",100+MAX(0,(50-(50*(Marathon!F59-'Best Times'!H$2)/('Best Times'!H$7-'Best Times'!H$2)))))</f>
        <v>103.65691489361703</v>
      </c>
      <c r="F67">
        <f>IF(ISBLANK(Marathon!G59),"",100+MAX(0,(50-(50*(Marathon!G59-'Best Times'!I$2)/('Best Times'!I$7-'Best Times'!I$2)))))</f>
        <v>103.07158119658121</v>
      </c>
      <c r="G67">
        <f>IF(ISBLANK(Marathon!H59),"",100+MAX(0,(50-(50*(Marathon!H59-'Best Times'!J$2)/('Best Times'!J$7-'Best Times'!J$2)))))</f>
        <v>100</v>
      </c>
      <c r="H67">
        <f>IF(ISBLANK(Marathon!I59),"",100+MAX(0,(50-(50*(Marathon!I59-'Best Times'!K$2)/('Best Times'!K$7-'Best Times'!K$2)))))</f>
        <v>138.01313628899837</v>
      </c>
      <c r="I67">
        <f>IF(ISBLANK(Marathon!J59),"",100+MAX(0,(50-(50*(Marathon!J59-'Best Times'!L$2)/('Best Times'!L$7-'Best Times'!L$2)))))</f>
        <v>139.35344827586206</v>
      </c>
      <c r="J67">
        <f>IF(ISBLANK(Marathon!K59),"",100+MAX(0,(50-(50*(Marathon!K59-'Best Times'!M$2)/('Best Times'!M$7-'Best Times'!M$2)))))</f>
        <v>134.31952662721892</v>
      </c>
      <c r="K67">
        <f>IF(ISBLANK(Marathon!L59),"",100+MAX(0,(50-(50*(Marathon!L59-'Best Times'!N$2)/('Best Times'!N$7-'Best Times'!N$2)))))</f>
        <v>100</v>
      </c>
      <c r="L67">
        <f>IF(ISBLANK(Marathon!M59),"",100+MAX(0,(50-(50*(Marathon!M59-'Best Times'!O$2)/('Best Times'!O$7-'Best Times'!O$2)))))</f>
        <v>113.10455192034139</v>
      </c>
      <c r="M67">
        <f>IF(ISBLANK(Marathon!N59),"",100+MAX(0,(50-(50*(Marathon!N59-'Best Times'!P$2)/('Best Times'!P$7-'Best Times'!P$2)))))</f>
        <v>119.32773109243698</v>
      </c>
      <c r="N67">
        <f>IF(ISBLANK(Marathon!O59),"",100+MAX(0,(50-(50*(Marathon!O59-'Best Times'!Q$2)/('Best Times'!Q$7-'Best Times'!Q$2)))))</f>
        <v>114.26348547717842</v>
      </c>
      <c r="O67">
        <f>100*COUNTIF(E67:N67,"&gt;0")</f>
        <v>1000</v>
      </c>
      <c r="P67">
        <f>IF(O67=1000,MIN(E67:N67),0)</f>
        <v>100</v>
      </c>
      <c r="Q67">
        <f>SUM(E67:N67)-P67</f>
        <v>1065.1103757722344</v>
      </c>
      <c r="R67">
        <v>66</v>
      </c>
      <c r="S67">
        <f t="shared" ref="S67:S130" si="1">A67-R67</f>
        <v>-11</v>
      </c>
    </row>
    <row r="68" spans="1:19">
      <c r="A68">
        <v>59</v>
      </c>
      <c r="B68" t="s">
        <v>141</v>
      </c>
      <c r="C68" s="1">
        <v>189</v>
      </c>
      <c r="D68" s="2" t="s">
        <v>274</v>
      </c>
      <c r="E68">
        <f>IF(ISBLANK(Marathon!F63),"",100+MAX(0,(50-(50*(Marathon!F63-'Best Times'!H$2)/('Best Times'!H$7-'Best Times'!H$2)))))</f>
        <v>100</v>
      </c>
      <c r="F68">
        <f>IF(ISBLANK(Marathon!G63),"",100+MAX(0,(50-(50*(Marathon!G63-'Best Times'!I$2)/('Best Times'!I$7-'Best Times'!I$2)))))</f>
        <v>121.39423076923077</v>
      </c>
      <c r="G68" t="str">
        <f>IF(ISBLANK(Marathon!H63),"",100+MAX(0,(50-(50*(Marathon!H63-'Best Times'!J$2)/('Best Times'!J$7-'Best Times'!J$2)))))</f>
        <v/>
      </c>
      <c r="H68">
        <f>IF(ISBLANK(Marathon!I63),"",100+MAX(0,(50-(50*(Marathon!I63-'Best Times'!K$2)/('Best Times'!K$7-'Best Times'!K$2)))))</f>
        <v>117.67241379310344</v>
      </c>
      <c r="I68">
        <f>IF(ISBLANK(Marathon!J63),"",100+MAX(0,(50-(50*(Marathon!J63-'Best Times'!L$2)/('Best Times'!L$7-'Best Times'!L$2)))))</f>
        <v>131.25</v>
      </c>
      <c r="J68">
        <f>IF(ISBLANK(Marathon!K63),"",100+MAX(0,(50-(50*(Marathon!K63-'Best Times'!M$2)/('Best Times'!M$7-'Best Times'!M$2)))))</f>
        <v>100</v>
      </c>
      <c r="K68">
        <f>IF(ISBLANK(Marathon!L63),"",100+MAX(0,(50-(50*(Marathon!L63-'Best Times'!N$2)/('Best Times'!N$7-'Best Times'!N$2)))))</f>
        <v>125.87696335078535</v>
      </c>
      <c r="L68">
        <f>IF(ISBLANK(Marathon!M63),"",100+MAX(0,(50-(50*(Marathon!M63-'Best Times'!O$2)/('Best Times'!O$7-'Best Times'!O$2)))))</f>
        <v>116.28733997155049</v>
      </c>
      <c r="M68">
        <f>IF(ISBLANK(Marathon!N63),"",100+MAX(0,(50-(50*(Marathon!N63-'Best Times'!P$2)/('Best Times'!P$7-'Best Times'!P$2)))))</f>
        <v>117.14285714285714</v>
      </c>
      <c r="N68">
        <f>IF(ISBLANK(Marathon!O63),"",100+MAX(0,(50-(50*(Marathon!O63-'Best Times'!Q$2)/('Best Times'!Q$7-'Best Times'!Q$2)))))</f>
        <v>133.16908713692948</v>
      </c>
      <c r="O68">
        <f>100*COUNTIF(E68:N68,"&gt;0")</f>
        <v>900</v>
      </c>
      <c r="P68">
        <f>IF(O68=1000,MIN(E68:N68),0)</f>
        <v>0</v>
      </c>
      <c r="Q68">
        <f>SUM(E68:N68)-P68</f>
        <v>1062.7928921644566</v>
      </c>
      <c r="R68">
        <v>67</v>
      </c>
      <c r="S68">
        <f t="shared" si="1"/>
        <v>-8</v>
      </c>
    </row>
    <row r="69" spans="1:19">
      <c r="A69">
        <v>65</v>
      </c>
      <c r="B69" t="s">
        <v>35</v>
      </c>
      <c r="C69" s="1">
        <v>167.06666666666601</v>
      </c>
      <c r="D69" s="2" t="s">
        <v>274</v>
      </c>
      <c r="E69">
        <f>IF(ISBLANK(Marathon!F69),"",100+MAX(0,(50-(50*(Marathon!F69-'Best Times'!H$2)/('Best Times'!H$7-'Best Times'!H$2)))))</f>
        <v>146.6866134751773</v>
      </c>
      <c r="F69">
        <f>IF(ISBLANK(Marathon!G69),"",100+MAX(0,(50-(50*(Marathon!G69-'Best Times'!I$2)/('Best Times'!I$7-'Best Times'!I$2)))))</f>
        <v>140.03739316239316</v>
      </c>
      <c r="G69">
        <f>IF(ISBLANK(Marathon!H69),"",100+MAX(0,(50-(50*(Marathon!H69-'Best Times'!J$2)/('Best Times'!J$7-'Best Times'!J$2)))))</f>
        <v>100</v>
      </c>
      <c r="H69" t="str">
        <f>IF(ISBLANK(Marathon!I69),"",100+MAX(0,(50-(50*(Marathon!I69-'Best Times'!K$2)/('Best Times'!K$7-'Best Times'!K$2)))))</f>
        <v/>
      </c>
      <c r="I69">
        <f>IF(ISBLANK(Marathon!J69),"",100+MAX(0,(50-(50*(Marathon!J69-'Best Times'!L$2)/('Best Times'!L$7-'Best Times'!L$2)))))</f>
        <v>109.82758620689656</v>
      </c>
      <c r="J69">
        <f>IF(ISBLANK(Marathon!K69),"",100+MAX(0,(50-(50*(Marathon!K69-'Best Times'!M$2)/('Best Times'!M$7-'Best Times'!M$2)))))</f>
        <v>119.05818540433926</v>
      </c>
      <c r="K69">
        <f>IF(ISBLANK(Marathon!L69),"",100+MAX(0,(50-(50*(Marathon!L69-'Best Times'!N$2)/('Best Times'!N$7-'Best Times'!N$2)))))</f>
        <v>103.24607329842931</v>
      </c>
      <c r="L69">
        <f>IF(ISBLANK(Marathon!M69),"",100+MAX(0,(50-(50*(Marathon!M69-'Best Times'!O$2)/('Best Times'!O$7-'Best Times'!O$2)))))</f>
        <v>118.6344238975818</v>
      </c>
      <c r="M69">
        <f>IF(ISBLANK(Marathon!N69),"",100+MAX(0,(50-(50*(Marathon!N69-'Best Times'!P$2)/('Best Times'!P$7-'Best Times'!P$2)))))</f>
        <v>104.41176470588235</v>
      </c>
      <c r="N69">
        <f>IF(ISBLANK(Marathon!O69),"",100+MAX(0,(50-(50*(Marathon!O69-'Best Times'!Q$2)/('Best Times'!Q$7-'Best Times'!Q$2)))))</f>
        <v>118.20539419087137</v>
      </c>
      <c r="O69">
        <f>100*COUNTIF(E69:N69,"&gt;0")</f>
        <v>900</v>
      </c>
      <c r="P69">
        <f>IF(O69=1000,MIN(E69:N69),0)</f>
        <v>0</v>
      </c>
      <c r="Q69">
        <f>SUM(E69:N69)-P69</f>
        <v>1060.107434341571</v>
      </c>
      <c r="R69">
        <v>68</v>
      </c>
      <c r="S69">
        <f t="shared" si="1"/>
        <v>-3</v>
      </c>
    </row>
    <row r="70" spans="1:19">
      <c r="A70">
        <v>79</v>
      </c>
      <c r="B70" t="s">
        <v>16</v>
      </c>
      <c r="C70" s="1">
        <v>144.30000000000001</v>
      </c>
      <c r="D70" s="2" t="s">
        <v>277</v>
      </c>
      <c r="E70">
        <f>IF(ISBLANK(Marathon!F83),"",100+MAX(0,(50-(50*(Marathon!F83-'Best Times'!H$2)/('Best Times'!H$7-'Best Times'!H$2)))))</f>
        <v>115.64716312056737</v>
      </c>
      <c r="F70">
        <f>IF(ISBLANK(Marathon!G83),"",100+MAX(0,(50-(50*(Marathon!G83-'Best Times'!I$2)/('Best Times'!I$7-'Best Times'!I$2)))))</f>
        <v>119.09722222222223</v>
      </c>
      <c r="G70">
        <f>IF(ISBLANK(Marathon!H83),"",100+MAX(0,(50-(50*(Marathon!H83-'Best Times'!J$2)/('Best Times'!J$7-'Best Times'!J$2)))))</f>
        <v>126.03076923076924</v>
      </c>
      <c r="H70">
        <f>IF(ISBLANK(Marathon!I83),"",100+MAX(0,(50-(50*(Marathon!I83-'Best Times'!K$2)/('Best Times'!K$7-'Best Times'!K$2)))))</f>
        <v>131.4039408866995</v>
      </c>
      <c r="I70">
        <f>IF(ISBLANK(Marathon!J83),"",100+MAX(0,(50-(50*(Marathon!J83-'Best Times'!L$2)/('Best Times'!L$7-'Best Times'!L$2)))))</f>
        <v>113.75</v>
      </c>
      <c r="J70">
        <f>IF(ISBLANK(Marathon!K83),"",100+MAX(0,(50-(50*(Marathon!K83-'Best Times'!M$2)/('Best Times'!M$7-'Best Times'!M$2)))))</f>
        <v>135.24408284023667</v>
      </c>
      <c r="K70">
        <f>IF(ISBLANK(Marathon!L83),"",100+MAX(0,(50-(50*(Marathon!L83-'Best Times'!N$2)/('Best Times'!N$7-'Best Times'!N$2)))))</f>
        <v>100</v>
      </c>
      <c r="L70">
        <f>IF(ISBLANK(Marathon!M83),"",100+MAX(0,(50-(50*(Marathon!M83-'Best Times'!O$2)/('Best Times'!O$7-'Best Times'!O$2)))))</f>
        <v>100</v>
      </c>
      <c r="M70">
        <f>IF(ISBLANK(Marathon!N83),"",100+MAX(0,(50-(50*(Marathon!N83-'Best Times'!P$2)/('Best Times'!P$7-'Best Times'!P$2)))))</f>
        <v>100</v>
      </c>
      <c r="N70">
        <f>IF(ISBLANK(Marathon!O83),"",100+MAX(0,(50-(50*(Marathon!O83-'Best Times'!Q$2)/('Best Times'!Q$7-'Best Times'!Q$2)))))</f>
        <v>117.66078838174275</v>
      </c>
      <c r="O70">
        <f>100*COUNTIF(E70:N70,"&gt;0")</f>
        <v>1000</v>
      </c>
      <c r="P70">
        <f>IF(O70=1000,MIN(E70:N70),0)</f>
        <v>100</v>
      </c>
      <c r="Q70">
        <f>SUM(E70:N70)-P70</f>
        <v>1058.8339666822378</v>
      </c>
      <c r="R70">
        <v>69</v>
      </c>
      <c r="S70">
        <f t="shared" si="1"/>
        <v>10</v>
      </c>
    </row>
    <row r="71" spans="1:19">
      <c r="A71">
        <v>86</v>
      </c>
      <c r="B71" t="s">
        <v>25</v>
      </c>
      <c r="C71" s="1">
        <v>138.98333333333301</v>
      </c>
      <c r="D71" s="2" t="s">
        <v>279</v>
      </c>
      <c r="E71">
        <f>IF(ISBLANK(Marathon!F90),"",100+MAX(0,(50-(50*(Marathon!F90-'Best Times'!H$2)/('Best Times'!H$7-'Best Times'!H$2)))))</f>
        <v>100</v>
      </c>
      <c r="F71">
        <f>IF(ISBLANK(Marathon!G90),"",100+MAX(0,(50-(50*(Marathon!G90-'Best Times'!I$2)/('Best Times'!I$7-'Best Times'!I$2)))))</f>
        <v>120.83333333333333</v>
      </c>
      <c r="G71">
        <f>IF(ISBLANK(Marathon!H90),"",100+MAX(0,(50-(50*(Marathon!H90-'Best Times'!J$2)/('Best Times'!J$7-'Best Times'!J$2)))))</f>
        <v>124.93076923076923</v>
      </c>
      <c r="H71">
        <f>IF(ISBLANK(Marathon!I90),"",100+MAX(0,(50-(50*(Marathon!I90-'Best Times'!K$2)/('Best Times'!K$7-'Best Times'!K$2)))))</f>
        <v>100</v>
      </c>
      <c r="I71">
        <f>IF(ISBLANK(Marathon!J90),"",100+MAX(0,(50-(50*(Marathon!J90-'Best Times'!L$2)/('Best Times'!L$7-'Best Times'!L$2)))))</f>
        <v>100</v>
      </c>
      <c r="J71">
        <f>IF(ISBLANK(Marathon!K90),"",100+MAX(0,(50-(50*(Marathon!K90-'Best Times'!M$2)/('Best Times'!M$7-'Best Times'!M$2)))))</f>
        <v>109.80029585798817</v>
      </c>
      <c r="K71">
        <f>IF(ISBLANK(Marathon!L90),"",100+MAX(0,(50-(50*(Marathon!L90-'Best Times'!N$2)/('Best Times'!N$7-'Best Times'!N$2)))))</f>
        <v>114.80366492146597</v>
      </c>
      <c r="L71">
        <f>IF(ISBLANK(Marathon!M90),"",100+MAX(0,(50-(50*(Marathon!M90-'Best Times'!O$2)/('Best Times'!O$7-'Best Times'!O$2)))))</f>
        <v>143.6877667140825</v>
      </c>
      <c r="M71">
        <f>IF(ISBLANK(Marathon!N90),"",100+MAX(0,(50-(50*(Marathon!N90-'Best Times'!P$2)/('Best Times'!P$7-'Best Times'!P$2)))))</f>
        <v>126.11344537815125</v>
      </c>
      <c r="N71">
        <f>IF(ISBLANK(Marathon!O90),"",100+MAX(0,(50-(50*(Marathon!O90-'Best Times'!Q$2)/('Best Times'!Q$7-'Best Times'!Q$2)))))</f>
        <v>118.12759336099585</v>
      </c>
      <c r="O71">
        <f>100*COUNTIF(E71:N71,"&gt;0")</f>
        <v>1000</v>
      </c>
      <c r="P71">
        <f>IF(O71=1000,MIN(E71:N71),0)</f>
        <v>100</v>
      </c>
      <c r="Q71">
        <f>SUM(E71:N71)-P71</f>
        <v>1058.2968687967864</v>
      </c>
      <c r="R71">
        <v>70</v>
      </c>
      <c r="S71">
        <f t="shared" si="1"/>
        <v>16</v>
      </c>
    </row>
    <row r="72" spans="1:19">
      <c r="A72">
        <v>73</v>
      </c>
      <c r="B72" t="s">
        <v>147</v>
      </c>
      <c r="C72" s="1">
        <v>158.21666666666599</v>
      </c>
      <c r="D72" s="2" t="s">
        <v>271</v>
      </c>
      <c r="E72">
        <f>IF(ISBLANK(Marathon!F77),"",100+MAX(0,(50-(50*(Marathon!F77-'Best Times'!H$2)/('Best Times'!H$7-'Best Times'!H$2)))))</f>
        <v>117.80806737588652</v>
      </c>
      <c r="F72">
        <f>IF(ISBLANK(Marathon!G77),"",100+MAX(0,(50-(50*(Marathon!G77-'Best Times'!I$2)/('Best Times'!I$7-'Best Times'!I$2)))))</f>
        <v>118.7232905982906</v>
      </c>
      <c r="G72">
        <f>IF(ISBLANK(Marathon!H77),"",100+MAX(0,(50-(50*(Marathon!H77-'Best Times'!J$2)/('Best Times'!J$7-'Best Times'!J$2)))))</f>
        <v>100</v>
      </c>
      <c r="H72">
        <f>IF(ISBLANK(Marathon!I77),"",100+MAX(0,(50-(50*(Marathon!I77-'Best Times'!K$2)/('Best Times'!K$7-'Best Times'!K$2)))))</f>
        <v>128.09934318555008</v>
      </c>
      <c r="I72">
        <f>IF(ISBLANK(Marathon!J77),"",100+MAX(0,(50-(50*(Marathon!J77-'Best Times'!L$2)/('Best Times'!L$7-'Best Times'!L$2)))))</f>
        <v>113.9655172413793</v>
      </c>
      <c r="J72">
        <f>IF(ISBLANK(Marathon!K77),"",100+MAX(0,(50-(50*(Marathon!K77-'Best Times'!M$2)/('Best Times'!M$7-'Best Times'!M$2)))))</f>
        <v>122.85502958579882</v>
      </c>
      <c r="K72">
        <f>IF(ISBLANK(Marathon!L77),"",100+MAX(0,(50-(50*(Marathon!L77-'Best Times'!N$2)/('Best Times'!N$7-'Best Times'!N$2)))))</f>
        <v>123.56020942408377</v>
      </c>
      <c r="L72">
        <f>IF(ISBLANK(Marathon!M77),"",100+MAX(0,(50-(50*(Marathon!M77-'Best Times'!O$2)/('Best Times'!O$7-'Best Times'!O$2)))))</f>
        <v>100</v>
      </c>
      <c r="M72">
        <f>IF(ISBLANK(Marathon!N77),"",100+MAX(0,(50-(50*(Marathon!N77-'Best Times'!P$2)/('Best Times'!P$7-'Best Times'!P$2)))))</f>
        <v>119.4327731092437</v>
      </c>
      <c r="N72">
        <f>IF(ISBLANK(Marathon!O77),"",100+MAX(0,(50-(50*(Marathon!O77-'Best Times'!Q$2)/('Best Times'!Q$7-'Best Times'!Q$2)))))</f>
        <v>113.25207468879668</v>
      </c>
      <c r="O72">
        <f>100*COUNTIF(E72:N72,"&gt;0")</f>
        <v>1000</v>
      </c>
      <c r="P72">
        <f>IF(O72=1000,MIN(E72:N72),0)</f>
        <v>100</v>
      </c>
      <c r="Q72">
        <f>SUM(E72:N72)-P72</f>
        <v>1057.6963052090293</v>
      </c>
      <c r="R72">
        <v>71</v>
      </c>
      <c r="S72">
        <f t="shared" si="1"/>
        <v>2</v>
      </c>
    </row>
    <row r="73" spans="1:19">
      <c r="A73">
        <v>75</v>
      </c>
      <c r="B73" t="s">
        <v>149</v>
      </c>
      <c r="C73" s="1">
        <v>160.583333333333</v>
      </c>
      <c r="D73" s="2" t="s">
        <v>276</v>
      </c>
      <c r="E73" t="str">
        <f>IF(ISBLANK(Marathon!F79),"",100+MAX(0,(50-(50*(Marathon!F79-'Best Times'!H$2)/('Best Times'!H$7-'Best Times'!H$2)))))</f>
        <v/>
      </c>
      <c r="F73">
        <f>IF(ISBLANK(Marathon!G79),"",100+MAX(0,(50-(50*(Marathon!G79-'Best Times'!I$2)/('Best Times'!I$7-'Best Times'!I$2)))))</f>
        <v>115.09081196581197</v>
      </c>
      <c r="G73">
        <f>IF(ISBLANK(Marathon!H79),"",100+MAX(0,(50-(50*(Marathon!H79-'Best Times'!J$2)/('Best Times'!J$7-'Best Times'!J$2)))))</f>
        <v>100</v>
      </c>
      <c r="H73">
        <f>IF(ISBLANK(Marathon!I79),"",100+MAX(0,(50-(50*(Marathon!I79-'Best Times'!K$2)/('Best Times'!K$7-'Best Times'!K$2)))))</f>
        <v>100</v>
      </c>
      <c r="I73">
        <f>IF(ISBLANK(Marathon!J79),"",100+MAX(0,(50-(50*(Marathon!J79-'Best Times'!L$2)/('Best Times'!L$7-'Best Times'!L$2)))))</f>
        <v>127.17672413793103</v>
      </c>
      <c r="J73">
        <f>IF(ISBLANK(Marathon!K79),"",100+MAX(0,(50-(50*(Marathon!K79-'Best Times'!M$2)/('Best Times'!M$7-'Best Times'!M$2)))))</f>
        <v>124.56854043392505</v>
      </c>
      <c r="K73">
        <f>IF(ISBLANK(Marathon!L79),"",100+MAX(0,(50-(50*(Marathon!L79-'Best Times'!N$2)/('Best Times'!N$7-'Best Times'!N$2)))))</f>
        <v>114.28010471204189</v>
      </c>
      <c r="L73">
        <f>IF(ISBLANK(Marathon!M79),"",100+MAX(0,(50-(50*(Marathon!M79-'Best Times'!O$2)/('Best Times'!O$7-'Best Times'!O$2)))))</f>
        <v>129.10739687055477</v>
      </c>
      <c r="M73">
        <f>IF(ISBLANK(Marathon!N79),"",100+MAX(0,(50-(50*(Marathon!N79-'Best Times'!P$2)/('Best Times'!P$7-'Best Times'!P$2)))))</f>
        <v>110.39915966386555</v>
      </c>
      <c r="N73">
        <f>IF(ISBLANK(Marathon!O79),"",100+MAX(0,(50-(50*(Marathon!O79-'Best Times'!Q$2)/('Best Times'!Q$7-'Best Times'!Q$2)))))</f>
        <v>133.55809128630705</v>
      </c>
      <c r="O73">
        <f>100*COUNTIF(E73:N73,"&gt;0")</f>
        <v>900</v>
      </c>
      <c r="P73">
        <f>IF(O73=1000,MIN(E73:N73),0)</f>
        <v>0</v>
      </c>
      <c r="Q73">
        <f>SUM(E73:N73)-P73</f>
        <v>1054.1808290704373</v>
      </c>
      <c r="R73">
        <v>72</v>
      </c>
      <c r="S73">
        <f t="shared" si="1"/>
        <v>3</v>
      </c>
    </row>
    <row r="74" spans="1:19">
      <c r="A74">
        <v>68</v>
      </c>
      <c r="B74" t="s">
        <v>34</v>
      </c>
      <c r="C74" s="1">
        <v>165.71666666666599</v>
      </c>
      <c r="D74" s="2" t="s">
        <v>274</v>
      </c>
      <c r="E74">
        <f>IF(ISBLANK(Marathon!F72),"",100+MAX(0,(50-(50*(Marathon!F72-'Best Times'!H$2)/('Best Times'!H$7-'Best Times'!H$2)))))</f>
        <v>100</v>
      </c>
      <c r="F74">
        <f>IF(ISBLANK(Marathon!G72),"",100+MAX(0,(50-(50*(Marathon!G72-'Best Times'!I$2)/('Best Times'!I$7-'Best Times'!I$2)))))</f>
        <v>121.07371794871796</v>
      </c>
      <c r="G74">
        <f>IF(ISBLANK(Marathon!H72),"",100+MAX(0,(50-(50*(Marathon!H72-'Best Times'!J$2)/('Best Times'!J$7-'Best Times'!J$2)))))</f>
        <v>135.90769230769232</v>
      </c>
      <c r="H74">
        <f>IF(ISBLANK(Marathon!I72),"",100+MAX(0,(50-(50*(Marathon!I72-'Best Times'!K$2)/('Best Times'!K$7-'Best Times'!K$2)))))</f>
        <v>119.15024630541872</v>
      </c>
      <c r="I74">
        <f>IF(ISBLANK(Marathon!J72),"",100+MAX(0,(50-(50*(Marathon!J72-'Best Times'!L$2)/('Best Times'!L$7-'Best Times'!L$2)))))</f>
        <v>109.67672413793103</v>
      </c>
      <c r="J74" t="str">
        <f>IF(ISBLANK(Marathon!K72),"",100+MAX(0,(50-(50*(Marathon!K72-'Best Times'!M$2)/('Best Times'!M$7-'Best Times'!M$2)))))</f>
        <v/>
      </c>
      <c r="K74">
        <f>IF(ISBLANK(Marathon!L72),"",100+MAX(0,(50-(50*(Marathon!L72-'Best Times'!N$2)/('Best Times'!N$7-'Best Times'!N$2)))))</f>
        <v>100</v>
      </c>
      <c r="L74">
        <f>IF(ISBLANK(Marathon!M72),"",100+MAX(0,(50-(50*(Marathon!M72-'Best Times'!O$2)/('Best Times'!O$7-'Best Times'!O$2)))))</f>
        <v>128.55618776671409</v>
      </c>
      <c r="M74">
        <f>IF(ISBLANK(Marathon!N72),"",100+MAX(0,(50-(50*(Marathon!N72-'Best Times'!P$2)/('Best Times'!P$7-'Best Times'!P$2)))))</f>
        <v>115.75630252100839</v>
      </c>
      <c r="N74">
        <f>IF(ISBLANK(Marathon!O72),"",100+MAX(0,(50-(50*(Marathon!O72-'Best Times'!Q$2)/('Best Times'!Q$7-'Best Times'!Q$2)))))</f>
        <v>122.25103734439834</v>
      </c>
      <c r="O74">
        <f>100*COUNTIF(E74:N74,"&gt;0")</f>
        <v>900</v>
      </c>
      <c r="P74">
        <f>IF(O74=1000,MIN(E74:N74),0)</f>
        <v>0</v>
      </c>
      <c r="Q74">
        <f>SUM(E74:N74)-P74</f>
        <v>1052.3719083318808</v>
      </c>
      <c r="R74">
        <v>73</v>
      </c>
      <c r="S74">
        <f t="shared" si="1"/>
        <v>-5</v>
      </c>
    </row>
    <row r="75" spans="1:19">
      <c r="A75">
        <v>64</v>
      </c>
      <c r="B75" t="s">
        <v>79</v>
      </c>
      <c r="C75" s="1">
        <v>171.29999999999899</v>
      </c>
      <c r="D75" s="2" t="s">
        <v>272</v>
      </c>
      <c r="E75">
        <f>IF(ISBLANK(Marathon!F68),"",100+MAX(0,(50-(50*(Marathon!F68-'Best Times'!H$2)/('Best Times'!H$7-'Best Times'!H$2)))))</f>
        <v>100</v>
      </c>
      <c r="F75">
        <f>IF(ISBLANK(Marathon!G68),"",100+MAX(0,(50-(50*(Marathon!G68-'Best Times'!I$2)/('Best Times'!I$7-'Best Times'!I$2)))))</f>
        <v>112.55341880341879</v>
      </c>
      <c r="G75" t="str">
        <f>IF(ISBLANK(Marathon!H68),"",100+MAX(0,(50-(50*(Marathon!H68-'Best Times'!J$2)/('Best Times'!J$7-'Best Times'!J$2)))))</f>
        <v/>
      </c>
      <c r="H75">
        <f>IF(ISBLANK(Marathon!I68),"",100+MAX(0,(50-(50*(Marathon!I68-'Best Times'!K$2)/('Best Times'!K$7-'Best Times'!K$2)))))</f>
        <v>121.81855500821018</v>
      </c>
      <c r="I75">
        <f>IF(ISBLANK(Marathon!J68),"",100+MAX(0,(50-(50*(Marathon!J68-'Best Times'!L$2)/('Best Times'!L$7-'Best Times'!L$2)))))</f>
        <v>123.40517241379311</v>
      </c>
      <c r="J75">
        <f>IF(ISBLANK(Marathon!K68),"",100+MAX(0,(50-(50*(Marathon!K68-'Best Times'!M$2)/('Best Times'!M$7-'Best Times'!M$2)))))</f>
        <v>131.80473372781066</v>
      </c>
      <c r="K75">
        <f>IF(ISBLANK(Marathon!L68),"",100+MAX(0,(50-(50*(Marathon!L68-'Best Times'!N$2)/('Best Times'!N$7-'Best Times'!N$2)))))</f>
        <v>120.24869109947645</v>
      </c>
      <c r="L75">
        <f>IF(ISBLANK(Marathon!M68),"",100+MAX(0,(50-(50*(Marathon!M68-'Best Times'!O$2)/('Best Times'!O$7-'Best Times'!O$2)))))</f>
        <v>122.75960170697013</v>
      </c>
      <c r="M75">
        <f>IF(ISBLANK(Marathon!N68),"",100+MAX(0,(50-(50*(Marathon!N68-'Best Times'!P$2)/('Best Times'!P$7-'Best Times'!P$2)))))</f>
        <v>100.14705882352942</v>
      </c>
      <c r="N75">
        <f>IF(ISBLANK(Marathon!O68),"",100+MAX(0,(50-(50*(Marathon!O68-'Best Times'!Q$2)/('Best Times'!Q$7-'Best Times'!Q$2)))))</f>
        <v>112.31846473029046</v>
      </c>
      <c r="O75">
        <f>100*COUNTIF(E75:N75,"&gt;0")</f>
        <v>900</v>
      </c>
      <c r="P75">
        <f>IF(O75=1000,MIN(E75:N75),0)</f>
        <v>0</v>
      </c>
      <c r="Q75">
        <f>SUM(E75:N75)-P75</f>
        <v>1045.0556963134993</v>
      </c>
      <c r="R75">
        <v>74</v>
      </c>
      <c r="S75">
        <f t="shared" si="1"/>
        <v>-10</v>
      </c>
    </row>
    <row r="76" spans="1:19">
      <c r="A76">
        <v>62</v>
      </c>
      <c r="B76" t="s">
        <v>143</v>
      </c>
      <c r="C76" s="1">
        <v>172.14999999999901</v>
      </c>
      <c r="D76" s="2" t="s">
        <v>271</v>
      </c>
      <c r="E76">
        <f>IF(ISBLANK(Marathon!F66),"",100+MAX(0,(50-(50*(Marathon!F66-'Best Times'!H$2)/('Best Times'!H$7-'Best Times'!H$2)))))</f>
        <v>109.197695035461</v>
      </c>
      <c r="F76">
        <f>IF(ISBLANK(Marathon!G66),"",100+MAX(0,(50-(50*(Marathon!G66-'Best Times'!I$2)/('Best Times'!I$7-'Best Times'!I$2)))))</f>
        <v>107.9594017094017</v>
      </c>
      <c r="G76">
        <f>IF(ISBLANK(Marathon!H66),"",100+MAX(0,(50-(50*(Marathon!H66-'Best Times'!J$2)/('Best Times'!J$7-'Best Times'!J$2)))))</f>
        <v>100</v>
      </c>
      <c r="H76">
        <f>IF(ISBLANK(Marathon!I66),"",100+MAX(0,(50-(50*(Marathon!I66-'Best Times'!K$2)/('Best Times'!K$7-'Best Times'!K$2)))))</f>
        <v>109.15435139573071</v>
      </c>
      <c r="I76">
        <f>IF(ISBLANK(Marathon!J66),"",100+MAX(0,(50-(50*(Marathon!J66-'Best Times'!L$2)/('Best Times'!L$7-'Best Times'!L$2)))))</f>
        <v>134.69827586206895</v>
      </c>
      <c r="J76">
        <f>IF(ISBLANK(Marathon!K66),"",100+MAX(0,(50-(50*(Marathon!K66-'Best Times'!M$2)/('Best Times'!M$7-'Best Times'!M$2)))))</f>
        <v>129.16666666666666</v>
      </c>
      <c r="K76">
        <f>IF(ISBLANK(Marathon!L66),"",100+MAX(0,(50-(50*(Marathon!L66-'Best Times'!N$2)/('Best Times'!N$7-'Best Times'!N$2)))))</f>
        <v>100</v>
      </c>
      <c r="L76">
        <f>IF(ISBLANK(Marathon!M66),"",100+MAX(0,(50-(50*(Marathon!M66-'Best Times'!O$2)/('Best Times'!O$7-'Best Times'!O$2)))))</f>
        <v>123.00853485064012</v>
      </c>
      <c r="M76">
        <f>IF(ISBLANK(Marathon!N66),"",100+MAX(0,(50-(50*(Marathon!N66-'Best Times'!P$2)/('Best Times'!P$7-'Best Times'!P$2)))))</f>
        <v>122.18487394957984</v>
      </c>
      <c r="N76">
        <f>IF(ISBLANK(Marathon!O66),"",100+MAX(0,(50-(50*(Marathon!O66-'Best Times'!Q$2)/('Best Times'!Q$7-'Best Times'!Q$2)))))</f>
        <v>108.14315352697096</v>
      </c>
      <c r="O76">
        <f>100*COUNTIF(E76:N76,"&gt;0")</f>
        <v>1000</v>
      </c>
      <c r="P76">
        <f>IF(O76=1000,MIN(E76:N76),0)</f>
        <v>100</v>
      </c>
      <c r="Q76">
        <f>SUM(E76:N76)-P76</f>
        <v>1043.51295299652</v>
      </c>
      <c r="R76">
        <v>75</v>
      </c>
      <c r="S76">
        <f t="shared" si="1"/>
        <v>-13</v>
      </c>
    </row>
    <row r="77" spans="1:19">
      <c r="A77">
        <v>91</v>
      </c>
      <c r="B77" t="s">
        <v>94</v>
      </c>
      <c r="C77" s="1">
        <v>130.69999999999999</v>
      </c>
      <c r="D77" s="2" t="s">
        <v>276</v>
      </c>
      <c r="E77">
        <f>IF(ISBLANK(Marathon!F95),"",100+MAX(0,(50-(50*(Marathon!F95-'Best Times'!H$2)/('Best Times'!H$7-'Best Times'!H$2)))))</f>
        <v>113.38652482269504</v>
      </c>
      <c r="F77">
        <f>IF(ISBLANK(Marathon!G95),"",100+MAX(0,(50-(50*(Marathon!G95-'Best Times'!I$2)/('Best Times'!I$7-'Best Times'!I$2)))))</f>
        <v>126.46901709401709</v>
      </c>
      <c r="G77">
        <f>IF(ISBLANK(Marathon!H95),"",100+MAX(0,(50-(50*(Marathon!H95-'Best Times'!J$2)/('Best Times'!J$7-'Best Times'!J$2)))))</f>
        <v>100</v>
      </c>
      <c r="H77">
        <f>IF(ISBLANK(Marathon!I95),"",100+MAX(0,(50-(50*(Marathon!I95-'Best Times'!K$2)/('Best Times'!K$7-'Best Times'!K$2)))))</f>
        <v>100</v>
      </c>
      <c r="I77" t="str">
        <f>IF(ISBLANK(Marathon!J95),"",100+MAX(0,(50-(50*(Marathon!J95-'Best Times'!L$2)/('Best Times'!L$7-'Best Times'!L$2)))))</f>
        <v/>
      </c>
      <c r="J77">
        <f>IF(ISBLANK(Marathon!K95),"",100+MAX(0,(50-(50*(Marathon!K95-'Best Times'!M$2)/('Best Times'!M$7-'Best Times'!M$2)))))</f>
        <v>131.68145956607495</v>
      </c>
      <c r="K77">
        <f>IF(ISBLANK(Marathon!L95),"",100+MAX(0,(50-(50*(Marathon!L95-'Best Times'!N$2)/('Best Times'!N$7-'Best Times'!N$2)))))</f>
        <v>122.44764397905759</v>
      </c>
      <c r="L77">
        <f>IF(ISBLANK(Marathon!M95),"",100+MAX(0,(50-(50*(Marathon!M95-'Best Times'!O$2)/('Best Times'!O$7-'Best Times'!O$2)))))</f>
        <v>120.28805120910384</v>
      </c>
      <c r="M77">
        <f>IF(ISBLANK(Marathon!N95),"",100+MAX(0,(50-(50*(Marathon!N95-'Best Times'!P$2)/('Best Times'!P$7-'Best Times'!P$2)))))</f>
        <v>100</v>
      </c>
      <c r="N77">
        <f>IF(ISBLANK(Marathon!O95),"",100+MAX(0,(50-(50*(Marathon!O95-'Best Times'!Q$2)/('Best Times'!Q$7-'Best Times'!Q$2)))))</f>
        <v>127.41182572614107</v>
      </c>
      <c r="O77">
        <f>100*COUNTIF(E77:N77,"&gt;0")</f>
        <v>900</v>
      </c>
      <c r="P77">
        <f>IF(O77=1000,MIN(E77:N77),0)</f>
        <v>0</v>
      </c>
      <c r="Q77">
        <f>SUM(E77:N77)-P77</f>
        <v>1041.6845223970897</v>
      </c>
      <c r="R77">
        <v>76</v>
      </c>
      <c r="S77">
        <f t="shared" si="1"/>
        <v>15</v>
      </c>
    </row>
    <row r="78" spans="1:19">
      <c r="A78">
        <v>74</v>
      </c>
      <c r="B78" t="s">
        <v>148</v>
      </c>
      <c r="C78" s="1">
        <v>156.61666666666599</v>
      </c>
      <c r="D78" s="2" t="s">
        <v>270</v>
      </c>
      <c r="E78">
        <f>IF(ISBLANK(Marathon!F78),"",100+MAX(0,(50-(50*(Marathon!F78-'Best Times'!H$2)/('Best Times'!H$7-'Best Times'!H$2)))))</f>
        <v>100</v>
      </c>
      <c r="F78">
        <f>IF(ISBLANK(Marathon!G78),"",100+MAX(0,(50-(50*(Marathon!G78-'Best Times'!I$2)/('Best Times'!I$7-'Best Times'!I$2)))))</f>
        <v>108.73397435897436</v>
      </c>
      <c r="G78">
        <f>IF(ISBLANK(Marathon!H78),"",100+MAX(0,(50-(50*(Marathon!H78-'Best Times'!J$2)/('Best Times'!J$7-'Best Times'!J$2)))))</f>
        <v>108.75384615384615</v>
      </c>
      <c r="H78">
        <f>IF(ISBLANK(Marathon!I78),"",100+MAX(0,(50-(50*(Marathon!I78-'Best Times'!K$2)/('Best Times'!K$7-'Best Times'!K$2)))))</f>
        <v>128.71510673234812</v>
      </c>
      <c r="I78">
        <f>IF(ISBLANK(Marathon!J78),"",100+MAX(0,(50-(50*(Marathon!J78-'Best Times'!L$2)/('Best Times'!L$7-'Best Times'!L$2)))))</f>
        <v>118.18965517241379</v>
      </c>
      <c r="J78">
        <f>IF(ISBLANK(Marathon!K78),"",100+MAX(0,(50-(50*(Marathon!K78-'Best Times'!M$2)/('Best Times'!M$7-'Best Times'!M$2)))))</f>
        <v>131.39792899408283</v>
      </c>
      <c r="K78">
        <f>IF(ISBLANK(Marathon!L78),"",100+MAX(0,(50-(50*(Marathon!L78-'Best Times'!N$2)/('Best Times'!N$7-'Best Times'!N$2)))))</f>
        <v>118.91361256544502</v>
      </c>
      <c r="L78">
        <f>IF(ISBLANK(Marathon!M78),"",100+MAX(0,(50-(50*(Marathon!M78-'Best Times'!O$2)/('Best Times'!O$7-'Best Times'!O$2)))))</f>
        <v>100.81792318634425</v>
      </c>
      <c r="M78">
        <f>IF(ISBLANK(Marathon!N78),"",100+MAX(0,(50-(50*(Marathon!N78-'Best Times'!P$2)/('Best Times'!P$7-'Best Times'!P$2)))))</f>
        <v>126.07142857142857</v>
      </c>
      <c r="N78">
        <f>IF(ISBLANK(Marathon!O78),"",100+MAX(0,(50-(50*(Marathon!O78-'Best Times'!Q$2)/('Best Times'!Q$7-'Best Times'!Q$2)))))</f>
        <v>100</v>
      </c>
      <c r="O78">
        <f>100*COUNTIF(E78:N78,"&gt;0")</f>
        <v>1000</v>
      </c>
      <c r="P78">
        <f>IF(O78=1000,MIN(E78:N78),0)</f>
        <v>100</v>
      </c>
      <c r="Q78">
        <f>SUM(E78:N78)-P78</f>
        <v>1041.5934757348832</v>
      </c>
      <c r="R78">
        <v>77</v>
      </c>
      <c r="S78">
        <f t="shared" si="1"/>
        <v>-3</v>
      </c>
    </row>
    <row r="79" spans="1:19">
      <c r="A79">
        <v>67</v>
      </c>
      <c r="B79" t="s">
        <v>29</v>
      </c>
      <c r="C79" s="1">
        <v>164.06666666666601</v>
      </c>
      <c r="D79" s="2" t="s">
        <v>271</v>
      </c>
      <c r="E79">
        <f>IF(ISBLANK(Marathon!F71),"",100+MAX(0,(50-(50*(Marathon!F71-'Best Times'!H$2)/('Best Times'!H$7-'Best Times'!H$2)))))</f>
        <v>100</v>
      </c>
      <c r="F79">
        <f>IF(ISBLANK(Marathon!G71),"",100+MAX(0,(50-(50*(Marathon!G71-'Best Times'!I$2)/('Best Times'!I$7-'Best Times'!I$2)))))</f>
        <v>100</v>
      </c>
      <c r="G79">
        <f>IF(ISBLANK(Marathon!H71),"",100+MAX(0,(50-(50*(Marathon!H71-'Best Times'!J$2)/('Best Times'!J$7-'Best Times'!J$2)))))</f>
        <v>100</v>
      </c>
      <c r="H79">
        <f>IF(ISBLANK(Marathon!I71),"",100+MAX(0,(50-(50*(Marathon!I71-'Best Times'!K$2)/('Best Times'!K$7-'Best Times'!K$2)))))</f>
        <v>116.58456486042692</v>
      </c>
      <c r="I79">
        <f>IF(ISBLANK(Marathon!J71),"",100+MAX(0,(50-(50*(Marathon!J71-'Best Times'!L$2)/('Best Times'!L$7-'Best Times'!L$2)))))</f>
        <v>100</v>
      </c>
      <c r="J79">
        <f>IF(ISBLANK(Marathon!K71),"",100+MAX(0,(50-(50*(Marathon!K71-'Best Times'!M$2)/('Best Times'!M$7-'Best Times'!M$2)))))</f>
        <v>123.05226824457594</v>
      </c>
      <c r="K79">
        <f>IF(ISBLANK(Marathon!L71),"",100+MAX(0,(50-(50*(Marathon!L71-'Best Times'!N$2)/('Best Times'!N$7-'Best Times'!N$2)))))</f>
        <v>115.13089005235602</v>
      </c>
      <c r="L79">
        <f>IF(ISBLANK(Marathon!M71),"",100+MAX(0,(50-(50*(Marathon!M71-'Best Times'!O$2)/('Best Times'!O$7-'Best Times'!O$2)))))</f>
        <v>142.31863442389758</v>
      </c>
      <c r="M79">
        <f>IF(ISBLANK(Marathon!N71),"",100+MAX(0,(50-(50*(Marathon!N71-'Best Times'!P$2)/('Best Times'!P$7-'Best Times'!P$2)))))</f>
        <v>122.79411764705883</v>
      </c>
      <c r="N79">
        <f>IF(ISBLANK(Marathon!O71),"",100+MAX(0,(50-(50*(Marathon!O71-'Best Times'!Q$2)/('Best Times'!Q$7-'Best Times'!Q$2)))))</f>
        <v>121.49896265560166</v>
      </c>
      <c r="O79">
        <f>100*COUNTIF(E79:N79,"&gt;0")</f>
        <v>1000</v>
      </c>
      <c r="P79">
        <f>IF(O79=1000,MIN(E79:N79),0)</f>
        <v>100</v>
      </c>
      <c r="Q79">
        <f>SUM(E79:N79)-P79</f>
        <v>1041.3794378839168</v>
      </c>
      <c r="R79">
        <v>78</v>
      </c>
      <c r="S79">
        <f t="shared" si="1"/>
        <v>-11</v>
      </c>
    </row>
    <row r="80" spans="1:19">
      <c r="A80">
        <v>70</v>
      </c>
      <c r="B80" t="s">
        <v>146</v>
      </c>
      <c r="C80" s="1">
        <v>159.86666666666599</v>
      </c>
      <c r="D80" s="2" t="s">
        <v>270</v>
      </c>
      <c r="E80">
        <f>IF(ISBLANK(Marathon!F74),"",100+MAX(0,(50-(50*(Marathon!F74-'Best Times'!H$2)/('Best Times'!H$7-'Best Times'!H$2)))))</f>
        <v>100</v>
      </c>
      <c r="F80">
        <f>IF(ISBLANK(Marathon!G74),"",100+MAX(0,(50-(50*(Marathon!G74-'Best Times'!I$2)/('Best Times'!I$7-'Best Times'!I$2)))))</f>
        <v>107.7724358974359</v>
      </c>
      <c r="G80">
        <f>IF(ISBLANK(Marathon!H74),"",100+MAX(0,(50-(50*(Marathon!H74-'Best Times'!J$2)/('Best Times'!J$7-'Best Times'!J$2)))))</f>
        <v>100</v>
      </c>
      <c r="H80">
        <f>IF(ISBLANK(Marathon!I74),"",100+MAX(0,(50-(50*(Marathon!I74-'Best Times'!K$2)/('Best Times'!K$7-'Best Times'!K$2)))))</f>
        <v>100</v>
      </c>
      <c r="I80">
        <f>IF(ISBLANK(Marathon!J74),"",100+MAX(0,(50-(50*(Marathon!J74-'Best Times'!L$2)/('Best Times'!L$7-'Best Times'!L$2)))))</f>
        <v>132.34913793103448</v>
      </c>
      <c r="J80">
        <f>IF(ISBLANK(Marathon!K74),"",100+MAX(0,(50-(50*(Marathon!K74-'Best Times'!M$2)/('Best Times'!M$7-'Best Times'!M$2)))))</f>
        <v>126.25739644970415</v>
      </c>
      <c r="K80">
        <f>IF(ISBLANK(Marathon!L74),"",100+MAX(0,(50-(50*(Marathon!L74-'Best Times'!N$2)/('Best Times'!N$7-'Best Times'!N$2)))))</f>
        <v>124.84293193717278</v>
      </c>
      <c r="L80">
        <f>IF(ISBLANK(Marathon!M74),"",100+MAX(0,(50-(50*(Marathon!M74-'Best Times'!O$2)/('Best Times'!O$7-'Best Times'!O$2)))))</f>
        <v>115.36273115220484</v>
      </c>
      <c r="M80">
        <f>IF(ISBLANK(Marathon!N74),"",100+MAX(0,(50-(50*(Marathon!N74-'Best Times'!P$2)/('Best Times'!P$7-'Best Times'!P$2)))))</f>
        <v>108.02521008403362</v>
      </c>
      <c r="N80">
        <f>IF(ISBLANK(Marathon!O74),"",100+MAX(0,(50-(50*(Marathon!O74-'Best Times'!Q$2)/('Best Times'!Q$7-'Best Times'!Q$2)))))</f>
        <v>126.73755186721992</v>
      </c>
      <c r="O80">
        <f>100*COUNTIF(E80:N80,"&gt;0")</f>
        <v>1000</v>
      </c>
      <c r="P80">
        <f>IF(O80=1000,MIN(E80:N80),0)</f>
        <v>100</v>
      </c>
      <c r="Q80">
        <f>SUM(E80:N80)-P80</f>
        <v>1041.3473953188056</v>
      </c>
      <c r="R80">
        <v>79</v>
      </c>
      <c r="S80">
        <f t="shared" si="1"/>
        <v>-9</v>
      </c>
    </row>
    <row r="81" spans="1:19">
      <c r="A81">
        <v>84</v>
      </c>
      <c r="B81" t="s">
        <v>11</v>
      </c>
      <c r="C81" s="1">
        <v>138.5</v>
      </c>
      <c r="D81" s="2" t="s">
        <v>277</v>
      </c>
      <c r="E81">
        <f>IF(ISBLANK(Marathon!F88),"",100+MAX(0,(50-(50*(Marathon!F88-'Best Times'!H$2)/('Best Times'!H$7-'Best Times'!H$2)))))</f>
        <v>122.00797872340425</v>
      </c>
      <c r="F81">
        <f>IF(ISBLANK(Marathon!G88),"",100+MAX(0,(50-(50*(Marathon!G88-'Best Times'!I$2)/('Best Times'!I$7-'Best Times'!I$2)))))</f>
        <v>116.88034188034189</v>
      </c>
      <c r="G81">
        <f>IF(ISBLANK(Marathon!H88),"",100+MAX(0,(50-(50*(Marathon!H88-'Best Times'!J$2)/('Best Times'!J$7-'Best Times'!J$2)))))</f>
        <v>100</v>
      </c>
      <c r="H81">
        <f>IF(ISBLANK(Marathon!I88),"",100+MAX(0,(50-(50*(Marathon!I88-'Best Times'!K$2)/('Best Times'!K$7-'Best Times'!K$2)))))</f>
        <v>100</v>
      </c>
      <c r="I81">
        <f>IF(ISBLANK(Marathon!J88),"",100+MAX(0,(50-(50*(Marathon!J88-'Best Times'!L$2)/('Best Times'!L$7-'Best Times'!L$2)))))</f>
        <v>123.59913793103448</v>
      </c>
      <c r="J81">
        <f>IF(ISBLANK(Marathon!K88),"",100+MAX(0,(50-(50*(Marathon!K88-'Best Times'!M$2)/('Best Times'!M$7-'Best Times'!M$2)))))</f>
        <v>117.52958579881657</v>
      </c>
      <c r="K81">
        <f>IF(ISBLANK(Marathon!L88),"",100+MAX(0,(50-(50*(Marathon!L88-'Best Times'!N$2)/('Best Times'!N$7-'Best Times'!N$2)))))</f>
        <v>100</v>
      </c>
      <c r="L81">
        <f>IF(ISBLANK(Marathon!M88),"",100+MAX(0,(50-(50*(Marathon!M88-'Best Times'!O$2)/('Best Times'!O$7-'Best Times'!O$2)))))</f>
        <v>121.10597439544807</v>
      </c>
      <c r="M81">
        <f>IF(ISBLANK(Marathon!N88),"",100+MAX(0,(50-(50*(Marathon!N88-'Best Times'!P$2)/('Best Times'!P$7-'Best Times'!P$2)))))</f>
        <v>124.76890756302521</v>
      </c>
      <c r="N81">
        <f>IF(ISBLANK(Marathon!O88),"",100+MAX(0,(50-(50*(Marathon!O88-'Best Times'!Q$2)/('Best Times'!Q$7-'Best Times'!Q$2)))))</f>
        <v>109.25829875518673</v>
      </c>
      <c r="O81">
        <f>100*COUNTIF(E81:N81,"&gt;0")</f>
        <v>1000</v>
      </c>
      <c r="P81">
        <f>IF(O81=1000,MIN(E81:N81),0)</f>
        <v>100</v>
      </c>
      <c r="Q81">
        <f>SUM(E81:N81)-P81</f>
        <v>1035.1502250472572</v>
      </c>
      <c r="R81">
        <v>80</v>
      </c>
      <c r="S81">
        <f t="shared" si="1"/>
        <v>4</v>
      </c>
    </row>
    <row r="82" spans="1:19">
      <c r="A82">
        <v>97</v>
      </c>
      <c r="B82" t="s">
        <v>160</v>
      </c>
      <c r="C82" s="1">
        <v>122.266666666666</v>
      </c>
      <c r="D82" s="2" t="s">
        <v>271</v>
      </c>
      <c r="E82">
        <f>IF(ISBLANK(Marathon!F101),"",100+MAX(0,(50-(50*(Marathon!F101-'Best Times'!H$2)/('Best Times'!H$7-'Best Times'!H$2)))))</f>
        <v>121.60904255319149</v>
      </c>
      <c r="F82">
        <f>IF(ISBLANK(Marathon!G101),"",100+MAX(0,(50-(50*(Marathon!G101-'Best Times'!I$2)/('Best Times'!I$7-'Best Times'!I$2)))))</f>
        <v>101.94978632478632</v>
      </c>
      <c r="G82">
        <f>IF(ISBLANK(Marathon!H101),"",100+MAX(0,(50-(50*(Marathon!H101-'Best Times'!J$2)/('Best Times'!J$7-'Best Times'!J$2)))))</f>
        <v>128.05384615384617</v>
      </c>
      <c r="H82">
        <f>IF(ISBLANK(Marathon!I101),"",100+MAX(0,(50-(50*(Marathon!I101-'Best Times'!K$2)/('Best Times'!K$7-'Best Times'!K$2)))))</f>
        <v>123.64532019704433</v>
      </c>
      <c r="I82">
        <f>IF(ISBLANK(Marathon!J101),"",100+MAX(0,(50-(50*(Marathon!J101-'Best Times'!L$2)/('Best Times'!L$7-'Best Times'!L$2)))))</f>
        <v>100</v>
      </c>
      <c r="J82">
        <f>IF(ISBLANK(Marathon!K101),"",100+MAX(0,(50-(50*(Marathon!K101-'Best Times'!M$2)/('Best Times'!M$7-'Best Times'!M$2)))))</f>
        <v>100</v>
      </c>
      <c r="K82">
        <f>IF(ISBLANK(Marathon!L101),"",100+MAX(0,(50-(50*(Marathon!L101-'Best Times'!N$2)/('Best Times'!N$7-'Best Times'!N$2)))))</f>
        <v>117.87958115183247</v>
      </c>
      <c r="L82">
        <f>IF(ISBLANK(Marathon!M101),"",100+MAX(0,(50-(50*(Marathon!M101-'Best Times'!O$2)/('Best Times'!O$7-'Best Times'!O$2)))))</f>
        <v>120.75035561877667</v>
      </c>
      <c r="M82">
        <f>IF(ISBLANK(Marathon!N101),"",100+MAX(0,(50-(50*(Marathon!N101-'Best Times'!P$2)/('Best Times'!P$7-'Best Times'!P$2)))))</f>
        <v>116.19747899159664</v>
      </c>
      <c r="N82">
        <f>IF(ISBLANK(Marathon!O101),"",100+MAX(0,(50-(50*(Marathon!O101-'Best Times'!Q$2)/('Best Times'!Q$7-'Best Times'!Q$2)))))</f>
        <v>100</v>
      </c>
      <c r="O82">
        <f>100*COUNTIF(E82:N82,"&gt;0")</f>
        <v>1000</v>
      </c>
      <c r="P82">
        <f>IF(O82=1000,MIN(E82:N82),0)</f>
        <v>100</v>
      </c>
      <c r="Q82">
        <f>SUM(E82:N82)-P82</f>
        <v>1030.085410991074</v>
      </c>
      <c r="R82">
        <v>81</v>
      </c>
      <c r="S82">
        <f t="shared" si="1"/>
        <v>16</v>
      </c>
    </row>
    <row r="83" spans="1:19">
      <c r="A83">
        <v>78</v>
      </c>
      <c r="B83" t="s">
        <v>152</v>
      </c>
      <c r="C83" s="1">
        <v>147.65</v>
      </c>
      <c r="D83" s="2" t="s">
        <v>275</v>
      </c>
      <c r="E83">
        <f>IF(ISBLANK(Marathon!F82),"",100+MAX(0,(50-(50*(Marathon!F82-'Best Times'!H$2)/('Best Times'!H$7-'Best Times'!H$2)))))</f>
        <v>111.74645390070921</v>
      </c>
      <c r="F83">
        <f>IF(ISBLANK(Marathon!G82),"",100+MAX(0,(50-(50*(Marathon!G82-'Best Times'!I$2)/('Best Times'!I$7-'Best Times'!I$2)))))</f>
        <v>118.85683760683762</v>
      </c>
      <c r="G83">
        <f>IF(ISBLANK(Marathon!H82),"",100+MAX(0,(50-(50*(Marathon!H82-'Best Times'!J$2)/('Best Times'!J$7-'Best Times'!J$2)))))</f>
        <v>100</v>
      </c>
      <c r="H83">
        <f>IF(ISBLANK(Marathon!I82),"",100+MAX(0,(50-(50*(Marathon!I82-'Best Times'!K$2)/('Best Times'!K$7-'Best Times'!K$2)))))</f>
        <v>104.59770114942529</v>
      </c>
      <c r="I83">
        <f>IF(ISBLANK(Marathon!J82),"",100+MAX(0,(50-(50*(Marathon!J82-'Best Times'!L$2)/('Best Times'!L$7-'Best Times'!L$2)))))</f>
        <v>128.68534482758622</v>
      </c>
      <c r="J83">
        <f>IF(ISBLANK(Marathon!K82),"",100+MAX(0,(50-(50*(Marathon!K82-'Best Times'!M$2)/('Best Times'!M$7-'Best Times'!M$2)))))</f>
        <v>100</v>
      </c>
      <c r="K83">
        <f>IF(ISBLANK(Marathon!L82),"",100+MAX(0,(50-(50*(Marathon!L82-'Best Times'!N$2)/('Best Times'!N$7-'Best Times'!N$2)))))</f>
        <v>119.48952879581152</v>
      </c>
      <c r="L83">
        <f>IF(ISBLANK(Marathon!M82),"",100+MAX(0,(50-(50*(Marathon!M82-'Best Times'!O$2)/('Best Times'!O$7-'Best Times'!O$2)))))</f>
        <v>100</v>
      </c>
      <c r="M83">
        <f>IF(ISBLANK(Marathon!N82),"",100+MAX(0,(50-(50*(Marathon!N82-'Best Times'!P$2)/('Best Times'!P$7-'Best Times'!P$2)))))</f>
        <v>124.47478991596638</v>
      </c>
      <c r="N83">
        <f>IF(ISBLANK(Marathon!O82),"",100+MAX(0,(50-(50*(Marathon!O82-'Best Times'!Q$2)/('Best Times'!Q$7-'Best Times'!Q$2)))))</f>
        <v>120.46161825726141</v>
      </c>
      <c r="O83">
        <f>100*COUNTIF(E83:N83,"&gt;0")</f>
        <v>1000</v>
      </c>
      <c r="P83">
        <f>IF(O83=1000,MIN(E83:N83),0)</f>
        <v>100</v>
      </c>
      <c r="Q83">
        <f>SUM(E83:N83)-P83</f>
        <v>1028.3122744535976</v>
      </c>
      <c r="R83">
        <v>82</v>
      </c>
      <c r="S83">
        <f t="shared" si="1"/>
        <v>-4</v>
      </c>
    </row>
    <row r="84" spans="1:19">
      <c r="A84">
        <v>110</v>
      </c>
      <c r="B84" t="s">
        <v>168</v>
      </c>
      <c r="C84" s="1">
        <v>184.79999999999899</v>
      </c>
      <c r="D84" s="2" t="s">
        <v>278</v>
      </c>
      <c r="E84">
        <f>IF(ISBLANK(Marathon!F114),"",100+MAX(0,(50-(50*(Marathon!F114-'Best Times'!H$2)/('Best Times'!H$7-'Best Times'!H$2)))))</f>
        <v>135.89317375886526</v>
      </c>
      <c r="F84">
        <f>IF(ISBLANK(Marathon!G114),"",100+MAX(0,(50-(50*(Marathon!G114-'Best Times'!I$2)/('Best Times'!I$7-'Best Times'!I$2)))))</f>
        <v>102.11004273504273</v>
      </c>
      <c r="G84">
        <f>IF(ISBLANK(Marathon!H114),"",100+MAX(0,(50-(50*(Marathon!H114-'Best Times'!J$2)/('Best Times'!J$7-'Best Times'!J$2)))))</f>
        <v>139.16153846153847</v>
      </c>
      <c r="H84" t="str">
        <f>IF(ISBLANK(Marathon!I114),"",100+MAX(0,(50-(50*(Marathon!I114-'Best Times'!K$2)/('Best Times'!K$7-'Best Times'!K$2)))))</f>
        <v/>
      </c>
      <c r="I84" t="str">
        <f>IF(ISBLANK(Marathon!J114),"",100+MAX(0,(50-(50*(Marathon!J114-'Best Times'!L$2)/('Best Times'!L$7-'Best Times'!L$2)))))</f>
        <v/>
      </c>
      <c r="J84">
        <f>IF(ISBLANK(Marathon!K114),"",100+MAX(0,(50-(50*(Marathon!K114-'Best Times'!M$2)/('Best Times'!M$7-'Best Times'!M$2)))))</f>
        <v>111.37820512820514</v>
      </c>
      <c r="K84">
        <f>IF(ISBLANK(Marathon!L114),"",100+MAX(0,(50-(50*(Marathon!L114-'Best Times'!N$2)/('Best Times'!N$7-'Best Times'!N$2)))))</f>
        <v>118.54712041884817</v>
      </c>
      <c r="L84">
        <f>IF(ISBLANK(Marathon!M114),"",100+MAX(0,(50-(50*(Marathon!M114-'Best Times'!O$2)/('Best Times'!O$7-'Best Times'!O$2)))))</f>
        <v>148.1330014224751</v>
      </c>
      <c r="M84">
        <f>IF(ISBLANK(Marathon!N114),"",100+MAX(0,(50-(50*(Marathon!N114-'Best Times'!P$2)/('Best Times'!P$7-'Best Times'!P$2)))))</f>
        <v>137.62605042016807</v>
      </c>
      <c r="N84">
        <f>IF(ISBLANK(Marathon!O114),"",100+MAX(0,(50-(50*(Marathon!O114-'Best Times'!Q$2)/('Best Times'!Q$7-'Best Times'!Q$2)))))</f>
        <v>134.85477178423236</v>
      </c>
      <c r="O84">
        <f>100*COUNTIF(E84:N84,"&gt;0")</f>
        <v>800</v>
      </c>
      <c r="P84">
        <f>IF(O84=1000,MIN(E84:N84),0)</f>
        <v>0</v>
      </c>
      <c r="Q84">
        <f>SUM(E84:N84)-P84</f>
        <v>1027.7039041293754</v>
      </c>
      <c r="R84">
        <v>83</v>
      </c>
      <c r="S84">
        <f t="shared" si="1"/>
        <v>27</v>
      </c>
    </row>
    <row r="85" spans="1:19">
      <c r="A85">
        <v>88</v>
      </c>
      <c r="B85" t="s">
        <v>41</v>
      </c>
      <c r="C85" s="1">
        <v>134.1</v>
      </c>
      <c r="D85" s="2" t="s">
        <v>275</v>
      </c>
      <c r="E85">
        <f>IF(ISBLANK(Marathon!F92),"",100+MAX(0,(50-(50*(Marathon!F92-'Best Times'!H$2)/('Best Times'!H$7-'Best Times'!H$2)))))</f>
        <v>111.83510638297872</v>
      </c>
      <c r="F85">
        <f>IF(ISBLANK(Marathon!G92),"",100+MAX(0,(50-(50*(Marathon!G92-'Best Times'!I$2)/('Best Times'!I$7-'Best Times'!I$2)))))</f>
        <v>100</v>
      </c>
      <c r="G85">
        <f>IF(ISBLANK(Marathon!H92),"",100+MAX(0,(50-(50*(Marathon!H92-'Best Times'!J$2)/('Best Times'!J$7-'Best Times'!J$2)))))</f>
        <v>100</v>
      </c>
      <c r="H85">
        <f>IF(ISBLANK(Marathon!I92),"",100+MAX(0,(50-(50*(Marathon!I92-'Best Times'!K$2)/('Best Times'!K$7-'Best Times'!K$2)))))</f>
        <v>103.5303776683087</v>
      </c>
      <c r="I85">
        <f>IF(ISBLANK(Marathon!J92),"",100+MAX(0,(50-(50*(Marathon!J92-'Best Times'!L$2)/('Best Times'!L$7-'Best Times'!L$2)))))</f>
        <v>119.56896551724138</v>
      </c>
      <c r="J85">
        <f>IF(ISBLANK(Marathon!K92),"",100+MAX(0,(50-(50*(Marathon!K92-'Best Times'!M$2)/('Best Times'!M$7-'Best Times'!M$2)))))</f>
        <v>121.84418145956607</v>
      </c>
      <c r="K85">
        <f>IF(ISBLANK(Marathon!L92),"",100+MAX(0,(50-(50*(Marathon!L92-'Best Times'!N$2)/('Best Times'!N$7-'Best Times'!N$2)))))</f>
        <v>100</v>
      </c>
      <c r="L85">
        <f>IF(ISBLANK(Marathon!M92),"",100+MAX(0,(50-(50*(Marathon!M92-'Best Times'!O$2)/('Best Times'!O$7-'Best Times'!O$2)))))</f>
        <v>134.22830725462305</v>
      </c>
      <c r="M85">
        <f>IF(ISBLANK(Marathon!N92),"",100+MAX(0,(50-(50*(Marathon!N92-'Best Times'!P$2)/('Best Times'!P$7-'Best Times'!P$2)))))</f>
        <v>120.10504201680672</v>
      </c>
      <c r="N85">
        <f>IF(ISBLANK(Marathon!O92),"",100+MAX(0,(50-(50*(Marathon!O92-'Best Times'!Q$2)/('Best Times'!Q$7-'Best Times'!Q$2)))))</f>
        <v>116.26037344398341</v>
      </c>
      <c r="O85">
        <f>100*COUNTIF(E85:N85,"&gt;0")</f>
        <v>1000</v>
      </c>
      <c r="P85">
        <f>IF(O85=1000,MIN(E85:N85),0)</f>
        <v>100</v>
      </c>
      <c r="Q85">
        <f>SUM(E85:N85)-P85</f>
        <v>1027.372353743508</v>
      </c>
      <c r="R85">
        <v>84</v>
      </c>
      <c r="S85">
        <f t="shared" si="1"/>
        <v>4</v>
      </c>
    </row>
    <row r="86" spans="1:19">
      <c r="A86">
        <v>72</v>
      </c>
      <c r="B86" t="s">
        <v>18</v>
      </c>
      <c r="C86" s="1">
        <v>159.516666666666</v>
      </c>
      <c r="D86" s="2" t="s">
        <v>275</v>
      </c>
      <c r="E86">
        <f>IF(ISBLANK(Marathon!F76),"",100+MAX(0,(50-(50*(Marathon!F76-'Best Times'!H$2)/('Best Times'!H$7-'Best Times'!H$2)))))</f>
        <v>133.67686170212767</v>
      </c>
      <c r="F86">
        <f>IF(ISBLANK(Marathon!G76),"",100+MAX(0,(50-(50*(Marathon!G76-'Best Times'!I$2)/('Best Times'!I$7-'Best Times'!I$2)))))</f>
        <v>114.26282051282051</v>
      </c>
      <c r="G86">
        <f>IF(ISBLANK(Marathon!H76),"",100+MAX(0,(50-(50*(Marathon!H76-'Best Times'!J$2)/('Best Times'!J$7-'Best Times'!J$2)))))</f>
        <v>100</v>
      </c>
      <c r="H86">
        <f>IF(ISBLANK(Marathon!I76),"",100+MAX(0,(50-(50*(Marathon!I76-'Best Times'!K$2)/('Best Times'!K$7-'Best Times'!K$2)))))</f>
        <v>123.93267651888341</v>
      </c>
      <c r="I86">
        <f>IF(ISBLANK(Marathon!J76),"",100+MAX(0,(50-(50*(Marathon!J76-'Best Times'!L$2)/('Best Times'!L$7-'Best Times'!L$2)))))</f>
        <v>124.46120689655172</v>
      </c>
      <c r="J86">
        <f>IF(ISBLANK(Marathon!K76),"",100+MAX(0,(50-(50*(Marathon!K76-'Best Times'!M$2)/('Best Times'!M$7-'Best Times'!M$2)))))</f>
        <v>100</v>
      </c>
      <c r="K86">
        <f>IF(ISBLANK(Marathon!L76),"",100+MAX(0,(50-(50*(Marathon!L76-'Best Times'!N$2)/('Best Times'!N$7-'Best Times'!N$2)))))</f>
        <v>100</v>
      </c>
      <c r="L86">
        <f>IF(ISBLANK(Marathon!M76),"",100+MAX(0,(50-(50*(Marathon!M76-'Best Times'!O$2)/('Best Times'!O$7-'Best Times'!O$2)))))</f>
        <v>100</v>
      </c>
      <c r="M86">
        <f>IF(ISBLANK(Marathon!N76),"",100+MAX(0,(50-(50*(Marathon!N76-'Best Times'!P$2)/('Best Times'!P$7-'Best Times'!P$2)))))</f>
        <v>124.78991596638656</v>
      </c>
      <c r="N86">
        <f>IF(ISBLANK(Marathon!O76),"",100+MAX(0,(50-(50*(Marathon!O76-'Best Times'!Q$2)/('Best Times'!Q$7-'Best Times'!Q$2)))))</f>
        <v>105.88692946058092</v>
      </c>
      <c r="O86">
        <f>100*COUNTIF(E86:N86,"&gt;0")</f>
        <v>1000</v>
      </c>
      <c r="P86">
        <f>IF(O86=1000,MIN(E86:N86),0)</f>
        <v>100</v>
      </c>
      <c r="Q86">
        <f>SUM(E86:N86)-P86</f>
        <v>1027.0104110573507</v>
      </c>
      <c r="R86">
        <v>85</v>
      </c>
      <c r="S86">
        <f t="shared" si="1"/>
        <v>-13</v>
      </c>
    </row>
    <row r="87" spans="1:19">
      <c r="A87">
        <v>99</v>
      </c>
      <c r="B87" t="s">
        <v>161</v>
      </c>
      <c r="C87" s="1">
        <v>116.433333333333</v>
      </c>
      <c r="D87" s="2" t="s">
        <v>280</v>
      </c>
      <c r="E87">
        <f>IF(ISBLANK(Marathon!F103),"",100+MAX(0,(50-(50*(Marathon!F103-'Best Times'!H$2)/('Best Times'!H$7-'Best Times'!H$2)))))</f>
        <v>116.48936170212767</v>
      </c>
      <c r="F87">
        <f>IF(ISBLANK(Marathon!G103),"",100+MAX(0,(50-(50*(Marathon!G103-'Best Times'!I$2)/('Best Times'!I$7-'Best Times'!I$2)))))</f>
        <v>111.61858974358975</v>
      </c>
      <c r="G87">
        <f>IF(ISBLANK(Marathon!H103),"",100+MAX(0,(50-(50*(Marathon!H103-'Best Times'!J$2)/('Best Times'!J$7-'Best Times'!J$2)))))</f>
        <v>109.25384615384615</v>
      </c>
      <c r="H87">
        <f>IF(ISBLANK(Marathon!I103),"",100+MAX(0,(50-(50*(Marathon!I103-'Best Times'!K$2)/('Best Times'!K$7-'Best Times'!K$2)))))</f>
        <v>100</v>
      </c>
      <c r="I87" t="str">
        <f>IF(ISBLANK(Marathon!J103),"",100+MAX(0,(50-(50*(Marathon!J103-'Best Times'!L$2)/('Best Times'!L$7-'Best Times'!L$2)))))</f>
        <v/>
      </c>
      <c r="J87">
        <f>IF(ISBLANK(Marathon!K103),"",100+MAX(0,(50-(50*(Marathon!K103-'Best Times'!M$2)/('Best Times'!M$7-'Best Times'!M$2)))))</f>
        <v>119.08284023668639</v>
      </c>
      <c r="K87">
        <f>IF(ISBLANK(Marathon!L103),"",100+MAX(0,(50-(50*(Marathon!L103-'Best Times'!N$2)/('Best Times'!N$7-'Best Times'!N$2)))))</f>
        <v>105.39267015706807</v>
      </c>
      <c r="L87">
        <f>IF(ISBLANK(Marathon!M103),"",100+MAX(0,(50-(50*(Marathon!M103-'Best Times'!O$2)/('Best Times'!O$7-'Best Times'!O$2)))))</f>
        <v>136.23755334281651</v>
      </c>
      <c r="M87">
        <f>IF(ISBLANK(Marathon!N103),"",100+MAX(0,(50-(50*(Marathon!N103-'Best Times'!P$2)/('Best Times'!P$7-'Best Times'!P$2)))))</f>
        <v>119.15966386554622</v>
      </c>
      <c r="N87">
        <f>IF(ISBLANK(Marathon!O103),"",100+MAX(0,(50-(50*(Marathon!O103-'Best Times'!Q$2)/('Best Times'!Q$7-'Best Times'!Q$2)))))</f>
        <v>109.41390041493776</v>
      </c>
      <c r="O87">
        <f>100*COUNTIF(E87:N87,"&gt;0")</f>
        <v>900</v>
      </c>
      <c r="P87">
        <f>IF(O87=1000,MIN(E87:N87),0)</f>
        <v>0</v>
      </c>
      <c r="Q87">
        <f>SUM(E87:N87)-P87</f>
        <v>1026.6484256166186</v>
      </c>
      <c r="R87">
        <v>86</v>
      </c>
      <c r="S87">
        <f t="shared" si="1"/>
        <v>13</v>
      </c>
    </row>
    <row r="88" spans="1:19">
      <c r="A88">
        <v>71</v>
      </c>
      <c r="B88" t="s">
        <v>48</v>
      </c>
      <c r="C88" s="1">
        <v>159.61666666666599</v>
      </c>
      <c r="D88" s="2" t="s">
        <v>275</v>
      </c>
      <c r="E88">
        <f>IF(ISBLANK(Marathon!F75),"",100+MAX(0,(50-(50*(Marathon!F75-'Best Times'!H$2)/('Best Times'!H$7-'Best Times'!H$2)))))</f>
        <v>100</v>
      </c>
      <c r="F88">
        <f>IF(ISBLANK(Marathon!G75),"",100+MAX(0,(50-(50*(Marathon!G75-'Best Times'!I$2)/('Best Times'!I$7-'Best Times'!I$2)))))</f>
        <v>126.92307692307692</v>
      </c>
      <c r="G88">
        <f>IF(ISBLANK(Marathon!H75),"",100+MAX(0,(50-(50*(Marathon!H75-'Best Times'!J$2)/('Best Times'!J$7-'Best Times'!J$2)))))</f>
        <v>100</v>
      </c>
      <c r="H88">
        <f>IF(ISBLANK(Marathon!I75),"",100+MAX(0,(50-(50*(Marathon!I75-'Best Times'!K$2)/('Best Times'!K$7-'Best Times'!K$2)))))</f>
        <v>116.83087027914614</v>
      </c>
      <c r="I88">
        <f>IF(ISBLANK(Marathon!J75),"",100+MAX(0,(50-(50*(Marathon!J75-'Best Times'!L$2)/('Best Times'!L$7-'Best Times'!L$2)))))</f>
        <v>116.96120689655172</v>
      </c>
      <c r="J88">
        <f>IF(ISBLANK(Marathon!K75),"",100+MAX(0,(50-(50*(Marathon!K75-'Best Times'!M$2)/('Best Times'!M$7-'Best Times'!M$2)))))</f>
        <v>135.62623274161734</v>
      </c>
      <c r="K88">
        <f>IF(ISBLANK(Marathon!L75),"",100+MAX(0,(50-(50*(Marathon!L75-'Best Times'!N$2)/('Best Times'!N$7-'Best Times'!N$2)))))</f>
        <v>100</v>
      </c>
      <c r="L88">
        <f>IF(ISBLANK(Marathon!M75),"",100+MAX(0,(50-(50*(Marathon!M75-'Best Times'!O$2)/('Best Times'!O$7-'Best Times'!O$2)))))</f>
        <v>100</v>
      </c>
      <c r="M88">
        <f>IF(ISBLANK(Marathon!N75),"",100+MAX(0,(50-(50*(Marathon!N75-'Best Times'!P$2)/('Best Times'!P$7-'Best Times'!P$2)))))</f>
        <v>109.55882352941177</v>
      </c>
      <c r="N88">
        <f>IF(ISBLANK(Marathon!O75),"",100+MAX(0,(50-(50*(Marathon!O75-'Best Times'!Q$2)/('Best Times'!Q$7-'Best Times'!Q$2)))))</f>
        <v>119.63174273858921</v>
      </c>
      <c r="O88">
        <f>100*COUNTIF(E88:N88,"&gt;0")</f>
        <v>1000</v>
      </c>
      <c r="P88">
        <f>IF(O88=1000,MIN(E88:N88),0)</f>
        <v>100</v>
      </c>
      <c r="Q88">
        <f>SUM(E88:N88)-P88</f>
        <v>1025.5319531083931</v>
      </c>
      <c r="R88">
        <v>87</v>
      </c>
      <c r="S88">
        <f t="shared" si="1"/>
        <v>-16</v>
      </c>
    </row>
    <row r="89" spans="1:19">
      <c r="A89">
        <v>85</v>
      </c>
      <c r="B89" t="s">
        <v>156</v>
      </c>
      <c r="C89" s="1">
        <v>138</v>
      </c>
      <c r="D89" s="2" t="s">
        <v>275</v>
      </c>
      <c r="E89">
        <f>IF(ISBLANK(Marathon!F89),"",100+MAX(0,(50-(50*(Marathon!F89-'Best Times'!H$2)/('Best Times'!H$7-'Best Times'!H$2)))))</f>
        <v>100</v>
      </c>
      <c r="F89">
        <f>IF(ISBLANK(Marathon!G89),"",100+MAX(0,(50-(50*(Marathon!G89-'Best Times'!I$2)/('Best Times'!I$7-'Best Times'!I$2)))))</f>
        <v>100</v>
      </c>
      <c r="G89">
        <f>IF(ISBLANK(Marathon!H89),"",100+MAX(0,(50-(50*(Marathon!H89-'Best Times'!J$2)/('Best Times'!J$7-'Best Times'!J$2)))))</f>
        <v>100</v>
      </c>
      <c r="H89">
        <f>IF(ISBLANK(Marathon!I89),"",100+MAX(0,(50-(50*(Marathon!I89-'Best Times'!K$2)/('Best Times'!K$7-'Best Times'!K$2)))))</f>
        <v>117.91871921182266</v>
      </c>
      <c r="I89">
        <f>IF(ISBLANK(Marathon!J89),"",100+MAX(0,(50-(50*(Marathon!J89-'Best Times'!L$2)/('Best Times'!L$7-'Best Times'!L$2)))))</f>
        <v>122.34913793103448</v>
      </c>
      <c r="J89">
        <f>IF(ISBLANK(Marathon!K89),"",100+MAX(0,(50-(50*(Marathon!K89-'Best Times'!M$2)/('Best Times'!M$7-'Best Times'!M$2)))))</f>
        <v>132.24852071005915</v>
      </c>
      <c r="K89">
        <f>IF(ISBLANK(Marathon!L89),"",100+MAX(0,(50-(50*(Marathon!L89-'Best Times'!N$2)/('Best Times'!N$7-'Best Times'!N$2)))))</f>
        <v>100.6413612565445</v>
      </c>
      <c r="L89">
        <f>IF(ISBLANK(Marathon!M89),"",100+MAX(0,(50-(50*(Marathon!M89-'Best Times'!O$2)/('Best Times'!O$7-'Best Times'!O$2)))))</f>
        <v>107.77027027027027</v>
      </c>
      <c r="M89">
        <f>IF(ISBLANK(Marathon!N89),"",100+MAX(0,(50-(50*(Marathon!N89-'Best Times'!P$2)/('Best Times'!P$7-'Best Times'!P$2)))))</f>
        <v>109.390756302521</v>
      </c>
      <c r="N89">
        <f>IF(ISBLANK(Marathon!O89),"",100+MAX(0,(50-(50*(Marathon!O89-'Best Times'!Q$2)/('Best Times'!Q$7-'Best Times'!Q$2)))))</f>
        <v>130.73132780082989</v>
      </c>
      <c r="O89">
        <f>100*COUNTIF(E89:N89,"&gt;0")</f>
        <v>1000</v>
      </c>
      <c r="P89">
        <f>IF(O89=1000,MIN(E89:N89),0)</f>
        <v>100</v>
      </c>
      <c r="Q89">
        <f>SUM(E89:N89)-P89</f>
        <v>1021.050093483082</v>
      </c>
      <c r="R89">
        <v>88</v>
      </c>
      <c r="S89">
        <f t="shared" si="1"/>
        <v>-3</v>
      </c>
    </row>
    <row r="90" spans="1:19">
      <c r="A90">
        <v>83</v>
      </c>
      <c r="B90" t="s">
        <v>155</v>
      </c>
      <c r="C90" s="1">
        <v>140.416666666666</v>
      </c>
      <c r="D90" s="2" t="s">
        <v>271</v>
      </c>
      <c r="E90">
        <f>IF(ISBLANK(Marathon!F87),"",100+MAX(0,(50-(50*(Marathon!F87-'Best Times'!H$2)/('Best Times'!H$7-'Best Times'!H$2)))))</f>
        <v>128.69015957446808</v>
      </c>
      <c r="F90">
        <f>IF(ISBLANK(Marathon!G87),"",100+MAX(0,(50-(50*(Marathon!G87-'Best Times'!I$2)/('Best Times'!I$7-'Best Times'!I$2)))))</f>
        <v>100.0801282051282</v>
      </c>
      <c r="G90">
        <f>IF(ISBLANK(Marathon!H87),"",100+MAX(0,(50-(50*(Marathon!H87-'Best Times'!J$2)/('Best Times'!J$7-'Best Times'!J$2)))))</f>
        <v>116.22307692307692</v>
      </c>
      <c r="H90">
        <f>IF(ISBLANK(Marathon!I87),"",100+MAX(0,(50-(50*(Marathon!I87-'Best Times'!K$2)/('Best Times'!K$7-'Best Times'!K$2)))))</f>
        <v>106.54761904761905</v>
      </c>
      <c r="I90">
        <f>IF(ISBLANK(Marathon!J87),"",100+MAX(0,(50-(50*(Marathon!J87-'Best Times'!L$2)/('Best Times'!L$7-'Best Times'!L$2)))))</f>
        <v>132.56465517241378</v>
      </c>
      <c r="J90">
        <f>IF(ISBLANK(Marathon!K87),"",100+MAX(0,(50-(50*(Marathon!K87-'Best Times'!M$2)/('Best Times'!M$7-'Best Times'!M$2)))))</f>
        <v>100.69033530571991</v>
      </c>
      <c r="K90">
        <f>IF(ISBLANK(Marathon!L87),"",100+MAX(0,(50-(50*(Marathon!L87-'Best Times'!N$2)/('Best Times'!N$7-'Best Times'!N$2)))))</f>
        <v>100</v>
      </c>
      <c r="L90">
        <f>IF(ISBLANK(Marathon!M87),"",100+MAX(0,(50-(50*(Marathon!M87-'Best Times'!O$2)/('Best Times'!O$7-'Best Times'!O$2)))))</f>
        <v>108.42816500711237</v>
      </c>
      <c r="M90">
        <f>IF(ISBLANK(Marathon!N87),"",100+MAX(0,(50-(50*(Marathon!N87-'Best Times'!P$2)/('Best Times'!P$7-'Best Times'!P$2)))))</f>
        <v>109.41176470588235</v>
      </c>
      <c r="N90">
        <f>IF(ISBLANK(Marathon!O87),"",100+MAX(0,(50-(50*(Marathon!O87-'Best Times'!Q$2)/('Best Times'!Q$7-'Best Times'!Q$2)))))</f>
        <v>118.3091286307054</v>
      </c>
      <c r="O90">
        <f>100*COUNTIF(E90:N90,"&gt;0")</f>
        <v>1000</v>
      </c>
      <c r="P90">
        <f>IF(O90=1000,MIN(E90:N90),0)</f>
        <v>100</v>
      </c>
      <c r="Q90">
        <f>SUM(E90:N90)-P90</f>
        <v>1020.9450325721261</v>
      </c>
      <c r="R90">
        <v>89</v>
      </c>
      <c r="S90">
        <f t="shared" si="1"/>
        <v>-6</v>
      </c>
    </row>
    <row r="91" spans="1:19">
      <c r="A91">
        <v>109</v>
      </c>
      <c r="B91" t="s">
        <v>32</v>
      </c>
      <c r="C91" s="1">
        <v>95.45</v>
      </c>
      <c r="D91" s="2" t="s">
        <v>277</v>
      </c>
      <c r="E91">
        <f>IF(ISBLANK(Marathon!F113),"",100+MAX(0,(50-(50*(Marathon!F113-'Best Times'!H$2)/('Best Times'!H$7-'Best Times'!H$2)))))</f>
        <v>102.99202127659575</v>
      </c>
      <c r="F91">
        <f>IF(ISBLANK(Marathon!G113),"",100+MAX(0,(50-(50*(Marathon!G113-'Best Times'!I$2)/('Best Times'!I$7-'Best Times'!I$2)))))</f>
        <v>100</v>
      </c>
      <c r="G91">
        <f>IF(ISBLANK(Marathon!H113),"",100+MAX(0,(50-(50*(Marathon!H113-'Best Times'!J$2)/('Best Times'!J$7-'Best Times'!J$2)))))</f>
        <v>118.00769230769231</v>
      </c>
      <c r="H91">
        <f>IF(ISBLANK(Marathon!I113),"",100+MAX(0,(50-(50*(Marathon!I113-'Best Times'!K$2)/('Best Times'!K$7-'Best Times'!K$2)))))</f>
        <v>101.66256157635468</v>
      </c>
      <c r="I91">
        <f>IF(ISBLANK(Marathon!J113),"",100+MAX(0,(50-(50*(Marathon!J113-'Best Times'!L$2)/('Best Times'!L$7-'Best Times'!L$2)))))</f>
        <v>123.3405172413793</v>
      </c>
      <c r="J91">
        <f>IF(ISBLANK(Marathon!K113),"",100+MAX(0,(50-(50*(Marathon!K113-'Best Times'!M$2)/('Best Times'!M$7-'Best Times'!M$2)))))</f>
        <v>128.67357001972385</v>
      </c>
      <c r="K91">
        <f>IF(ISBLANK(Marathon!L113),"",100+MAX(0,(50-(50*(Marathon!L113-'Best Times'!N$2)/('Best Times'!N$7-'Best Times'!N$2)))))</f>
        <v>117.44764397905759</v>
      </c>
      <c r="L91">
        <f>IF(ISBLANK(Marathon!M113),"",100+MAX(0,(50-(50*(Marathon!M113-'Best Times'!O$2)/('Best Times'!O$7-'Best Times'!O$2)))))</f>
        <v>100</v>
      </c>
      <c r="M91">
        <f>IF(ISBLANK(Marathon!N113),"",100+MAX(0,(50-(50*(Marathon!N113-'Best Times'!P$2)/('Best Times'!P$7-'Best Times'!P$2)))))</f>
        <v>100</v>
      </c>
      <c r="N91">
        <f>IF(ISBLANK(Marathon!O113),"",100+MAX(0,(50-(50*(Marathon!O113-'Best Times'!Q$2)/('Best Times'!Q$7-'Best Times'!Q$2)))))</f>
        <v>128.63070539419087</v>
      </c>
      <c r="O91">
        <f>100*COUNTIF(E91:N91,"&gt;0")</f>
        <v>1000</v>
      </c>
      <c r="P91">
        <f>IF(O91=1000,MIN(E91:N91),0)</f>
        <v>100</v>
      </c>
      <c r="Q91">
        <f>SUM(E91:N91)-P91</f>
        <v>1020.7547117949946</v>
      </c>
      <c r="R91">
        <v>90</v>
      </c>
      <c r="S91">
        <f t="shared" si="1"/>
        <v>19</v>
      </c>
    </row>
    <row r="92" spans="1:19">
      <c r="A92">
        <v>98</v>
      </c>
      <c r="B92" t="s">
        <v>84</v>
      </c>
      <c r="C92" s="1">
        <v>117.666666666666</v>
      </c>
      <c r="D92" s="2" t="s">
        <v>270</v>
      </c>
      <c r="E92">
        <f>IF(ISBLANK(Marathon!F102),"",100+MAX(0,(50-(50*(Marathon!F102-'Best Times'!H$2)/('Best Times'!H$7-'Best Times'!H$2)))))</f>
        <v>125.99734042553192</v>
      </c>
      <c r="F92">
        <f>IF(ISBLANK(Marathon!G102),"",100+MAX(0,(50-(50*(Marathon!G102-'Best Times'!I$2)/('Best Times'!I$7-'Best Times'!I$2)))))</f>
        <v>100</v>
      </c>
      <c r="G92">
        <f>IF(ISBLANK(Marathon!H102),"",100+MAX(0,(50-(50*(Marathon!H102-'Best Times'!J$2)/('Best Times'!J$7-'Best Times'!J$2)))))</f>
        <v>100</v>
      </c>
      <c r="H92">
        <f>IF(ISBLANK(Marathon!I102),"",100+MAX(0,(50-(50*(Marathon!I102-'Best Times'!K$2)/('Best Times'!K$7-'Best Times'!K$2)))))</f>
        <v>108.16912972085386</v>
      </c>
      <c r="I92">
        <f>IF(ISBLANK(Marathon!J102),"",100+MAX(0,(50-(50*(Marathon!J102-'Best Times'!L$2)/('Best Times'!L$7-'Best Times'!L$2)))))</f>
        <v>118.59913793103448</v>
      </c>
      <c r="J92">
        <f>IF(ISBLANK(Marathon!K102),"",100+MAX(0,(50-(50*(Marathon!K102-'Best Times'!M$2)/('Best Times'!M$7-'Best Times'!M$2)))))</f>
        <v>127.47781065088758</v>
      </c>
      <c r="K92">
        <f>IF(ISBLANK(Marathon!L102),"",100+MAX(0,(50-(50*(Marathon!L102-'Best Times'!N$2)/('Best Times'!N$7-'Best Times'!N$2)))))</f>
        <v>120.6413612565445</v>
      </c>
      <c r="L92">
        <f>IF(ISBLANK(Marathon!M102),"",100+MAX(0,(50-(50*(Marathon!M102-'Best Times'!O$2)/('Best Times'!O$7-'Best Times'!O$2)))))</f>
        <v>100</v>
      </c>
      <c r="M92">
        <f>IF(ISBLANK(Marathon!N102),"",100+MAX(0,(50-(50*(Marathon!N102-'Best Times'!P$2)/('Best Times'!P$7-'Best Times'!P$2)))))</f>
        <v>100</v>
      </c>
      <c r="N92">
        <f>IF(ISBLANK(Marathon!O102),"",100+MAX(0,(50-(50*(Marathon!O102-'Best Times'!Q$2)/('Best Times'!Q$7-'Best Times'!Q$2)))))</f>
        <v>117.40145228215768</v>
      </c>
      <c r="O92">
        <f>100*COUNTIF(E92:N92,"&gt;0")</f>
        <v>1000</v>
      </c>
      <c r="P92">
        <f>IF(O92=1000,MIN(E92:N92),0)</f>
        <v>100</v>
      </c>
      <c r="Q92">
        <f>SUM(E92:N92)-P92</f>
        <v>1018.2862322670101</v>
      </c>
      <c r="R92">
        <v>91</v>
      </c>
      <c r="S92">
        <f t="shared" si="1"/>
        <v>7</v>
      </c>
    </row>
    <row r="93" spans="1:19">
      <c r="A93">
        <v>81</v>
      </c>
      <c r="B93" t="s">
        <v>154</v>
      </c>
      <c r="C93" s="1">
        <v>140.6</v>
      </c>
      <c r="D93" s="2" t="s">
        <v>275</v>
      </c>
      <c r="E93">
        <f>IF(ISBLANK(Marathon!F85),"",100+MAX(0,(50-(50*(Marathon!F85-'Best Times'!H$2)/('Best Times'!H$7-'Best Times'!H$2)))))</f>
        <v>100</v>
      </c>
      <c r="F93">
        <f>IF(ISBLANK(Marathon!G85),"",100+MAX(0,(50-(50*(Marathon!G85-'Best Times'!I$2)/('Best Times'!I$7-'Best Times'!I$2)))))</f>
        <v>100</v>
      </c>
      <c r="G93">
        <f>IF(ISBLANK(Marathon!H85),"",100+MAX(0,(50-(50*(Marathon!H85-'Best Times'!J$2)/('Best Times'!J$7-'Best Times'!J$2)))))</f>
        <v>100</v>
      </c>
      <c r="H93">
        <f>IF(ISBLANK(Marathon!I85),"",100+MAX(0,(50-(50*(Marathon!I85-'Best Times'!K$2)/('Best Times'!K$7-'Best Times'!K$2)))))</f>
        <v>126.19047619047619</v>
      </c>
      <c r="I93">
        <f>IF(ISBLANK(Marathon!J85),"",100+MAX(0,(50-(50*(Marathon!J85-'Best Times'!L$2)/('Best Times'!L$7-'Best Times'!L$2)))))</f>
        <v>121.98275862068965</v>
      </c>
      <c r="J93">
        <f>IF(ISBLANK(Marathon!K85),"",100+MAX(0,(50-(50*(Marathon!K85-'Best Times'!M$2)/('Best Times'!M$7-'Best Times'!M$2)))))</f>
        <v>127.08333333333333</v>
      </c>
      <c r="K93">
        <f>IF(ISBLANK(Marathon!L85),"",100+MAX(0,(50-(50*(Marathon!L85-'Best Times'!N$2)/('Best Times'!N$7-'Best Times'!N$2)))))</f>
        <v>100</v>
      </c>
      <c r="L93">
        <f>IF(ISBLANK(Marathon!M85),"",100+MAX(0,(50-(50*(Marathon!M85-'Best Times'!O$2)/('Best Times'!O$7-'Best Times'!O$2)))))</f>
        <v>100</v>
      </c>
      <c r="M93">
        <f>IF(ISBLANK(Marathon!N85),"",100+MAX(0,(50-(50*(Marathon!N85-'Best Times'!P$2)/('Best Times'!P$7-'Best Times'!P$2)))))</f>
        <v>109.66386554621849</v>
      </c>
      <c r="N93">
        <f>IF(ISBLANK(Marathon!O85),"",100+MAX(0,(50-(50*(Marathon!O85-'Best Times'!Q$2)/('Best Times'!Q$7-'Best Times'!Q$2)))))</f>
        <v>133.03941908713693</v>
      </c>
      <c r="O93">
        <f>100*COUNTIF(E93:N93,"&gt;0")</f>
        <v>1000</v>
      </c>
      <c r="P93">
        <f>IF(O93=1000,MIN(E93:N93),0)</f>
        <v>100</v>
      </c>
      <c r="Q93">
        <f>SUM(E93:N93)-P93</f>
        <v>1017.9598527778548</v>
      </c>
      <c r="R93">
        <v>92</v>
      </c>
      <c r="S93">
        <f t="shared" si="1"/>
        <v>-11</v>
      </c>
    </row>
    <row r="94" spans="1:19">
      <c r="A94">
        <v>93</v>
      </c>
      <c r="B94" t="s">
        <v>65</v>
      </c>
      <c r="C94" s="1">
        <v>130.69999999999999</v>
      </c>
      <c r="D94" s="2" t="s">
        <v>277</v>
      </c>
      <c r="E94">
        <f>IF(ISBLANK(Marathon!F97),"",100+MAX(0,(50-(50*(Marathon!F97-'Best Times'!H$2)/('Best Times'!H$7-'Best Times'!H$2)))))</f>
        <v>100</v>
      </c>
      <c r="F94">
        <f>IF(ISBLANK(Marathon!G97),"",100+MAX(0,(50-(50*(Marathon!G97-'Best Times'!I$2)/('Best Times'!I$7-'Best Times'!I$2)))))</f>
        <v>109.53525641025641</v>
      </c>
      <c r="G94">
        <f>IF(ISBLANK(Marathon!H97),"",100+MAX(0,(50-(50*(Marathon!H97-'Best Times'!J$2)/('Best Times'!J$7-'Best Times'!J$2)))))</f>
        <v>110.58461538461538</v>
      </c>
      <c r="H94">
        <f>IF(ISBLANK(Marathon!I97),"",100+MAX(0,(50-(50*(Marathon!I97-'Best Times'!K$2)/('Best Times'!K$7-'Best Times'!K$2)))))</f>
        <v>100</v>
      </c>
      <c r="I94">
        <f>IF(ISBLANK(Marathon!J97),"",100+MAX(0,(50-(50*(Marathon!J97-'Best Times'!L$2)/('Best Times'!L$7-'Best Times'!L$2)))))</f>
        <v>108.21120689655172</v>
      </c>
      <c r="J94">
        <f>IF(ISBLANK(Marathon!K97),"",100+MAX(0,(50-(50*(Marathon!K97-'Best Times'!M$2)/('Best Times'!M$7-'Best Times'!M$2)))))</f>
        <v>112.04388560157791</v>
      </c>
      <c r="K94">
        <f>IF(ISBLANK(Marathon!L97),"",100+MAX(0,(50-(50*(Marathon!L97-'Best Times'!N$2)/('Best Times'!N$7-'Best Times'!N$2)))))</f>
        <v>111.83246073298429</v>
      </c>
      <c r="L94">
        <f>IF(ISBLANK(Marathon!M97),"",100+MAX(0,(50-(50*(Marathon!M97-'Best Times'!O$2)/('Best Times'!O$7-'Best Times'!O$2)))))</f>
        <v>133.42816500711237</v>
      </c>
      <c r="M94">
        <f>IF(ISBLANK(Marathon!N97),"",100+MAX(0,(50-(50*(Marathon!N97-'Best Times'!P$2)/('Best Times'!P$7-'Best Times'!P$2)))))</f>
        <v>117.98319327731093</v>
      </c>
      <c r="N94">
        <f>IF(ISBLANK(Marathon!O97),"",100+MAX(0,(50-(50*(Marathon!O97-'Best Times'!Q$2)/('Best Times'!Q$7-'Best Times'!Q$2)))))</f>
        <v>113.17427385892117</v>
      </c>
      <c r="O94">
        <f>100*COUNTIF(E94:N94,"&gt;0")</f>
        <v>1000</v>
      </c>
      <c r="P94">
        <f>IF(O94=1000,MIN(E94:N94),0)</f>
        <v>100</v>
      </c>
      <c r="Q94">
        <f>SUM(E94:N94)-P94</f>
        <v>1016.7930571693303</v>
      </c>
      <c r="R94">
        <v>93</v>
      </c>
      <c r="S94">
        <f t="shared" si="1"/>
        <v>0</v>
      </c>
    </row>
    <row r="95" spans="1:19">
      <c r="A95">
        <v>89</v>
      </c>
      <c r="B95" t="s">
        <v>158</v>
      </c>
      <c r="C95" s="1">
        <v>134.083333333333</v>
      </c>
      <c r="D95" s="2" t="s">
        <v>274</v>
      </c>
      <c r="E95">
        <f>IF(ISBLANK(Marathon!F93),"",100+MAX(0,(50-(50*(Marathon!F93-'Best Times'!H$2)/('Best Times'!H$7-'Best Times'!H$2)))))</f>
        <v>100</v>
      </c>
      <c r="F95">
        <f>IF(ISBLANK(Marathon!G93),"",100+MAX(0,(50-(50*(Marathon!G93-'Best Times'!I$2)/('Best Times'!I$7-'Best Times'!I$2)))))</f>
        <v>106.57051282051282</v>
      </c>
      <c r="G95">
        <f>IF(ISBLANK(Marathon!H93),"",100+MAX(0,(50-(50*(Marathon!H93-'Best Times'!J$2)/('Best Times'!J$7-'Best Times'!J$2)))))</f>
        <v>121.13076923076923</v>
      </c>
      <c r="H95">
        <f>IF(ISBLANK(Marathon!I93),"",100+MAX(0,(50-(50*(Marathon!I93-'Best Times'!K$2)/('Best Times'!K$7-'Best Times'!K$2)))))</f>
        <v>100.1847290640394</v>
      </c>
      <c r="I95">
        <f>IF(ISBLANK(Marathon!J93),"",100+MAX(0,(50-(50*(Marathon!J93-'Best Times'!L$2)/('Best Times'!L$7-'Best Times'!L$2)))))</f>
        <v>119.56896551724138</v>
      </c>
      <c r="J95">
        <f>IF(ISBLANK(Marathon!K93),"",100+MAX(0,(50-(50*(Marathon!K93-'Best Times'!M$2)/('Best Times'!M$7-'Best Times'!M$2)))))</f>
        <v>122.06607495069034</v>
      </c>
      <c r="K95" t="str">
        <f>IF(ISBLANK(Marathon!L93),"",100+MAX(0,(50-(50*(Marathon!L93-'Best Times'!N$2)/('Best Times'!N$7-'Best Times'!N$2)))))</f>
        <v/>
      </c>
      <c r="L95">
        <f>IF(ISBLANK(Marathon!M93),"",100+MAX(0,(50-(50*(Marathon!M93-'Best Times'!O$2)/('Best Times'!O$7-'Best Times'!O$2)))))</f>
        <v>130.49431009957326</v>
      </c>
      <c r="M95">
        <f>IF(ISBLANK(Marathon!N93),"",100+MAX(0,(50-(50*(Marathon!N93-'Best Times'!P$2)/('Best Times'!P$7-'Best Times'!P$2)))))</f>
        <v>112.96218487394958</v>
      </c>
      <c r="N95">
        <f>IF(ISBLANK(Marathon!O93),"",100+MAX(0,(50-(50*(Marathon!O93-'Best Times'!Q$2)/('Best Times'!Q$7-'Best Times'!Q$2)))))</f>
        <v>100</v>
      </c>
      <c r="O95">
        <f>100*COUNTIF(E95:N95,"&gt;0")</f>
        <v>900</v>
      </c>
      <c r="P95">
        <f>IF(O95=1000,MIN(E95:N95),0)</f>
        <v>0</v>
      </c>
      <c r="Q95">
        <f>SUM(E95:N95)-P95</f>
        <v>1012.977546556776</v>
      </c>
      <c r="R95">
        <v>94</v>
      </c>
      <c r="S95">
        <f t="shared" si="1"/>
        <v>-5</v>
      </c>
    </row>
    <row r="96" spans="1:19">
      <c r="A96">
        <v>105</v>
      </c>
      <c r="B96" t="s">
        <v>82</v>
      </c>
      <c r="C96" s="1">
        <v>105.73333333333299</v>
      </c>
      <c r="D96" s="2" t="s">
        <v>271</v>
      </c>
      <c r="E96">
        <f>IF(ISBLANK(Marathon!F109),"",100+MAX(0,(50-(50*(Marathon!F109-'Best Times'!H$2)/('Best Times'!H$7-'Best Times'!H$2)))))</f>
        <v>125.74246453900709</v>
      </c>
      <c r="F96">
        <f>IF(ISBLANK(Marathon!G109),"",100+MAX(0,(50-(50*(Marathon!G109-'Best Times'!I$2)/('Best Times'!I$7-'Best Times'!I$2)))))</f>
        <v>122.27564102564102</v>
      </c>
      <c r="G96">
        <f>IF(ISBLANK(Marathon!H109),"",100+MAX(0,(50-(50*(Marathon!H109-'Best Times'!J$2)/('Best Times'!J$7-'Best Times'!J$2)))))</f>
        <v>111.09230769230768</v>
      </c>
      <c r="H96">
        <f>IF(ISBLANK(Marathon!I109),"",100+MAX(0,(50-(50*(Marathon!I109-'Best Times'!K$2)/('Best Times'!K$7-'Best Times'!K$2)))))</f>
        <v>102.36042692939245</v>
      </c>
      <c r="I96">
        <f>IF(ISBLANK(Marathon!J109),"",100+MAX(0,(50-(50*(Marathon!J109-'Best Times'!L$2)/('Best Times'!L$7-'Best Times'!L$2)))))</f>
        <v>111.91810344827587</v>
      </c>
      <c r="J96">
        <f>IF(ISBLANK(Marathon!K109),"",100+MAX(0,(50-(50*(Marathon!K109-'Best Times'!M$2)/('Best Times'!M$7-'Best Times'!M$2)))))</f>
        <v>119.2430966469428</v>
      </c>
      <c r="K96">
        <f>IF(ISBLANK(Marathon!L109),"",100+MAX(0,(50-(50*(Marathon!L109-'Best Times'!N$2)/('Best Times'!N$7-'Best Times'!N$2)))))</f>
        <v>111.51832460732984</v>
      </c>
      <c r="L96">
        <f>IF(ISBLANK(Marathon!M109),"",100+MAX(0,(50-(50*(Marathon!M109-'Best Times'!O$2)/('Best Times'!O$7-'Best Times'!O$2)))))</f>
        <v>100</v>
      </c>
      <c r="M96">
        <f>IF(ISBLANK(Marathon!N109),"",100+MAX(0,(50-(50*(Marathon!N109-'Best Times'!P$2)/('Best Times'!P$7-'Best Times'!P$2)))))</f>
        <v>105.02100840336135</v>
      </c>
      <c r="N96">
        <f>IF(ISBLANK(Marathon!O109),"",100+MAX(0,(50-(50*(Marathon!O109-'Best Times'!Q$2)/('Best Times'!Q$7-'Best Times'!Q$2)))))</f>
        <v>100</v>
      </c>
      <c r="O96">
        <f>100*COUNTIF(E96:N96,"&gt;0")</f>
        <v>1000</v>
      </c>
      <c r="P96">
        <f>IF(O96=1000,MIN(E96:N96),0)</f>
        <v>100</v>
      </c>
      <c r="Q96">
        <f>SUM(E96:N96)-P96</f>
        <v>1009.1713732922583</v>
      </c>
      <c r="R96">
        <v>95</v>
      </c>
      <c r="S96">
        <f t="shared" si="1"/>
        <v>10</v>
      </c>
    </row>
    <row r="97" spans="1:19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IF(ISBLANK(Marathon!F100),"",100+MAX(0,(50-(50*(Marathon!F100-'Best Times'!H$2)/('Best Times'!H$7-'Best Times'!H$2)))))</f>
        <v>135.77127659574467</v>
      </c>
      <c r="F97">
        <f>IF(ISBLANK(Marathon!G100),"",100+MAX(0,(50-(50*(Marathon!G100-'Best Times'!I$2)/('Best Times'!I$7-'Best Times'!I$2)))))</f>
        <v>100</v>
      </c>
      <c r="G97">
        <f>IF(ISBLANK(Marathon!H100),"",100+MAX(0,(50-(50*(Marathon!H100-'Best Times'!J$2)/('Best Times'!J$7-'Best Times'!J$2)))))</f>
        <v>100</v>
      </c>
      <c r="H97">
        <f>IF(ISBLANK(Marathon!I100),"",100+MAX(0,(50-(50*(Marathon!I100-'Best Times'!K$2)/('Best Times'!K$7-'Best Times'!K$2)))))</f>
        <v>102.46305418719211</v>
      </c>
      <c r="I97">
        <f>IF(ISBLANK(Marathon!J100),"",100+MAX(0,(50-(50*(Marathon!J100-'Best Times'!L$2)/('Best Times'!L$7-'Best Times'!L$2)))))</f>
        <v>131.72413793103448</v>
      </c>
      <c r="J97">
        <f>IF(ISBLANK(Marathon!K100),"",100+MAX(0,(50-(50*(Marathon!K100-'Best Times'!M$2)/('Best Times'!M$7-'Best Times'!M$2)))))</f>
        <v>115.2120315581854</v>
      </c>
      <c r="K97">
        <f>IF(ISBLANK(Marathon!L100),"",100+MAX(0,(50-(50*(Marathon!L100-'Best Times'!N$2)/('Best Times'!N$7-'Best Times'!N$2)))))</f>
        <v>100</v>
      </c>
      <c r="L97">
        <f>IF(ISBLANK(Marathon!M100),"",100+MAX(0,(50-(50*(Marathon!M100-'Best Times'!O$2)/('Best Times'!O$7-'Best Times'!O$2)))))</f>
        <v>105.65433854907539</v>
      </c>
      <c r="M97">
        <f>IF(ISBLANK(Marathon!N100),"",100+MAX(0,(50-(50*(Marathon!N100-'Best Times'!P$2)/('Best Times'!P$7-'Best Times'!P$2)))))</f>
        <v>100</v>
      </c>
      <c r="N97">
        <f>IF(ISBLANK(Marathon!O100),"",100+MAX(0,(50-(50*(Marathon!O100-'Best Times'!Q$2)/('Best Times'!Q$7-'Best Times'!Q$2)))))</f>
        <v>116.93464730290457</v>
      </c>
      <c r="O97">
        <f>100*COUNTIF(E97:N97,"&gt;0")</f>
        <v>1000</v>
      </c>
      <c r="P97">
        <f>IF(O97=1000,MIN(E97:N97),0)</f>
        <v>100</v>
      </c>
      <c r="Q97">
        <f>SUM(E97:N97)-P97</f>
        <v>1007.7594861241366</v>
      </c>
      <c r="R97">
        <v>96</v>
      </c>
      <c r="S97">
        <f t="shared" si="1"/>
        <v>0</v>
      </c>
    </row>
    <row r="98" spans="1:19">
      <c r="A98">
        <v>94</v>
      </c>
      <c r="B98" t="s">
        <v>27</v>
      </c>
      <c r="C98" s="1">
        <v>123.36666666666601</v>
      </c>
      <c r="D98" s="2" t="s">
        <v>280</v>
      </c>
      <c r="E98">
        <f>IF(ISBLANK(Marathon!F98),"",100+MAX(0,(50-(50*(Marathon!F98-'Best Times'!H$2)/('Best Times'!H$7-'Best Times'!H$2)))))</f>
        <v>100</v>
      </c>
      <c r="F98">
        <f>IF(ISBLANK(Marathon!G98),"",100+MAX(0,(50-(50*(Marathon!G98-'Best Times'!I$2)/('Best Times'!I$7-'Best Times'!I$2)))))</f>
        <v>100</v>
      </c>
      <c r="G98" t="str">
        <f>IF(ISBLANK(Marathon!H98),"",100+MAX(0,(50-(50*(Marathon!H98-'Best Times'!J$2)/('Best Times'!J$7-'Best Times'!J$2)))))</f>
        <v/>
      </c>
      <c r="H98">
        <f>IF(ISBLANK(Marathon!I98),"",100+MAX(0,(50-(50*(Marathon!I98-'Best Times'!K$2)/('Best Times'!K$7-'Best Times'!K$2)))))</f>
        <v>116.23563218390805</v>
      </c>
      <c r="I98">
        <f>IF(ISBLANK(Marathon!J98),"",100+MAX(0,(50-(50*(Marathon!J98-'Best Times'!L$2)/('Best Times'!L$7-'Best Times'!L$2)))))</f>
        <v>129.87068965517241</v>
      </c>
      <c r="J98">
        <f>IF(ISBLANK(Marathon!K98),"",100+MAX(0,(50-(50*(Marathon!K98-'Best Times'!M$2)/('Best Times'!M$7-'Best Times'!M$2)))))</f>
        <v>137.09319526627218</v>
      </c>
      <c r="K98">
        <f>IF(ISBLANK(Marathon!L98),"",100+MAX(0,(50-(50*(Marathon!L98-'Best Times'!N$2)/('Best Times'!N$7-'Best Times'!N$2)))))</f>
        <v>100</v>
      </c>
      <c r="L98">
        <f>IF(ISBLANK(Marathon!M98),"",100+MAX(0,(50-(50*(Marathon!M98-'Best Times'!O$2)/('Best Times'!O$7-'Best Times'!O$2)))))</f>
        <v>112.74893314366999</v>
      </c>
      <c r="M98">
        <f>IF(ISBLANK(Marathon!N98),"",100+MAX(0,(50-(50*(Marathon!N98-'Best Times'!P$2)/('Best Times'!P$7-'Best Times'!P$2)))))</f>
        <v>100</v>
      </c>
      <c r="N98">
        <f>IF(ISBLANK(Marathon!O98),"",100+MAX(0,(50-(50*(Marathon!O98-'Best Times'!Q$2)/('Best Times'!Q$7-'Best Times'!Q$2)))))</f>
        <v>111.38485477178423</v>
      </c>
      <c r="O98">
        <f>100*COUNTIF(E98:N98,"&gt;0")</f>
        <v>900</v>
      </c>
      <c r="P98">
        <f>IF(O98=1000,MIN(E98:N98),0)</f>
        <v>0</v>
      </c>
      <c r="Q98">
        <f>SUM(E98:N98)-P98</f>
        <v>1007.333305020807</v>
      </c>
      <c r="R98">
        <v>97</v>
      </c>
      <c r="S98">
        <f t="shared" si="1"/>
        <v>-3</v>
      </c>
    </row>
    <row r="99" spans="1:19">
      <c r="A99">
        <v>102</v>
      </c>
      <c r="B99" t="s">
        <v>164</v>
      </c>
      <c r="C99" s="1">
        <v>212.183333333333</v>
      </c>
      <c r="D99" s="2" t="s">
        <v>278</v>
      </c>
      <c r="E99" t="str">
        <f>IF(ISBLANK(Marathon!F106),"",100+MAX(0,(50-(50*(Marathon!F106-'Best Times'!H$2)/('Best Times'!H$7-'Best Times'!H$2)))))</f>
        <v/>
      </c>
      <c r="F99">
        <f>IF(ISBLANK(Marathon!G106),"",100+MAX(0,(50-(50*(Marathon!G106-'Best Times'!I$2)/('Best Times'!I$7-'Best Times'!I$2)))))</f>
        <v>136.93910256410257</v>
      </c>
      <c r="G99" t="str">
        <f>IF(ISBLANK(Marathon!H106),"",100+MAX(0,(50-(50*(Marathon!H106-'Best Times'!J$2)/('Best Times'!J$7-'Best Times'!J$2)))))</f>
        <v/>
      </c>
      <c r="H99">
        <f>IF(ISBLANK(Marathon!I106),"",100+MAX(0,(50-(50*(Marathon!I106-'Best Times'!K$2)/('Best Times'!K$7-'Best Times'!K$2)))))</f>
        <v>126.04679802955665</v>
      </c>
      <c r="I99">
        <f>IF(ISBLANK(Marathon!J106),"",100+MAX(0,(50-(50*(Marathon!J106-'Best Times'!L$2)/('Best Times'!L$7-'Best Times'!L$2)))))</f>
        <v>131.09913793103448</v>
      </c>
      <c r="J99">
        <f>IF(ISBLANK(Marathon!K106),"",100+MAX(0,(50-(50*(Marathon!K106-'Best Times'!M$2)/('Best Times'!M$7-'Best Times'!M$2)))))</f>
        <v>125.55473372781066</v>
      </c>
      <c r="K99">
        <f>IF(ISBLANK(Marathon!L106),"",100+MAX(0,(50-(50*(Marathon!L106-'Best Times'!N$2)/('Best Times'!N$7-'Best Times'!N$2)))))</f>
        <v>112.26439790575915</v>
      </c>
      <c r="L99">
        <f>IF(ISBLANK(Marathon!M106),"",100+MAX(0,(50-(50*(Marathon!M106-'Best Times'!O$2)/('Best Times'!O$7-'Best Times'!O$2)))))</f>
        <v>138.62019914651495</v>
      </c>
      <c r="M99">
        <f>IF(ISBLANK(Marathon!N106),"",100+MAX(0,(50-(50*(Marathon!N106-'Best Times'!P$2)/('Best Times'!P$7-'Best Times'!P$2)))))</f>
        <v>109.07563025210084</v>
      </c>
      <c r="N99">
        <f>IF(ISBLANK(Marathon!O106),"",100+MAX(0,(50-(50*(Marathon!O106-'Best Times'!Q$2)/('Best Times'!Q$7-'Best Times'!Q$2)))))</f>
        <v>126.29668049792531</v>
      </c>
      <c r="O99">
        <f>100*COUNTIF(E99:N99,"&gt;0")</f>
        <v>800</v>
      </c>
      <c r="P99">
        <f>IF(O99=1000,MIN(E99:N99),0)</f>
        <v>0</v>
      </c>
      <c r="Q99">
        <f>SUM(E99:N99)-P99</f>
        <v>1005.8966800548046</v>
      </c>
      <c r="R99">
        <v>98</v>
      </c>
      <c r="S99">
        <f t="shared" si="1"/>
        <v>4</v>
      </c>
    </row>
    <row r="100" spans="1:19">
      <c r="A100">
        <v>104</v>
      </c>
      <c r="B100" t="s">
        <v>165</v>
      </c>
      <c r="C100" s="1">
        <v>108.44999999999899</v>
      </c>
      <c r="D100" s="2" t="s">
        <v>279</v>
      </c>
      <c r="E100">
        <f>IF(ISBLANK(Marathon!F108),"",100+MAX(0,(50-(50*(Marathon!F108-'Best Times'!H$2)/('Best Times'!H$7-'Best Times'!H$2)))))</f>
        <v>100</v>
      </c>
      <c r="F100">
        <f>IF(ISBLANK(Marathon!G108),"",100+MAX(0,(50-(50*(Marathon!G108-'Best Times'!I$2)/('Best Times'!I$7-'Best Times'!I$2)))))</f>
        <v>100</v>
      </c>
      <c r="G100">
        <f>IF(ISBLANK(Marathon!H108),"",100+MAX(0,(50-(50*(Marathon!H108-'Best Times'!J$2)/('Best Times'!J$7-'Best Times'!J$2)))))</f>
        <v>100</v>
      </c>
      <c r="H100">
        <f>IF(ISBLANK(Marathon!I108),"",100+MAX(0,(50-(50*(Marathon!I108-'Best Times'!K$2)/('Best Times'!K$7-'Best Times'!K$2)))))</f>
        <v>100</v>
      </c>
      <c r="I100">
        <f>IF(ISBLANK(Marathon!J108),"",100+MAX(0,(50-(50*(Marathon!J108-'Best Times'!L$2)/('Best Times'!L$7-'Best Times'!L$2)))))</f>
        <v>123.31896551724138</v>
      </c>
      <c r="J100">
        <f>IF(ISBLANK(Marathon!K108),"",100+MAX(0,(50-(50*(Marathon!K108-'Best Times'!M$2)/('Best Times'!M$7-'Best Times'!M$2)))))</f>
        <v>137.43836291913215</v>
      </c>
      <c r="K100">
        <f>IF(ISBLANK(Marathon!L108),"",100+MAX(0,(50-(50*(Marathon!L108-'Best Times'!N$2)/('Best Times'!N$7-'Best Times'!N$2)))))</f>
        <v>100</v>
      </c>
      <c r="L100">
        <f>IF(ISBLANK(Marathon!M108),"",100+MAX(0,(50-(50*(Marathon!M108-'Best Times'!O$2)/('Best Times'!O$7-'Best Times'!O$2)))))</f>
        <v>112.26884779516359</v>
      </c>
      <c r="M100">
        <f>IF(ISBLANK(Marathon!N108),"",100+MAX(0,(50-(50*(Marathon!N108-'Best Times'!P$2)/('Best Times'!P$7-'Best Times'!P$2)))))</f>
        <v>100</v>
      </c>
      <c r="N100">
        <f>IF(ISBLANK(Marathon!O108),"",100+MAX(0,(50-(50*(Marathon!O108-'Best Times'!Q$2)/('Best Times'!Q$7-'Best Times'!Q$2)))))</f>
        <v>130.93879668049792</v>
      </c>
      <c r="O100">
        <f>100*COUNTIF(E100:N100,"&gt;0")</f>
        <v>1000</v>
      </c>
      <c r="P100">
        <f>IF(O100=1000,MIN(E100:N100),0)</f>
        <v>100</v>
      </c>
      <c r="Q100">
        <f>SUM(E100:N100)-P100</f>
        <v>1003.9649729120351</v>
      </c>
      <c r="R100">
        <v>99</v>
      </c>
      <c r="S100">
        <f t="shared" si="1"/>
        <v>5</v>
      </c>
    </row>
    <row r="101" spans="1:19">
      <c r="A101">
        <v>90</v>
      </c>
      <c r="B101" t="s">
        <v>62</v>
      </c>
      <c r="C101" s="1">
        <v>134.833333333333</v>
      </c>
      <c r="D101" s="2" t="s">
        <v>280</v>
      </c>
      <c r="E101">
        <f>IF(ISBLANK(Marathon!F94),"",100+MAX(0,(50-(50*(Marathon!F94-'Best Times'!H$2)/('Best Times'!H$7-'Best Times'!H$2)))))</f>
        <v>100</v>
      </c>
      <c r="F101">
        <f>IF(ISBLANK(Marathon!G94),"",100+MAX(0,(50-(50*(Marathon!G94-'Best Times'!I$2)/('Best Times'!I$7-'Best Times'!I$2)))))</f>
        <v>100</v>
      </c>
      <c r="G101" t="str">
        <f>IF(ISBLANK(Marathon!H94),"",100+MAX(0,(50-(50*(Marathon!H94-'Best Times'!J$2)/('Best Times'!J$7-'Best Times'!J$2)))))</f>
        <v/>
      </c>
      <c r="H101">
        <f>IF(ISBLANK(Marathon!I94),"",100+MAX(0,(50-(50*(Marathon!I94-'Best Times'!K$2)/('Best Times'!K$7-'Best Times'!K$2)))))</f>
        <v>110.71428571428572</v>
      </c>
      <c r="I101">
        <f>IF(ISBLANK(Marathon!J94),"",100+MAX(0,(50-(50*(Marathon!J94-'Best Times'!L$2)/('Best Times'!L$7-'Best Times'!L$2)))))</f>
        <v>135.06465517241378</v>
      </c>
      <c r="J101">
        <f>IF(ISBLANK(Marathon!K94),"",100+MAX(0,(50-(50*(Marathon!K94-'Best Times'!M$2)/('Best Times'!M$7-'Best Times'!M$2)))))</f>
        <v>100</v>
      </c>
      <c r="K101">
        <f>IF(ISBLANK(Marathon!L94),"",100+MAX(0,(50-(50*(Marathon!L94-'Best Times'!N$2)/('Best Times'!N$7-'Best Times'!N$2)))))</f>
        <v>100</v>
      </c>
      <c r="L101">
        <f>IF(ISBLANK(Marathon!M94),"",100+MAX(0,(50-(50*(Marathon!M94-'Best Times'!O$2)/('Best Times'!O$7-'Best Times'!O$2)))))</f>
        <v>100</v>
      </c>
      <c r="M101">
        <f>IF(ISBLANK(Marathon!N94),"",100+MAX(0,(50-(50*(Marathon!N94-'Best Times'!P$2)/('Best Times'!P$7-'Best Times'!P$2)))))</f>
        <v>125.65126050420167</v>
      </c>
      <c r="N101">
        <f>IF(ISBLANK(Marathon!O94),"",100+MAX(0,(50-(50*(Marathon!O94-'Best Times'!Q$2)/('Best Times'!Q$7-'Best Times'!Q$2)))))</f>
        <v>132.31327800829877</v>
      </c>
      <c r="O101">
        <f>100*COUNTIF(E101:N101,"&gt;0")</f>
        <v>900</v>
      </c>
      <c r="P101">
        <f>IF(O101=1000,MIN(E101:N101),0)</f>
        <v>0</v>
      </c>
      <c r="Q101">
        <f>SUM(E101:N101)-P101</f>
        <v>1003.7434793991999</v>
      </c>
      <c r="R101">
        <v>100</v>
      </c>
      <c r="S101">
        <f t="shared" si="1"/>
        <v>-10</v>
      </c>
    </row>
    <row r="102" spans="1:19">
      <c r="A102">
        <v>87</v>
      </c>
      <c r="B102" t="s">
        <v>157</v>
      </c>
      <c r="C102" s="1">
        <v>134.4</v>
      </c>
      <c r="D102" s="2" t="s">
        <v>275</v>
      </c>
      <c r="E102">
        <f>IF(ISBLANK(Marathon!F91),"",100+MAX(0,(50-(50*(Marathon!F91-'Best Times'!H$2)/('Best Times'!H$7-'Best Times'!H$2)))))</f>
        <v>103.50177304964539</v>
      </c>
      <c r="F102">
        <f>IF(ISBLANK(Marathon!G91),"",100+MAX(0,(50-(50*(Marathon!G91-'Best Times'!I$2)/('Best Times'!I$7-'Best Times'!I$2)))))</f>
        <v>117.97542735042735</v>
      </c>
      <c r="G102">
        <f>IF(ISBLANK(Marathon!H91),"",100+MAX(0,(50-(50*(Marathon!H91-'Best Times'!J$2)/('Best Times'!J$7-'Best Times'!J$2)))))</f>
        <v>100</v>
      </c>
      <c r="H102">
        <f>IF(ISBLANK(Marathon!I91),"",100+MAX(0,(50-(50*(Marathon!I91-'Best Times'!K$2)/('Best Times'!K$7-'Best Times'!K$2)))))</f>
        <v>101.51888341543514</v>
      </c>
      <c r="I102">
        <f>IF(ISBLANK(Marathon!J91),"",100+MAX(0,(50-(50*(Marathon!J91-'Best Times'!L$2)/('Best Times'!L$7-'Best Times'!L$2)))))</f>
        <v>132.11206896551724</v>
      </c>
      <c r="J102">
        <f>IF(ISBLANK(Marathon!K91),"",100+MAX(0,(50-(50*(Marathon!K91-'Best Times'!M$2)/('Best Times'!M$7-'Best Times'!M$2)))))</f>
        <v>122.86735700197238</v>
      </c>
      <c r="K102">
        <f>IF(ISBLANK(Marathon!L91),"",100+MAX(0,(50-(50*(Marathon!L91-'Best Times'!N$2)/('Best Times'!N$7-'Best Times'!N$2)))))</f>
        <v>100</v>
      </c>
      <c r="L102">
        <f>IF(ISBLANK(Marathon!M91),"",100+MAX(0,(50-(50*(Marathon!M91-'Best Times'!O$2)/('Best Times'!O$7-'Best Times'!O$2)))))</f>
        <v>100</v>
      </c>
      <c r="M102">
        <f>IF(ISBLANK(Marathon!N91),"",100+MAX(0,(50-(50*(Marathon!N91-'Best Times'!P$2)/('Best Times'!P$7-'Best Times'!P$2)))))</f>
        <v>115.31512605042016</v>
      </c>
      <c r="N102">
        <f>IF(ISBLANK(Marathon!O91),"",100+MAX(0,(50-(50*(Marathon!O91-'Best Times'!Q$2)/('Best Times'!Q$7-'Best Times'!Q$2)))))</f>
        <v>109.93257261410788</v>
      </c>
      <c r="O102">
        <f>100*COUNTIF(E102:N102,"&gt;0")</f>
        <v>1000</v>
      </c>
      <c r="P102">
        <f>IF(O102=1000,MIN(E102:N102),0)</f>
        <v>100</v>
      </c>
      <c r="Q102">
        <f>SUM(E102:N102)-P102</f>
        <v>1003.2232084475256</v>
      </c>
      <c r="R102">
        <v>101</v>
      </c>
      <c r="S102">
        <f t="shared" si="1"/>
        <v>-14</v>
      </c>
    </row>
    <row r="103" spans="1:19">
      <c r="A103">
        <v>95</v>
      </c>
      <c r="B103" t="s">
        <v>159</v>
      </c>
      <c r="C103" s="1">
        <v>123.15</v>
      </c>
      <c r="D103" s="2" t="s">
        <v>274</v>
      </c>
      <c r="E103">
        <f>IF(ISBLANK(Marathon!F99),"",100+MAX(0,(50-(50*(Marathon!F99-'Best Times'!H$2)/('Best Times'!H$7-'Best Times'!H$2)))))</f>
        <v>100</v>
      </c>
      <c r="F103">
        <f>IF(ISBLANK(Marathon!G99),"",100+MAX(0,(50-(50*(Marathon!G99-'Best Times'!I$2)/('Best Times'!I$7-'Best Times'!I$2)))))</f>
        <v>100</v>
      </c>
      <c r="G103" t="str">
        <f>IF(ISBLANK(Marathon!H99),"",100+MAX(0,(50-(50*(Marathon!H99-'Best Times'!J$2)/('Best Times'!J$7-'Best Times'!J$2)))))</f>
        <v/>
      </c>
      <c r="H103">
        <f>IF(ISBLANK(Marathon!I99),"",100+MAX(0,(50-(50*(Marathon!I99-'Best Times'!K$2)/('Best Times'!K$7-'Best Times'!K$2)))))</f>
        <v>127.15517241379311</v>
      </c>
      <c r="I103">
        <f>IF(ISBLANK(Marathon!J99),"",100+MAX(0,(50-(50*(Marathon!J99-'Best Times'!L$2)/('Best Times'!L$7-'Best Times'!L$2)))))</f>
        <v>113.98706896551724</v>
      </c>
      <c r="J103">
        <f>IF(ISBLANK(Marathon!K99),"",100+MAX(0,(50-(50*(Marathon!K99-'Best Times'!M$2)/('Best Times'!M$7-'Best Times'!M$2)))))</f>
        <v>123.33579881656804</v>
      </c>
      <c r="K103">
        <f>IF(ISBLANK(Marathon!L99),"",100+MAX(0,(50-(50*(Marathon!L99-'Best Times'!N$2)/('Best Times'!N$7-'Best Times'!N$2)))))</f>
        <v>100</v>
      </c>
      <c r="L103">
        <f>IF(ISBLANK(Marathon!M99),"",100+MAX(0,(50-(50*(Marathon!M99-'Best Times'!O$2)/('Best Times'!O$7-'Best Times'!O$2)))))</f>
        <v>117.08748221906117</v>
      </c>
      <c r="M103">
        <f>IF(ISBLANK(Marathon!N99),"",100+MAX(0,(50-(50*(Marathon!N99-'Best Times'!P$2)/('Best Times'!P$7-'Best Times'!P$2)))))</f>
        <v>100</v>
      </c>
      <c r="N103">
        <f>IF(ISBLANK(Marathon!O99),"",100+MAX(0,(50-(50*(Marathon!O99-'Best Times'!Q$2)/('Best Times'!Q$7-'Best Times'!Q$2)))))</f>
        <v>117.66078838174275</v>
      </c>
      <c r="O103">
        <f>100*COUNTIF(E103:N103,"&gt;0")</f>
        <v>900</v>
      </c>
      <c r="P103">
        <f>IF(O103=1000,MIN(E103:N103),0)</f>
        <v>0</v>
      </c>
      <c r="Q103">
        <f>SUM(E103:N103)-P103</f>
        <v>999.22631079668236</v>
      </c>
      <c r="R103">
        <v>102</v>
      </c>
      <c r="S103">
        <f t="shared" si="1"/>
        <v>-7</v>
      </c>
    </row>
    <row r="104" spans="1:19">
      <c r="A104">
        <v>112</v>
      </c>
      <c r="B104" t="s">
        <v>49</v>
      </c>
      <c r="C104" s="1">
        <v>81.116666666666603</v>
      </c>
      <c r="D104" s="2" t="s">
        <v>279</v>
      </c>
      <c r="E104">
        <f>IF(ISBLANK(Marathon!F116),"",100+MAX(0,(50-(50*(Marathon!F116-'Best Times'!H$2)/('Best Times'!H$7-'Best Times'!H$2)))))</f>
        <v>117.70833333333334</v>
      </c>
      <c r="F104">
        <f>IF(ISBLANK(Marathon!G116),"",100+MAX(0,(50-(50*(Marathon!G116-'Best Times'!I$2)/('Best Times'!I$7-'Best Times'!I$2)))))</f>
        <v>100</v>
      </c>
      <c r="G104">
        <f>IF(ISBLANK(Marathon!H116),"",100+MAX(0,(50-(50*(Marathon!H116-'Best Times'!J$2)/('Best Times'!J$7-'Best Times'!J$2)))))</f>
        <v>100</v>
      </c>
      <c r="H104">
        <f>IF(ISBLANK(Marathon!I116),"",100+MAX(0,(50-(50*(Marathon!I116-'Best Times'!K$2)/('Best Times'!K$7-'Best Times'!K$2)))))</f>
        <v>100</v>
      </c>
      <c r="I104">
        <f>IF(ISBLANK(Marathon!J116),"",100+MAX(0,(50-(50*(Marathon!J116-'Best Times'!L$2)/('Best Times'!L$7-'Best Times'!L$2)))))</f>
        <v>139.5905172413793</v>
      </c>
      <c r="J104">
        <f>IF(ISBLANK(Marathon!K116),"",100+MAX(0,(50-(50*(Marathon!K116-'Best Times'!M$2)/('Best Times'!M$7-'Best Times'!M$2)))))</f>
        <v>117.0241617357002</v>
      </c>
      <c r="K104">
        <f>IF(ISBLANK(Marathon!L116),"",100+MAX(0,(50-(50*(Marathon!L116-'Best Times'!N$2)/('Best Times'!N$7-'Best Times'!N$2)))))</f>
        <v>100</v>
      </c>
      <c r="L104">
        <f>IF(ISBLANK(Marathon!M116),"",100+MAX(0,(50-(50*(Marathon!M116-'Best Times'!O$2)/('Best Times'!O$7-'Best Times'!O$2)))))</f>
        <v>100</v>
      </c>
      <c r="M104">
        <f>IF(ISBLANK(Marathon!N116),"",100+MAX(0,(50-(50*(Marathon!N116-'Best Times'!P$2)/('Best Times'!P$7-'Best Times'!P$2)))))</f>
        <v>119.95798319327731</v>
      </c>
      <c r="N104">
        <f>IF(ISBLANK(Marathon!O116),"",100+MAX(0,(50-(50*(Marathon!O116-'Best Times'!Q$2)/('Best Times'!Q$7-'Best Times'!Q$2)))))</f>
        <v>100</v>
      </c>
      <c r="O104">
        <f>100*COUNTIF(E104:N104,"&gt;0")</f>
        <v>1000</v>
      </c>
      <c r="P104">
        <f>IF(O104=1000,MIN(E104:N104),0)</f>
        <v>100</v>
      </c>
      <c r="Q104">
        <f>SUM(E104:N104)-P104</f>
        <v>994.28099550369006</v>
      </c>
      <c r="R104">
        <v>103</v>
      </c>
      <c r="S104">
        <f t="shared" si="1"/>
        <v>9</v>
      </c>
    </row>
    <row r="105" spans="1:19">
      <c r="A105">
        <v>114</v>
      </c>
      <c r="B105" t="s">
        <v>19</v>
      </c>
      <c r="C105" s="1">
        <v>180.75</v>
      </c>
      <c r="D105" s="2" t="s">
        <v>281</v>
      </c>
      <c r="E105">
        <f>IF(ISBLANK(Marathon!F118),"",100+MAX(0,(50-(50*(Marathon!F118-'Best Times'!H$2)/('Best Times'!H$7-'Best Times'!H$2)))))</f>
        <v>136.53590425531917</v>
      </c>
      <c r="F105">
        <f>IF(ISBLANK(Marathon!G118),"",100+MAX(0,(50-(50*(Marathon!G118-'Best Times'!I$2)/('Best Times'!I$7-'Best Times'!I$2)))))</f>
        <v>141.72008547008548</v>
      </c>
      <c r="G105" t="str">
        <f>IF(ISBLANK(Marathon!H118),"",100+MAX(0,(50-(50*(Marathon!H118-'Best Times'!J$2)/('Best Times'!J$7-'Best Times'!J$2)))))</f>
        <v/>
      </c>
      <c r="H105" t="str">
        <f>IF(ISBLANK(Marathon!I118),"",100+MAX(0,(50-(50*(Marathon!I118-'Best Times'!K$2)/('Best Times'!K$7-'Best Times'!K$2)))))</f>
        <v/>
      </c>
      <c r="I105">
        <f>IF(ISBLANK(Marathon!J118),"",100+MAX(0,(50-(50*(Marathon!J118-'Best Times'!L$2)/('Best Times'!L$7-'Best Times'!L$2)))))</f>
        <v>100</v>
      </c>
      <c r="J105">
        <f>IF(ISBLANK(Marathon!K118),"",100+MAX(0,(50-(50*(Marathon!K118-'Best Times'!M$2)/('Best Times'!M$7-'Best Times'!M$2)))))</f>
        <v>137.35207100591717</v>
      </c>
      <c r="K105">
        <f>IF(ISBLANK(Marathon!L118),"",100+MAX(0,(50-(50*(Marathon!L118-'Best Times'!N$2)/('Best Times'!N$7-'Best Times'!N$2)))))</f>
        <v>100</v>
      </c>
      <c r="L105">
        <f>IF(ISBLANK(Marathon!M118),"",100+MAX(0,(50-(50*(Marathon!M118-'Best Times'!O$2)/('Best Times'!O$7-'Best Times'!O$2)))))</f>
        <v>103.41394025604552</v>
      </c>
      <c r="M105">
        <f>IF(ISBLANK(Marathon!N118),"",100+MAX(0,(50-(50*(Marathon!N118-'Best Times'!P$2)/('Best Times'!P$7-'Best Times'!P$2)))))</f>
        <v>132.52100840336135</v>
      </c>
      <c r="N105">
        <f>IF(ISBLANK(Marathon!O118),"",100+MAX(0,(50-(50*(Marathon!O118-'Best Times'!Q$2)/('Best Times'!Q$7-'Best Times'!Q$2)))))</f>
        <v>140.61203319502073</v>
      </c>
      <c r="O105">
        <f>100*COUNTIF(E105:N105,"&gt;0")</f>
        <v>800</v>
      </c>
      <c r="P105">
        <f>IF(O105=1000,MIN(E105:N105),0)</f>
        <v>0</v>
      </c>
      <c r="Q105">
        <f>SUM(E105:N105)-P105</f>
        <v>992.15504258574947</v>
      </c>
      <c r="R105">
        <v>104</v>
      </c>
      <c r="S105">
        <f t="shared" si="1"/>
        <v>10</v>
      </c>
    </row>
    <row r="106" spans="1:19">
      <c r="A106">
        <v>100</v>
      </c>
      <c r="B106" t="s">
        <v>162</v>
      </c>
      <c r="C106" s="1">
        <v>115.61666666666601</v>
      </c>
      <c r="D106" s="2" t="s">
        <v>280</v>
      </c>
      <c r="E106">
        <f>IF(ISBLANK(Marathon!F104),"",100+MAX(0,(50-(50*(Marathon!F104-'Best Times'!H$2)/('Best Times'!H$7-'Best Times'!H$2)))))</f>
        <v>114.15115248226951</v>
      </c>
      <c r="F106">
        <f>IF(ISBLANK(Marathon!G104),"",100+MAX(0,(50-(50*(Marathon!G104-'Best Times'!I$2)/('Best Times'!I$7-'Best Times'!I$2)))))</f>
        <v>112.23290598290598</v>
      </c>
      <c r="G106">
        <f>IF(ISBLANK(Marathon!H104),"",100+MAX(0,(50-(50*(Marathon!H104-'Best Times'!J$2)/('Best Times'!J$7-'Best Times'!J$2)))))</f>
        <v>100</v>
      </c>
      <c r="H106">
        <f>IF(ISBLANK(Marathon!I104),"",100+MAX(0,(50-(50*(Marathon!I104-'Best Times'!K$2)/('Best Times'!K$7-'Best Times'!K$2)))))</f>
        <v>117.59031198686371</v>
      </c>
      <c r="I106" t="str">
        <f>IF(ISBLANK(Marathon!J104),"",100+MAX(0,(50-(50*(Marathon!J104-'Best Times'!L$2)/('Best Times'!L$7-'Best Times'!L$2)))))</f>
        <v/>
      </c>
      <c r="J106">
        <f>IF(ISBLANK(Marathon!K104),"",100+MAX(0,(50-(50*(Marathon!K104-'Best Times'!M$2)/('Best Times'!M$7-'Best Times'!M$2)))))</f>
        <v>110.99605522682447</v>
      </c>
      <c r="K106">
        <f>IF(ISBLANK(Marathon!L104),"",100+MAX(0,(50-(50*(Marathon!L104-'Best Times'!N$2)/('Best Times'!N$7-'Best Times'!N$2)))))</f>
        <v>100</v>
      </c>
      <c r="L106">
        <f>IF(ISBLANK(Marathon!M104),"",100+MAX(0,(50-(50*(Marathon!M104-'Best Times'!O$2)/('Best Times'!O$7-'Best Times'!O$2)))))</f>
        <v>125.90682788051208</v>
      </c>
      <c r="M106">
        <f>IF(ISBLANK(Marathon!N104),"",100+MAX(0,(50-(50*(Marathon!N104-'Best Times'!P$2)/('Best Times'!P$7-'Best Times'!P$2)))))</f>
        <v>103.34033613445378</v>
      </c>
      <c r="N106">
        <f>IF(ISBLANK(Marathon!O104),"",100+MAX(0,(50-(50*(Marathon!O104-'Best Times'!Q$2)/('Best Times'!Q$7-'Best Times'!Q$2)))))</f>
        <v>107.54668049792531</v>
      </c>
      <c r="O106">
        <f>100*COUNTIF(E106:N106,"&gt;0")</f>
        <v>900</v>
      </c>
      <c r="P106">
        <f>IF(O106=1000,MIN(E106:N106),0)</f>
        <v>0</v>
      </c>
      <c r="Q106">
        <f>SUM(E106:N106)-P106</f>
        <v>991.7642701917548</v>
      </c>
      <c r="R106">
        <v>105</v>
      </c>
      <c r="S106">
        <f t="shared" si="1"/>
        <v>-5</v>
      </c>
    </row>
    <row r="107" spans="1:19">
      <c r="A107">
        <v>82</v>
      </c>
      <c r="B107" t="s">
        <v>50</v>
      </c>
      <c r="C107" s="1">
        <v>140.96666666666599</v>
      </c>
      <c r="D107" s="2" t="s">
        <v>275</v>
      </c>
      <c r="E107">
        <f>IF(ISBLANK(Marathon!F86),"",100+MAX(0,(50-(50*(Marathon!F86-'Best Times'!H$2)/('Best Times'!H$7-'Best Times'!H$2)))))</f>
        <v>100</v>
      </c>
      <c r="F107">
        <f>IF(ISBLANK(Marathon!G86),"",100+MAX(0,(50-(50*(Marathon!G86-'Best Times'!I$2)/('Best Times'!I$7-'Best Times'!I$2)))))</f>
        <v>114.79700854700855</v>
      </c>
      <c r="G107">
        <f>IF(ISBLANK(Marathon!H86),"",100+MAX(0,(50-(50*(Marathon!H86-'Best Times'!J$2)/('Best Times'!J$7-'Best Times'!J$2)))))</f>
        <v>100</v>
      </c>
      <c r="H107">
        <f>IF(ISBLANK(Marathon!I86),"",100+MAX(0,(50-(50*(Marathon!I86-'Best Times'!K$2)/('Best Times'!K$7-'Best Times'!K$2)))))</f>
        <v>100</v>
      </c>
      <c r="I107">
        <f>IF(ISBLANK(Marathon!J86),"",100+MAX(0,(50-(50*(Marathon!J86-'Best Times'!L$2)/('Best Times'!L$7-'Best Times'!L$2)))))</f>
        <v>113.64224137931035</v>
      </c>
      <c r="J107">
        <f>IF(ISBLANK(Marathon!K86),"",100+MAX(0,(50-(50*(Marathon!K86-'Best Times'!M$2)/('Best Times'!M$7-'Best Times'!M$2)))))</f>
        <v>100</v>
      </c>
      <c r="K107">
        <f>IF(ISBLANK(Marathon!L86),"",100+MAX(0,(50-(50*(Marathon!L86-'Best Times'!N$2)/('Best Times'!N$7-'Best Times'!N$2)))))</f>
        <v>100</v>
      </c>
      <c r="L107">
        <f>IF(ISBLANK(Marathon!M86),"",100+MAX(0,(50-(50*(Marathon!M86-'Best Times'!O$2)/('Best Times'!O$7-'Best Times'!O$2)))))</f>
        <v>131.54338549075391</v>
      </c>
      <c r="M107">
        <f>IF(ISBLANK(Marathon!N86),"",100+MAX(0,(50-(50*(Marathon!N86-'Best Times'!P$2)/('Best Times'!P$7-'Best Times'!P$2)))))</f>
        <v>121.42857142857143</v>
      </c>
      <c r="N107">
        <f>IF(ISBLANK(Marathon!O86),"",100+MAX(0,(50-(50*(Marathon!O86-'Best Times'!Q$2)/('Best Times'!Q$7-'Best Times'!Q$2)))))</f>
        <v>102.35995850622407</v>
      </c>
      <c r="O107">
        <f>100*COUNTIF(E107:N107,"&gt;0")</f>
        <v>1000</v>
      </c>
      <c r="P107">
        <f>IF(O107=1000,MIN(E107:N107),0)</f>
        <v>100</v>
      </c>
      <c r="Q107">
        <f>SUM(E107:N107)-P107</f>
        <v>983.77116535186815</v>
      </c>
      <c r="R107">
        <v>106</v>
      </c>
      <c r="S107">
        <f t="shared" si="1"/>
        <v>-24</v>
      </c>
    </row>
    <row r="108" spans="1:19">
      <c r="A108">
        <v>106</v>
      </c>
      <c r="B108" t="s">
        <v>22</v>
      </c>
      <c r="C108" s="1">
        <v>105.06666666666599</v>
      </c>
      <c r="D108" s="2" t="s">
        <v>275</v>
      </c>
      <c r="E108">
        <f>IF(ISBLANK(Marathon!F110),"",100+MAX(0,(50-(50*(Marathon!F110-'Best Times'!H$2)/('Best Times'!H$7-'Best Times'!H$2)))))</f>
        <v>100</v>
      </c>
      <c r="F108">
        <f>IF(ISBLANK(Marathon!G110),"",100+MAX(0,(50-(50*(Marathon!G110-'Best Times'!I$2)/('Best Times'!I$7-'Best Times'!I$2)))))</f>
        <v>100</v>
      </c>
      <c r="G108">
        <f>IF(ISBLANK(Marathon!H110),"",100+MAX(0,(50-(50*(Marathon!H110-'Best Times'!J$2)/('Best Times'!J$7-'Best Times'!J$2)))))</f>
        <v>107.68461538461538</v>
      </c>
      <c r="H108">
        <f>IF(ISBLANK(Marathon!I110),"",100+MAX(0,(50-(50*(Marathon!I110-'Best Times'!K$2)/('Best Times'!K$7-'Best Times'!K$2)))))</f>
        <v>114.69622331691298</v>
      </c>
      <c r="I108">
        <f>IF(ISBLANK(Marathon!J110),"",100+MAX(0,(50-(50*(Marathon!J110-'Best Times'!L$2)/('Best Times'!L$7-'Best Times'!L$2)))))</f>
        <v>108.3405172413793</v>
      </c>
      <c r="J108">
        <f>IF(ISBLANK(Marathon!K110),"",100+MAX(0,(50-(50*(Marathon!K110-'Best Times'!M$2)/('Best Times'!M$7-'Best Times'!M$2)))))</f>
        <v>100</v>
      </c>
      <c r="K108">
        <f>IF(ISBLANK(Marathon!L110),"",100+MAX(0,(50-(50*(Marathon!L110-'Best Times'!N$2)/('Best Times'!N$7-'Best Times'!N$2)))))</f>
        <v>115.98167539267016</v>
      </c>
      <c r="L108">
        <f>IF(ISBLANK(Marathon!M110),"",100+MAX(0,(50-(50*(Marathon!M110-'Best Times'!O$2)/('Best Times'!O$7-'Best Times'!O$2)))))</f>
        <v>100</v>
      </c>
      <c r="M108">
        <f>IF(ISBLANK(Marathon!N110),"",100+MAX(0,(50-(50*(Marathon!N110-'Best Times'!P$2)/('Best Times'!P$7-'Best Times'!P$2)))))</f>
        <v>120.79831932773109</v>
      </c>
      <c r="N108">
        <f>IF(ISBLANK(Marathon!O110),"",100+MAX(0,(50-(50*(Marathon!O110-'Best Times'!Q$2)/('Best Times'!Q$7-'Best Times'!Q$2)))))</f>
        <v>114.05601659751036</v>
      </c>
      <c r="O108">
        <f>100*COUNTIF(E108:N108,"&gt;0")</f>
        <v>1000</v>
      </c>
      <c r="P108">
        <f>IF(O108=1000,MIN(E108:N108),0)</f>
        <v>100</v>
      </c>
      <c r="Q108">
        <f>SUM(E108:N108)-P108</f>
        <v>981.55736726081909</v>
      </c>
      <c r="R108">
        <v>107</v>
      </c>
      <c r="S108">
        <f t="shared" si="1"/>
        <v>-1</v>
      </c>
    </row>
    <row r="109" spans="1:19">
      <c r="A109">
        <v>101</v>
      </c>
      <c r="B109" t="s">
        <v>163</v>
      </c>
      <c r="C109" s="1">
        <v>112.666666666666</v>
      </c>
      <c r="D109" s="2" t="s">
        <v>277</v>
      </c>
      <c r="E109">
        <f>IF(ISBLANK(Marathon!F105),"",100+MAX(0,(50-(50*(Marathon!F105-'Best Times'!H$2)/('Best Times'!H$7-'Best Times'!H$2)))))</f>
        <v>100</v>
      </c>
      <c r="F109">
        <f>IF(ISBLANK(Marathon!G105),"",100+MAX(0,(50-(50*(Marathon!G105-'Best Times'!I$2)/('Best Times'!I$7-'Best Times'!I$2)))))</f>
        <v>125.21367521367522</v>
      </c>
      <c r="G109">
        <f>IF(ISBLANK(Marathon!H105),"",100+MAX(0,(50-(50*(Marathon!H105-'Best Times'!J$2)/('Best Times'!J$7-'Best Times'!J$2)))))</f>
        <v>100</v>
      </c>
      <c r="H109">
        <f>IF(ISBLANK(Marathon!I105),"",100+MAX(0,(50-(50*(Marathon!I105-'Best Times'!K$2)/('Best Times'!K$7-'Best Times'!K$2)))))</f>
        <v>100.90311986863711</v>
      </c>
      <c r="I109">
        <f>IF(ISBLANK(Marathon!J105),"",100+MAX(0,(50-(50*(Marathon!J105-'Best Times'!L$2)/('Best Times'!L$7-'Best Times'!L$2)))))</f>
        <v>123.01724137931035</v>
      </c>
      <c r="J109">
        <f>IF(ISBLANK(Marathon!K105),"",100+MAX(0,(50-(50*(Marathon!K105-'Best Times'!M$2)/('Best Times'!M$7-'Best Times'!M$2)))))</f>
        <v>132.06360946745562</v>
      </c>
      <c r="K109">
        <f>IF(ISBLANK(Marathon!L105),"",100+MAX(0,(50-(50*(Marathon!L105-'Best Times'!N$2)/('Best Times'!N$7-'Best Times'!N$2)))))</f>
        <v>100</v>
      </c>
      <c r="L109">
        <f>IF(ISBLANK(Marathon!M105),"",100+MAX(0,(50-(50*(Marathon!M105-'Best Times'!O$2)/('Best Times'!O$7-'Best Times'!O$2)))))</f>
        <v>100</v>
      </c>
      <c r="M109">
        <f>IF(ISBLANK(Marathon!N105),"",100+MAX(0,(50-(50*(Marathon!N105-'Best Times'!P$2)/('Best Times'!P$7-'Best Times'!P$2)))))</f>
        <v>100</v>
      </c>
      <c r="N109">
        <f>IF(ISBLANK(Marathon!O105),"",100+MAX(0,(50-(50*(Marathon!O105-'Best Times'!Q$2)/('Best Times'!Q$7-'Best Times'!Q$2)))))</f>
        <v>100</v>
      </c>
      <c r="O109">
        <f>100*COUNTIF(E109:N109,"&gt;0")</f>
        <v>1000</v>
      </c>
      <c r="P109">
        <f>IF(O109=1000,MIN(E109:N109),0)</f>
        <v>100</v>
      </c>
      <c r="Q109">
        <f>SUM(E109:N109)-P109</f>
        <v>981.19764592907836</v>
      </c>
      <c r="R109">
        <v>108</v>
      </c>
      <c r="S109">
        <f t="shared" si="1"/>
        <v>-7</v>
      </c>
    </row>
    <row r="110" spans="1:19">
      <c r="A110">
        <v>119</v>
      </c>
      <c r="B110" t="s">
        <v>42</v>
      </c>
      <c r="C110" s="1">
        <v>69.1666666666666</v>
      </c>
      <c r="D110" s="2" t="s">
        <v>282</v>
      </c>
      <c r="E110">
        <f>IF(ISBLANK(Marathon!F123),"",100+MAX(0,(50-(50*(Marathon!F123-'Best Times'!H$2)/('Best Times'!H$7-'Best Times'!H$2)))))</f>
        <v>111.25886524822695</v>
      </c>
      <c r="F110">
        <f>IF(ISBLANK(Marathon!G123),"",100+MAX(0,(50-(50*(Marathon!G123-'Best Times'!I$2)/('Best Times'!I$7-'Best Times'!I$2)))))</f>
        <v>100</v>
      </c>
      <c r="G110">
        <f>IF(ISBLANK(Marathon!H123),"",100+MAX(0,(50-(50*(Marathon!H123-'Best Times'!J$2)/('Best Times'!J$7-'Best Times'!J$2)))))</f>
        <v>106.85384615384615</v>
      </c>
      <c r="H110">
        <f>IF(ISBLANK(Marathon!I123),"",100+MAX(0,(50-(50*(Marathon!I123-'Best Times'!K$2)/('Best Times'!K$7-'Best Times'!K$2)))))</f>
        <v>100</v>
      </c>
      <c r="I110">
        <f>IF(ISBLANK(Marathon!J123),"",100+MAX(0,(50-(50*(Marathon!J123-'Best Times'!L$2)/('Best Times'!L$7-'Best Times'!L$2)))))</f>
        <v>113.3405172413793</v>
      </c>
      <c r="J110">
        <f>IF(ISBLANK(Marathon!K123),"",100+MAX(0,(50-(50*(Marathon!K123-'Best Times'!M$2)/('Best Times'!M$7-'Best Times'!M$2)))))</f>
        <v>106.20069033530572</v>
      </c>
      <c r="K110">
        <f>IF(ISBLANK(Marathon!L123),"",100+MAX(0,(50-(50*(Marathon!L123-'Best Times'!N$2)/('Best Times'!N$7-'Best Times'!N$2)))))</f>
        <v>100</v>
      </c>
      <c r="L110">
        <f>IF(ISBLANK(Marathon!M123),"",100+MAX(0,(50-(50*(Marathon!M123-'Best Times'!O$2)/('Best Times'!O$7-'Best Times'!O$2)))))</f>
        <v>119.34566145092461</v>
      </c>
      <c r="M110">
        <f>IF(ISBLANK(Marathon!N123),"",100+MAX(0,(50-(50*(Marathon!N123-'Best Times'!P$2)/('Best Times'!P$7-'Best Times'!P$2)))))</f>
        <v>121.70168067226891</v>
      </c>
      <c r="N110">
        <f>IF(ISBLANK(Marathon!O123),"",100+MAX(0,(50-(50*(Marathon!O123-'Best Times'!Q$2)/('Best Times'!Q$7-'Best Times'!Q$2)))))</f>
        <v>100</v>
      </c>
      <c r="O110">
        <f>100*COUNTIF(E110:N110,"&gt;0")</f>
        <v>1000</v>
      </c>
      <c r="P110">
        <f>IF(O110=1000,MIN(E110:N110),0)</f>
        <v>100</v>
      </c>
      <c r="Q110">
        <f>SUM(E110:N110)-P110</f>
        <v>978.70126110195156</v>
      </c>
      <c r="R110">
        <v>109</v>
      </c>
      <c r="S110">
        <f t="shared" si="1"/>
        <v>10</v>
      </c>
    </row>
    <row r="111" spans="1:19">
      <c r="A111">
        <v>103</v>
      </c>
      <c r="B111" t="s">
        <v>21</v>
      </c>
      <c r="C111" s="1">
        <v>110.083333333333</v>
      </c>
      <c r="D111" s="2" t="s">
        <v>279</v>
      </c>
      <c r="E111">
        <f>IF(ISBLANK(Marathon!F107),"",100+MAX(0,(50-(50*(Marathon!F107-'Best Times'!H$2)/('Best Times'!H$7-'Best Times'!H$2)))))</f>
        <v>100</v>
      </c>
      <c r="F111">
        <f>IF(ISBLANK(Marathon!G107),"",100+MAX(0,(50-(50*(Marathon!G107-'Best Times'!I$2)/('Best Times'!I$7-'Best Times'!I$2)))))</f>
        <v>110.17628205128204</v>
      </c>
      <c r="G111">
        <f>IF(ISBLANK(Marathon!H107),"",100+MAX(0,(50-(50*(Marathon!H107-'Best Times'!J$2)/('Best Times'!J$7-'Best Times'!J$2)))))</f>
        <v>100</v>
      </c>
      <c r="H111">
        <f>IF(ISBLANK(Marathon!I107),"",100+MAX(0,(50-(50*(Marathon!I107-'Best Times'!K$2)/('Best Times'!K$7-'Best Times'!K$2)))))</f>
        <v>108.55911330049261</v>
      </c>
      <c r="I111">
        <f>IF(ISBLANK(Marathon!J107),"",100+MAX(0,(50-(50*(Marathon!J107-'Best Times'!L$2)/('Best Times'!L$7-'Best Times'!L$2)))))</f>
        <v>100</v>
      </c>
      <c r="J111">
        <f>IF(ISBLANK(Marathon!K107),"",100+MAX(0,(50-(50*(Marathon!K107-'Best Times'!M$2)/('Best Times'!M$7-'Best Times'!M$2)))))</f>
        <v>103.19280078895463</v>
      </c>
      <c r="K111">
        <f>IF(ISBLANK(Marathon!L107),"",100+MAX(0,(50-(50*(Marathon!L107-'Best Times'!N$2)/('Best Times'!N$7-'Best Times'!N$2)))))</f>
        <v>100</v>
      </c>
      <c r="L111">
        <f>IF(ISBLANK(Marathon!M107),"",100+MAX(0,(50-(50*(Marathon!M107-'Best Times'!O$2)/('Best Times'!O$7-'Best Times'!O$2)))))</f>
        <v>140.70056899004268</v>
      </c>
      <c r="M111">
        <f>IF(ISBLANK(Marathon!N107),"",100+MAX(0,(50-(50*(Marathon!N107-'Best Times'!P$2)/('Best Times'!P$7-'Best Times'!P$2)))))</f>
        <v>100</v>
      </c>
      <c r="N111">
        <f>IF(ISBLANK(Marathon!O107),"",100+MAX(0,(50-(50*(Marathon!O107-'Best Times'!Q$2)/('Best Times'!Q$7-'Best Times'!Q$2)))))</f>
        <v>111.09958506224066</v>
      </c>
      <c r="O111">
        <f>100*COUNTIF(E111:N111,"&gt;0")</f>
        <v>1000</v>
      </c>
      <c r="P111">
        <f>IF(O111=1000,MIN(E111:N111),0)</f>
        <v>100</v>
      </c>
      <c r="Q111">
        <f>SUM(E111:N111)-P111</f>
        <v>973.7283501930126</v>
      </c>
      <c r="R111">
        <v>110</v>
      </c>
      <c r="S111">
        <f t="shared" si="1"/>
        <v>-7</v>
      </c>
    </row>
    <row r="112" spans="1:19">
      <c r="A112">
        <v>92</v>
      </c>
      <c r="B112" t="s">
        <v>38</v>
      </c>
      <c r="C112" s="1">
        <v>125.9</v>
      </c>
      <c r="D112" s="2" t="s">
        <v>277</v>
      </c>
      <c r="E112">
        <f>IF(ISBLANK(Marathon!F96),"",100+MAX(0,(50-(50*(Marathon!F96-'Best Times'!H$2)/('Best Times'!H$7-'Best Times'!H$2)))))</f>
        <v>100</v>
      </c>
      <c r="F112">
        <f>IF(ISBLANK(Marathon!G96),"",100+MAX(0,(50-(50*(Marathon!G96-'Best Times'!I$2)/('Best Times'!I$7-'Best Times'!I$2)))))</f>
        <v>103.95299145299145</v>
      </c>
      <c r="G112">
        <f>IF(ISBLANK(Marathon!H96),"",100+MAX(0,(50-(50*(Marathon!H96-'Best Times'!J$2)/('Best Times'!J$7-'Best Times'!J$2)))))</f>
        <v>100</v>
      </c>
      <c r="H112">
        <f>IF(ISBLANK(Marathon!I96),"",100+MAX(0,(50-(50*(Marathon!I96-'Best Times'!K$2)/('Best Times'!K$7-'Best Times'!K$2)))))</f>
        <v>128.69458128078819</v>
      </c>
      <c r="I112">
        <f>IF(ISBLANK(Marathon!J96),"",100+MAX(0,(50-(50*(Marathon!J96-'Best Times'!L$2)/('Best Times'!L$7-'Best Times'!L$2)))))</f>
        <v>104.84913793103448</v>
      </c>
      <c r="J112">
        <f>IF(ISBLANK(Marathon!K96),"",100+MAX(0,(50-(50*(Marathon!K96-'Best Times'!M$2)/('Best Times'!M$7-'Best Times'!M$2)))))</f>
        <v>100</v>
      </c>
      <c r="K112">
        <f>IF(ISBLANK(Marathon!L96),"",100+MAX(0,(50-(50*(Marathon!L96-'Best Times'!N$2)/('Best Times'!N$7-'Best Times'!N$2)))))</f>
        <v>100</v>
      </c>
      <c r="L112">
        <f>IF(ISBLANK(Marathon!M96),"",100+MAX(0,(50-(50*(Marathon!M96-'Best Times'!O$2)/('Best Times'!O$7-'Best Times'!O$2)))))</f>
        <v>100</v>
      </c>
      <c r="M112">
        <f>IF(ISBLANK(Marathon!N96),"",100+MAX(0,(50-(50*(Marathon!N96-'Best Times'!P$2)/('Best Times'!P$7-'Best Times'!P$2)))))</f>
        <v>121.21848739495798</v>
      </c>
      <c r="N112">
        <f>IF(ISBLANK(Marathon!O96),"",100+MAX(0,(50-(50*(Marathon!O96-'Best Times'!Q$2)/('Best Times'!Q$7-'Best Times'!Q$2)))))</f>
        <v>111.48858921161826</v>
      </c>
      <c r="O112">
        <f>100*COUNTIF(E112:N112,"&gt;0")</f>
        <v>1000</v>
      </c>
      <c r="P112">
        <f>IF(O112=1000,MIN(E112:N112),0)</f>
        <v>100</v>
      </c>
      <c r="Q112">
        <f>SUM(E112:N112)-P112</f>
        <v>970.20378727139041</v>
      </c>
      <c r="R112">
        <v>111</v>
      </c>
      <c r="S112">
        <f t="shared" si="1"/>
        <v>-19</v>
      </c>
    </row>
    <row r="113" spans="1:19">
      <c r="A113">
        <v>126</v>
      </c>
      <c r="B113" t="s">
        <v>46</v>
      </c>
      <c r="C113" s="1">
        <v>55.933333333333302</v>
      </c>
      <c r="D113" s="2" t="s">
        <v>282</v>
      </c>
      <c r="E113">
        <f>IF(ISBLANK(Marathon!F130),"",100+MAX(0,(50-(50*(Marathon!F130-'Best Times'!H$2)/('Best Times'!H$7-'Best Times'!H$2)))))</f>
        <v>100</v>
      </c>
      <c r="F113">
        <f>IF(ISBLANK(Marathon!G130),"",100+MAX(0,(50-(50*(Marathon!G130-'Best Times'!I$2)/('Best Times'!I$7-'Best Times'!I$2)))))</f>
        <v>100</v>
      </c>
      <c r="G113">
        <f>IF(ISBLANK(Marathon!H130),"",100+MAX(0,(50-(50*(Marathon!H130-'Best Times'!J$2)/('Best Times'!J$7-'Best Times'!J$2)))))</f>
        <v>121.63076923076923</v>
      </c>
      <c r="H113">
        <f>IF(ISBLANK(Marathon!I130),"",100+MAX(0,(50-(50*(Marathon!I130-'Best Times'!K$2)/('Best Times'!K$7-'Best Times'!K$2)))))</f>
        <v>100</v>
      </c>
      <c r="I113">
        <f>IF(ISBLANK(Marathon!J130),"",100+MAX(0,(50-(50*(Marathon!J130-'Best Times'!L$2)/('Best Times'!L$7-'Best Times'!L$2)))))</f>
        <v>126.35775862068965</v>
      </c>
      <c r="J113">
        <f>IF(ISBLANK(Marathon!K130),"",100+MAX(0,(50-(50*(Marathon!K130-'Best Times'!M$2)/('Best Times'!M$7-'Best Times'!M$2)))))</f>
        <v>103.88313609467455</v>
      </c>
      <c r="K113">
        <f>IF(ISBLANK(Marathon!L130),"",100+MAX(0,(50-(50*(Marathon!L130-'Best Times'!N$2)/('Best Times'!N$7-'Best Times'!N$2)))))</f>
        <v>100</v>
      </c>
      <c r="L113">
        <f>IF(ISBLANK(Marathon!M130),"",100+MAX(0,(50-(50*(Marathon!M130-'Best Times'!O$2)/('Best Times'!O$7-'Best Times'!O$2)))))</f>
        <v>116.71408250355618</v>
      </c>
      <c r="M113">
        <f>IF(ISBLANK(Marathon!N130),"",100+MAX(0,(50-(50*(Marathon!N130-'Best Times'!P$2)/('Best Times'!P$7-'Best Times'!P$2)))))</f>
        <v>100</v>
      </c>
      <c r="N113">
        <f>IF(ISBLANK(Marathon!O130),"",100+MAX(0,(50-(50*(Marathon!O130-'Best Times'!Q$2)/('Best Times'!Q$7-'Best Times'!Q$2)))))</f>
        <v>100</v>
      </c>
      <c r="O113">
        <f>100*COUNTIF(E113:N113,"&gt;0")</f>
        <v>1000</v>
      </c>
      <c r="P113">
        <f>IF(O113=1000,MIN(E113:N113),0)</f>
        <v>100</v>
      </c>
      <c r="Q113">
        <f>SUM(E113:N113)-P113</f>
        <v>968.58574644968962</v>
      </c>
      <c r="R113">
        <v>112</v>
      </c>
      <c r="S113">
        <f t="shared" si="1"/>
        <v>14</v>
      </c>
    </row>
    <row r="114" spans="1:19">
      <c r="A114">
        <v>122</v>
      </c>
      <c r="B114" t="s">
        <v>171</v>
      </c>
      <c r="C114" s="1">
        <v>66.783333333333303</v>
      </c>
      <c r="D114" s="2" t="s">
        <v>279</v>
      </c>
      <c r="E114">
        <f>IF(ISBLANK(Marathon!F126),"",100+MAX(0,(50-(50*(Marathon!F126-'Best Times'!H$2)/('Best Times'!H$7-'Best Times'!H$2)))))</f>
        <v>100</v>
      </c>
      <c r="F114">
        <f>IF(ISBLANK(Marathon!G126),"",100+MAX(0,(50-(50*(Marathon!G126-'Best Times'!I$2)/('Best Times'!I$7-'Best Times'!I$2)))))</f>
        <v>100</v>
      </c>
      <c r="G114">
        <f>IF(ISBLANK(Marathon!H126),"",100+MAX(0,(50-(50*(Marathon!H126-'Best Times'!J$2)/('Best Times'!J$7-'Best Times'!J$2)))))</f>
        <v>100</v>
      </c>
      <c r="H114">
        <f>IF(ISBLANK(Marathon!I126),"",100+MAX(0,(50-(50*(Marathon!I126-'Best Times'!K$2)/('Best Times'!K$7-'Best Times'!K$2)))))</f>
        <v>101.25205254515599</v>
      </c>
      <c r="I114">
        <f>IF(ISBLANK(Marathon!J126),"",100+MAX(0,(50-(50*(Marathon!J126-'Best Times'!L$2)/('Best Times'!L$7-'Best Times'!L$2)))))</f>
        <v>131.09913793103448</v>
      </c>
      <c r="J114">
        <f>IF(ISBLANK(Marathon!K126),"",100+MAX(0,(50-(50*(Marathon!K126-'Best Times'!M$2)/('Best Times'!M$7-'Best Times'!M$2)))))</f>
        <v>129.83234714003945</v>
      </c>
      <c r="K114">
        <f>IF(ISBLANK(Marathon!L126),"",100+MAX(0,(50-(50*(Marathon!L126-'Best Times'!N$2)/('Best Times'!N$7-'Best Times'!N$2)))))</f>
        <v>100</v>
      </c>
      <c r="L114">
        <f>IF(ISBLANK(Marathon!M126),"",100+MAX(0,(50-(50*(Marathon!M126-'Best Times'!O$2)/('Best Times'!O$7-'Best Times'!O$2)))))</f>
        <v>103.78733997155049</v>
      </c>
      <c r="M114">
        <f>IF(ISBLANK(Marathon!N126),"",100+MAX(0,(50-(50*(Marathon!N126-'Best Times'!P$2)/('Best Times'!P$7-'Best Times'!P$2)))))</f>
        <v>100</v>
      </c>
      <c r="N114">
        <f>IF(ISBLANK(Marathon!O126),"",100+MAX(0,(50-(50*(Marathon!O126-'Best Times'!Q$2)/('Best Times'!Q$7-'Best Times'!Q$2)))))</f>
        <v>100</v>
      </c>
      <c r="O114">
        <f>100*COUNTIF(E114:N114,"&gt;0")</f>
        <v>1000</v>
      </c>
      <c r="P114">
        <f>IF(O114=1000,MIN(E114:N114),0)</f>
        <v>100</v>
      </c>
      <c r="Q114">
        <f>SUM(E114:N114)-P114</f>
        <v>965.97087758778048</v>
      </c>
      <c r="R114">
        <v>113</v>
      </c>
      <c r="S114">
        <f t="shared" si="1"/>
        <v>9</v>
      </c>
    </row>
    <row r="115" spans="1:19">
      <c r="A115">
        <v>121</v>
      </c>
      <c r="B115" t="s">
        <v>170</v>
      </c>
      <c r="C115" s="1">
        <v>67.716666666666598</v>
      </c>
      <c r="D115" s="2" t="s">
        <v>282</v>
      </c>
      <c r="E115">
        <f>IF(ISBLANK(Marathon!F125),"",100+MAX(0,(50-(50*(Marathon!F125-'Best Times'!H$2)/('Best Times'!H$7-'Best Times'!H$2)))))</f>
        <v>100</v>
      </c>
      <c r="F115">
        <f>IF(ISBLANK(Marathon!G125),"",100+MAX(0,(50-(50*(Marathon!G125-'Best Times'!I$2)/('Best Times'!I$7-'Best Times'!I$2)))))</f>
        <v>100</v>
      </c>
      <c r="G115">
        <f>IF(ISBLANK(Marathon!H125),"",100+MAX(0,(50-(50*(Marathon!H125-'Best Times'!J$2)/('Best Times'!J$7-'Best Times'!J$2)))))</f>
        <v>100</v>
      </c>
      <c r="H115">
        <f>IF(ISBLANK(Marathon!I125),"",100+MAX(0,(50-(50*(Marathon!I125-'Best Times'!K$2)/('Best Times'!K$7-'Best Times'!K$2)))))</f>
        <v>100</v>
      </c>
      <c r="I115">
        <f>IF(ISBLANK(Marathon!J125),"",100+MAX(0,(50-(50*(Marathon!J125-'Best Times'!L$2)/('Best Times'!L$7-'Best Times'!L$2)))))</f>
        <v>100</v>
      </c>
      <c r="J115">
        <f>IF(ISBLANK(Marathon!K125),"",100+MAX(0,(50-(50*(Marathon!K125-'Best Times'!M$2)/('Best Times'!M$7-'Best Times'!M$2)))))</f>
        <v>134.34418145956607</v>
      </c>
      <c r="K115">
        <f>IF(ISBLANK(Marathon!L125),"",100+MAX(0,(50-(50*(Marathon!L125-'Best Times'!N$2)/('Best Times'!N$7-'Best Times'!N$2)))))</f>
        <v>100</v>
      </c>
      <c r="L115">
        <f>IF(ISBLANK(Marathon!M125),"",100+MAX(0,(50-(50*(Marathon!M125-'Best Times'!O$2)/('Best Times'!O$7-'Best Times'!O$2)))))</f>
        <v>115.98506401137979</v>
      </c>
      <c r="M115">
        <f>IF(ISBLANK(Marathon!N125),"",100+MAX(0,(50-(50*(Marathon!N125-'Best Times'!P$2)/('Best Times'!P$7-'Best Times'!P$2)))))</f>
        <v>100</v>
      </c>
      <c r="N115">
        <f>IF(ISBLANK(Marathon!O125),"",100+MAX(0,(50-(50*(Marathon!O125-'Best Times'!Q$2)/('Best Times'!Q$7-'Best Times'!Q$2)))))</f>
        <v>114.85995850622407</v>
      </c>
      <c r="O115">
        <f>100*COUNTIF(E115:N115,"&gt;0")</f>
        <v>1000</v>
      </c>
      <c r="P115">
        <f>IF(O115=1000,MIN(E115:N115),0)</f>
        <v>100</v>
      </c>
      <c r="Q115">
        <f>SUM(E115:N115)-P115</f>
        <v>965.18920397716988</v>
      </c>
      <c r="R115">
        <v>114</v>
      </c>
      <c r="S115">
        <f t="shared" si="1"/>
        <v>7</v>
      </c>
    </row>
    <row r="116" spans="1:19">
      <c r="A116">
        <v>113</v>
      </c>
      <c r="B116" t="s">
        <v>52</v>
      </c>
      <c r="C116" s="1">
        <v>80.016666666666595</v>
      </c>
      <c r="D116" s="2" t="s">
        <v>277</v>
      </c>
      <c r="E116">
        <f>IF(ISBLANK(Marathon!F117),"",100+MAX(0,(50-(50*(Marathon!F117-'Best Times'!H$2)/('Best Times'!H$7-'Best Times'!H$2)))))</f>
        <v>100</v>
      </c>
      <c r="F116">
        <f>IF(ISBLANK(Marathon!G117),"",100+MAX(0,(50-(50*(Marathon!G117-'Best Times'!I$2)/('Best Times'!I$7-'Best Times'!I$2)))))</f>
        <v>100</v>
      </c>
      <c r="G116">
        <f>IF(ISBLANK(Marathon!H117),"",100+MAX(0,(50-(50*(Marathon!H117-'Best Times'!J$2)/('Best Times'!J$7-'Best Times'!J$2)))))</f>
        <v>100</v>
      </c>
      <c r="H116">
        <f>IF(ISBLANK(Marathon!I117),"",100+MAX(0,(50-(50*(Marathon!I117-'Best Times'!K$2)/('Best Times'!K$7-'Best Times'!K$2)))))</f>
        <v>100</v>
      </c>
      <c r="I116">
        <f>IF(ISBLANK(Marathon!J117),"",100+MAX(0,(50-(50*(Marathon!J117-'Best Times'!L$2)/('Best Times'!L$7-'Best Times'!L$2)))))</f>
        <v>126.29310344827586</v>
      </c>
      <c r="J116">
        <f>IF(ISBLANK(Marathon!K117),"",100+MAX(0,(50-(50*(Marathon!K117-'Best Times'!M$2)/('Best Times'!M$7-'Best Times'!M$2)))))</f>
        <v>127.16962524654832</v>
      </c>
      <c r="K116">
        <f>IF(ISBLANK(Marathon!L117),"",100+MAX(0,(50-(50*(Marathon!L117-'Best Times'!N$2)/('Best Times'!N$7-'Best Times'!N$2)))))</f>
        <v>100</v>
      </c>
      <c r="L116">
        <f>IF(ISBLANK(Marathon!M117),"",100+MAX(0,(50-(50*(Marathon!M117-'Best Times'!O$2)/('Best Times'!O$7-'Best Times'!O$2)))))</f>
        <v>108.30369843527738</v>
      </c>
      <c r="M116">
        <f>IF(ISBLANK(Marathon!N117),"",100+MAX(0,(50-(50*(Marathon!N117-'Best Times'!P$2)/('Best Times'!P$7-'Best Times'!P$2)))))</f>
        <v>100.25210084033614</v>
      </c>
      <c r="N116">
        <f>IF(ISBLANK(Marathon!O117),"",100+MAX(0,(50-(50*(Marathon!O117-'Best Times'!Q$2)/('Best Times'!Q$7-'Best Times'!Q$2)))))</f>
        <v>100</v>
      </c>
      <c r="O116">
        <f>100*COUNTIF(E116:N116,"&gt;0")</f>
        <v>1000</v>
      </c>
      <c r="P116">
        <f>IF(O116=1000,MIN(E116:N116),0)</f>
        <v>100</v>
      </c>
      <c r="Q116">
        <f>SUM(E116:N116)-P116</f>
        <v>962.01852797043762</v>
      </c>
      <c r="R116">
        <v>115</v>
      </c>
      <c r="S116">
        <f t="shared" si="1"/>
        <v>-2</v>
      </c>
    </row>
    <row r="117" spans="1:19">
      <c r="A117">
        <v>115</v>
      </c>
      <c r="B117" t="s">
        <v>57</v>
      </c>
      <c r="C117" s="1">
        <v>75.1666666666666</v>
      </c>
      <c r="D117" s="2" t="s">
        <v>282</v>
      </c>
      <c r="E117">
        <f>IF(ISBLANK(Marathon!F119),"",100+MAX(0,(50-(50*(Marathon!F119-'Best Times'!H$2)/('Best Times'!H$7-'Best Times'!H$2)))))</f>
        <v>100</v>
      </c>
      <c r="F117">
        <f>IF(ISBLANK(Marathon!G119),"",100+MAX(0,(50-(50*(Marathon!G119-'Best Times'!I$2)/('Best Times'!I$7-'Best Times'!I$2)))))</f>
        <v>100</v>
      </c>
      <c r="G117">
        <f>IF(ISBLANK(Marathon!H119),"",100+MAX(0,(50-(50*(Marathon!H119-'Best Times'!J$2)/('Best Times'!J$7-'Best Times'!J$2)))))</f>
        <v>100</v>
      </c>
      <c r="H117">
        <f>IF(ISBLANK(Marathon!I119),"",100+MAX(0,(50-(50*(Marathon!I119-'Best Times'!K$2)/('Best Times'!K$7-'Best Times'!K$2)))))</f>
        <v>115.43513957307061</v>
      </c>
      <c r="I117">
        <f>IF(ISBLANK(Marathon!J119),"",100+MAX(0,(50-(50*(Marathon!J119-'Best Times'!L$2)/('Best Times'!L$7-'Best Times'!L$2)))))</f>
        <v>142.17672413793105</v>
      </c>
      <c r="J117">
        <f>IF(ISBLANK(Marathon!K119),"",100+MAX(0,(50-(50*(Marathon!K119-'Best Times'!M$2)/('Best Times'!M$7-'Best Times'!M$2)))))</f>
        <v>100</v>
      </c>
      <c r="K117">
        <f>IF(ISBLANK(Marathon!L119),"",100+MAX(0,(50-(50*(Marathon!L119-'Best Times'!N$2)/('Best Times'!N$7-'Best Times'!N$2)))))</f>
        <v>100</v>
      </c>
      <c r="L117">
        <f>IF(ISBLANK(Marathon!M119),"",100+MAX(0,(50-(50*(Marathon!M119-'Best Times'!O$2)/('Best Times'!O$7-'Best Times'!O$2)))))</f>
        <v>100</v>
      </c>
      <c r="M117">
        <f>IF(ISBLANK(Marathon!N119),"",100+MAX(0,(50-(50*(Marathon!N119-'Best Times'!P$2)/('Best Times'!P$7-'Best Times'!P$2)))))</f>
        <v>100</v>
      </c>
      <c r="N117">
        <f>IF(ISBLANK(Marathon!O119),"",100+MAX(0,(50-(50*(Marathon!O119-'Best Times'!Q$2)/('Best Times'!Q$7-'Best Times'!Q$2)))))</f>
        <v>100</v>
      </c>
      <c r="O117">
        <f>100*COUNTIF(E117:N117,"&gt;0")</f>
        <v>1000</v>
      </c>
      <c r="P117">
        <f>IF(O117=1000,MIN(E117:N117),0)</f>
        <v>100</v>
      </c>
      <c r="Q117">
        <f>SUM(E117:N117)-P117</f>
        <v>957.61186371100166</v>
      </c>
      <c r="R117">
        <v>116</v>
      </c>
      <c r="S117">
        <f t="shared" si="1"/>
        <v>-1</v>
      </c>
    </row>
    <row r="118" spans="1:19">
      <c r="A118">
        <v>107</v>
      </c>
      <c r="B118" t="s">
        <v>166</v>
      </c>
      <c r="C118" s="1">
        <v>98.949999999999903</v>
      </c>
      <c r="D118" s="2" t="s">
        <v>280</v>
      </c>
      <c r="E118">
        <f>IF(ISBLANK(Marathon!F111),"",100+MAX(0,(50-(50*(Marathon!F111-'Best Times'!H$2)/('Best Times'!H$7-'Best Times'!H$2)))))</f>
        <v>100</v>
      </c>
      <c r="F118">
        <f>IF(ISBLANK(Marathon!G111),"",100+MAX(0,(50-(50*(Marathon!G111-'Best Times'!I$2)/('Best Times'!I$7-'Best Times'!I$2)))))</f>
        <v>100</v>
      </c>
      <c r="G118" t="str">
        <f>IF(ISBLANK(Marathon!H111),"",100+MAX(0,(50-(50*(Marathon!H111-'Best Times'!J$2)/('Best Times'!J$7-'Best Times'!J$2)))))</f>
        <v/>
      </c>
      <c r="H118">
        <f>IF(ISBLANK(Marathon!I111),"",100+MAX(0,(50-(50*(Marathon!I111-'Best Times'!K$2)/('Best Times'!K$7-'Best Times'!K$2)))))</f>
        <v>111.88423645320196</v>
      </c>
      <c r="I118">
        <f>IF(ISBLANK(Marathon!J111),"",100+MAX(0,(50-(50*(Marathon!J111-'Best Times'!L$2)/('Best Times'!L$7-'Best Times'!L$2)))))</f>
        <v>114.09482758620689</v>
      </c>
      <c r="J118">
        <f>IF(ISBLANK(Marathon!K111),"",100+MAX(0,(50-(50*(Marathon!K111-'Best Times'!M$2)/('Best Times'!M$7-'Best Times'!M$2)))))</f>
        <v>100</v>
      </c>
      <c r="K118">
        <f>IF(ISBLANK(Marathon!L111),"",100+MAX(0,(50-(50*(Marathon!L111-'Best Times'!N$2)/('Best Times'!N$7-'Best Times'!N$2)))))</f>
        <v>100</v>
      </c>
      <c r="L118">
        <f>IF(ISBLANK(Marathon!M111),"",100+MAX(0,(50-(50*(Marathon!M111-'Best Times'!O$2)/('Best Times'!O$7-'Best Times'!O$2)))))</f>
        <v>121.92389758179232</v>
      </c>
      <c r="M118">
        <f>IF(ISBLANK(Marathon!N111),"",100+MAX(0,(50-(50*(Marathon!N111-'Best Times'!P$2)/('Best Times'!P$7-'Best Times'!P$2)))))</f>
        <v>100</v>
      </c>
      <c r="N118">
        <f>IF(ISBLANK(Marathon!O111),"",100+MAX(0,(50-(50*(Marathon!O111-'Best Times'!Q$2)/('Best Times'!Q$7-'Best Times'!Q$2)))))</f>
        <v>108.89522821576764</v>
      </c>
      <c r="O118">
        <f>100*COUNTIF(E118:N118,"&gt;0")</f>
        <v>900</v>
      </c>
      <c r="P118">
        <f>IF(O118=1000,MIN(E118:N118),0)</f>
        <v>0</v>
      </c>
      <c r="Q118">
        <f>SUM(E118:N118)-P118</f>
        <v>956.79818983696873</v>
      </c>
      <c r="R118">
        <v>117</v>
      </c>
      <c r="S118">
        <f t="shared" si="1"/>
        <v>-10</v>
      </c>
    </row>
    <row r="119" spans="1:19">
      <c r="A119">
        <v>133</v>
      </c>
      <c r="B119" t="s">
        <v>178</v>
      </c>
      <c r="C119" s="1">
        <v>146.53333333333299</v>
      </c>
      <c r="D119" s="2" t="s">
        <v>281</v>
      </c>
      <c r="E119">
        <f>IF(ISBLANK(Marathon!F137),"",100+MAX(0,(50-(50*(Marathon!F137-'Best Times'!H$2)/('Best Times'!H$7-'Best Times'!H$2)))))</f>
        <v>132.55762411347519</v>
      </c>
      <c r="F119">
        <f>IF(ISBLANK(Marathon!G137),"",100+MAX(0,(50-(50*(Marathon!G137-'Best Times'!I$2)/('Best Times'!I$7-'Best Times'!I$2)))))</f>
        <v>100</v>
      </c>
      <c r="G119">
        <f>IF(ISBLANK(Marathon!H137),"",100+MAX(0,(50-(50*(Marathon!H137-'Best Times'!J$2)/('Best Times'!J$7-'Best Times'!J$2)))))</f>
        <v>138.18461538461537</v>
      </c>
      <c r="H119">
        <f>IF(ISBLANK(Marathon!I137),"",100+MAX(0,(50-(50*(Marathon!I137-'Best Times'!K$2)/('Best Times'!K$7-'Best Times'!K$2)))))</f>
        <v>100</v>
      </c>
      <c r="I119">
        <f>IF(ISBLANK(Marathon!J137),"",100+MAX(0,(50-(50*(Marathon!J137-'Best Times'!L$2)/('Best Times'!L$7-'Best Times'!L$2)))))</f>
        <v>109.50431034482759</v>
      </c>
      <c r="J119" t="str">
        <f>IF(ISBLANK(Marathon!K137),"",100+MAX(0,(50-(50*(Marathon!K137-'Best Times'!M$2)/('Best Times'!M$7-'Best Times'!M$2)))))</f>
        <v/>
      </c>
      <c r="K119" t="str">
        <f>IF(ISBLANK(Marathon!L137),"",100+MAX(0,(50-(50*(Marathon!L137-'Best Times'!N$2)/('Best Times'!N$7-'Best Times'!N$2)))))</f>
        <v/>
      </c>
      <c r="L119">
        <f>IF(ISBLANK(Marathon!M137),"",100+MAX(0,(50-(50*(Marathon!M137-'Best Times'!O$2)/('Best Times'!O$7-'Best Times'!O$2)))))</f>
        <v>100</v>
      </c>
      <c r="M119">
        <f>IF(ISBLANK(Marathon!N137),"",100+MAX(0,(50-(50*(Marathon!N137-'Best Times'!P$2)/('Best Times'!P$7-'Best Times'!P$2)))))</f>
        <v>143.46638655462186</v>
      </c>
      <c r="N119">
        <f>IF(ISBLANK(Marathon!O137),"",100+MAX(0,(50-(50*(Marathon!O137-'Best Times'!Q$2)/('Best Times'!Q$7-'Best Times'!Q$2)))))</f>
        <v>132.70228215767634</v>
      </c>
      <c r="O119">
        <f>100*COUNTIF(E119:N119,"&gt;0")</f>
        <v>800</v>
      </c>
      <c r="P119">
        <f>IF(O119=1000,MIN(E119:N119),0)</f>
        <v>0</v>
      </c>
      <c r="Q119">
        <f>SUM(E119:N119)-P119</f>
        <v>956.41521855521637</v>
      </c>
      <c r="R119">
        <v>118</v>
      </c>
      <c r="S119">
        <f t="shared" si="1"/>
        <v>15</v>
      </c>
    </row>
    <row r="120" spans="1:19">
      <c r="A120">
        <v>125</v>
      </c>
      <c r="B120" t="s">
        <v>172</v>
      </c>
      <c r="C120" s="1">
        <v>57.033333333333303</v>
      </c>
      <c r="D120" s="2" t="s">
        <v>277</v>
      </c>
      <c r="E120">
        <f>IF(ISBLANK(Marathon!F129),"",100+MAX(0,(50-(50*(Marathon!F129-'Best Times'!H$2)/('Best Times'!H$7-'Best Times'!H$2)))))</f>
        <v>100</v>
      </c>
      <c r="F120">
        <f>IF(ISBLANK(Marathon!G129),"",100+MAX(0,(50-(50*(Marathon!G129-'Best Times'!I$2)/('Best Times'!I$7-'Best Times'!I$2)))))</f>
        <v>100</v>
      </c>
      <c r="G120">
        <f>IF(ISBLANK(Marathon!H129),"",100+MAX(0,(50-(50*(Marathon!H129-'Best Times'!J$2)/('Best Times'!J$7-'Best Times'!J$2)))))</f>
        <v>106.65384615384616</v>
      </c>
      <c r="H120">
        <f>IF(ISBLANK(Marathon!I129),"",100+MAX(0,(50-(50*(Marathon!I129-'Best Times'!K$2)/('Best Times'!K$7-'Best Times'!K$2)))))</f>
        <v>101.84729064039408</v>
      </c>
      <c r="I120">
        <f>IF(ISBLANK(Marathon!J129),"",100+MAX(0,(50-(50*(Marathon!J129-'Best Times'!L$2)/('Best Times'!L$7-'Best Times'!L$2)))))</f>
        <v>122.26293103448276</v>
      </c>
      <c r="J120">
        <f>IF(ISBLANK(Marathon!K129),"",100+MAX(0,(50-(50*(Marathon!K129-'Best Times'!M$2)/('Best Times'!M$7-'Best Times'!M$2)))))</f>
        <v>122.36193293885601</v>
      </c>
      <c r="K120">
        <f>IF(ISBLANK(Marathon!L129),"",100+MAX(0,(50-(50*(Marathon!L129-'Best Times'!N$2)/('Best Times'!N$7-'Best Times'!N$2)))))</f>
        <v>100</v>
      </c>
      <c r="L120">
        <f>IF(ISBLANK(Marathon!M129),"",100+MAX(0,(50-(50*(Marathon!M129-'Best Times'!O$2)/('Best Times'!O$7-'Best Times'!O$2)))))</f>
        <v>100</v>
      </c>
      <c r="M120">
        <f>IF(ISBLANK(Marathon!N129),"",100+MAX(0,(50-(50*(Marathon!N129-'Best Times'!P$2)/('Best Times'!P$7-'Best Times'!P$2)))))</f>
        <v>100</v>
      </c>
      <c r="N120">
        <f>IF(ISBLANK(Marathon!O129),"",100+MAX(0,(50-(50*(Marathon!O129-'Best Times'!Q$2)/('Best Times'!Q$7-'Best Times'!Q$2)))))</f>
        <v>100</v>
      </c>
      <c r="O120">
        <f>100*COUNTIF(E120:N120,"&gt;0")</f>
        <v>1000</v>
      </c>
      <c r="P120">
        <f>IF(O120=1000,MIN(E120:N120),0)</f>
        <v>100</v>
      </c>
      <c r="Q120">
        <f>SUM(E120:N120)-P120</f>
        <v>953.12600076757917</v>
      </c>
      <c r="R120">
        <v>119</v>
      </c>
      <c r="S120">
        <f t="shared" si="1"/>
        <v>6</v>
      </c>
    </row>
    <row r="121" spans="1:19">
      <c r="A121">
        <v>117</v>
      </c>
      <c r="B121" t="s">
        <v>31</v>
      </c>
      <c r="C121" s="1">
        <v>70.55</v>
      </c>
      <c r="D121" s="2" t="s">
        <v>279</v>
      </c>
      <c r="E121">
        <f>IF(ISBLANK(Marathon!F121),"",100+MAX(0,(50-(50*(Marathon!F121-'Best Times'!H$2)/('Best Times'!H$7-'Best Times'!H$2)))))</f>
        <v>108.37765957446808</v>
      </c>
      <c r="F121">
        <f>IF(ISBLANK(Marathon!G121),"",100+MAX(0,(50-(50*(Marathon!G121-'Best Times'!I$2)/('Best Times'!I$7-'Best Times'!I$2)))))</f>
        <v>119.87179487179488</v>
      </c>
      <c r="G121">
        <f>IF(ISBLANK(Marathon!H121),"",100+MAX(0,(50-(50*(Marathon!H121-'Best Times'!J$2)/('Best Times'!J$7-'Best Times'!J$2)))))</f>
        <v>100</v>
      </c>
      <c r="H121">
        <f>IF(ISBLANK(Marathon!I121),"",100+MAX(0,(50-(50*(Marathon!I121-'Best Times'!K$2)/('Best Times'!K$7-'Best Times'!K$2)))))</f>
        <v>100</v>
      </c>
      <c r="I121">
        <f>IF(ISBLANK(Marathon!J121),"",100+MAX(0,(50-(50*(Marathon!J121-'Best Times'!L$2)/('Best Times'!L$7-'Best Times'!L$2)))))</f>
        <v>100</v>
      </c>
      <c r="J121">
        <f>IF(ISBLANK(Marathon!K121),"",100+MAX(0,(50-(50*(Marathon!K121-'Best Times'!M$2)/('Best Times'!M$7-'Best Times'!M$2)))))</f>
        <v>100</v>
      </c>
      <c r="K121">
        <f>IF(ISBLANK(Marathon!L121),"",100+MAX(0,(50-(50*(Marathon!L121-'Best Times'!N$2)/('Best Times'!N$7-'Best Times'!N$2)))))</f>
        <v>106.2434554973822</v>
      </c>
      <c r="L121">
        <f>IF(ISBLANK(Marathon!M121),"",100+MAX(0,(50-(50*(Marathon!M121-'Best Times'!O$2)/('Best Times'!O$7-'Best Times'!O$2)))))</f>
        <v>100</v>
      </c>
      <c r="M121">
        <f>IF(ISBLANK(Marathon!N121),"",100+MAX(0,(50-(50*(Marathon!N121-'Best Times'!P$2)/('Best Times'!P$7-'Best Times'!P$2)))))</f>
        <v>100</v>
      </c>
      <c r="N121">
        <f>IF(ISBLANK(Marathon!O121),"",100+MAX(0,(50-(50*(Marathon!O121-'Best Times'!Q$2)/('Best Times'!Q$7-'Best Times'!Q$2)))))</f>
        <v>118.51659751037344</v>
      </c>
      <c r="O121">
        <f>100*COUNTIF(E121:N121,"&gt;0")</f>
        <v>1000</v>
      </c>
      <c r="P121">
        <f>IF(O121=1000,MIN(E121:N121),0)</f>
        <v>100</v>
      </c>
      <c r="Q121">
        <f>SUM(E121:N121)-P121</f>
        <v>953.0095074540186</v>
      </c>
      <c r="R121">
        <v>120</v>
      </c>
      <c r="S121">
        <f t="shared" si="1"/>
        <v>-3</v>
      </c>
    </row>
    <row r="122" spans="1:19">
      <c r="A122">
        <v>111</v>
      </c>
      <c r="B122" t="s">
        <v>72</v>
      </c>
      <c r="C122" s="1">
        <v>81.183333333333294</v>
      </c>
      <c r="D122" s="2" t="s">
        <v>279</v>
      </c>
      <c r="E122">
        <f>IF(ISBLANK(Marathon!F115),"",100+MAX(0,(50-(50*(Marathon!F115-'Best Times'!H$2)/('Best Times'!H$7-'Best Times'!H$2)))))</f>
        <v>100</v>
      </c>
      <c r="F122">
        <f>IF(ISBLANK(Marathon!G115),"",100+MAX(0,(50-(50*(Marathon!G115-'Best Times'!I$2)/('Best Times'!I$7-'Best Times'!I$2)))))</f>
        <v>100</v>
      </c>
      <c r="G122">
        <f>IF(ISBLANK(Marathon!H115),"",100+MAX(0,(50-(50*(Marathon!H115-'Best Times'!J$2)/('Best Times'!J$7-'Best Times'!J$2)))))</f>
        <v>100</v>
      </c>
      <c r="H122">
        <f>IF(ISBLANK(Marathon!I115),"",100+MAX(0,(50-(50*(Marathon!I115-'Best Times'!K$2)/('Best Times'!K$7-'Best Times'!K$2)))))</f>
        <v>114.73727422003284</v>
      </c>
      <c r="I122">
        <f>IF(ISBLANK(Marathon!J115),"",100+MAX(0,(50-(50*(Marathon!J115-'Best Times'!L$2)/('Best Times'!L$7-'Best Times'!L$2)))))</f>
        <v>125.71120689655172</v>
      </c>
      <c r="J122">
        <f>IF(ISBLANK(Marathon!K115),"",100+MAX(0,(50-(50*(Marathon!K115-'Best Times'!M$2)/('Best Times'!M$7-'Best Times'!M$2)))))</f>
        <v>108.22238658777121</v>
      </c>
      <c r="K122">
        <f>IF(ISBLANK(Marathon!L115),"",100+MAX(0,(50-(50*(Marathon!L115-'Best Times'!N$2)/('Best Times'!N$7-'Best Times'!N$2)))))</f>
        <v>100</v>
      </c>
      <c r="L122">
        <f>IF(ISBLANK(Marathon!M115),"",100+MAX(0,(50-(50*(Marathon!M115-'Best Times'!O$2)/('Best Times'!O$7-'Best Times'!O$2)))))</f>
        <v>100</v>
      </c>
      <c r="M122">
        <f>IF(ISBLANK(Marathon!N115),"",100+MAX(0,(50-(50*(Marathon!N115-'Best Times'!P$2)/('Best Times'!P$7-'Best Times'!P$2)))))</f>
        <v>100</v>
      </c>
      <c r="N122">
        <f>IF(ISBLANK(Marathon!O115),"",100+MAX(0,(50-(50*(Marathon!O115-'Best Times'!Q$2)/('Best Times'!Q$7-'Best Times'!Q$2)))))</f>
        <v>100</v>
      </c>
      <c r="O122">
        <f>100*COUNTIF(E122:N122,"&gt;0")</f>
        <v>1000</v>
      </c>
      <c r="P122">
        <f>IF(O122=1000,MIN(E122:N122),0)</f>
        <v>100</v>
      </c>
      <c r="Q122">
        <f>SUM(E122:N122)-P122</f>
        <v>948.67086770435571</v>
      </c>
      <c r="R122">
        <v>121</v>
      </c>
      <c r="S122">
        <f t="shared" si="1"/>
        <v>-10</v>
      </c>
    </row>
    <row r="123" spans="1:19">
      <c r="A123">
        <v>136</v>
      </c>
      <c r="B123" t="s">
        <v>180</v>
      </c>
      <c r="C123" s="1">
        <v>44.8333333333333</v>
      </c>
      <c r="D123" s="2" t="s">
        <v>280</v>
      </c>
      <c r="E123">
        <f>IF(ISBLANK(Marathon!F140),"",100+MAX(0,(50-(50*(Marathon!F140-'Best Times'!H$2)/('Best Times'!H$7-'Best Times'!H$2)))))</f>
        <v>100</v>
      </c>
      <c r="F123">
        <f>IF(ISBLANK(Marathon!G140),"",100+MAX(0,(50-(50*(Marathon!G140-'Best Times'!I$2)/('Best Times'!I$7-'Best Times'!I$2)))))</f>
        <v>100</v>
      </c>
      <c r="G123" t="str">
        <f>IF(ISBLANK(Marathon!H140),"",100+MAX(0,(50-(50*(Marathon!H140-'Best Times'!J$2)/('Best Times'!J$7-'Best Times'!J$2)))))</f>
        <v/>
      </c>
      <c r="H123">
        <f>IF(ISBLANK(Marathon!I140),"",100+MAX(0,(50-(50*(Marathon!I140-'Best Times'!K$2)/('Best Times'!K$7-'Best Times'!K$2)))))</f>
        <v>106.07553366174056</v>
      </c>
      <c r="I123">
        <f>IF(ISBLANK(Marathon!J140),"",100+MAX(0,(50-(50*(Marathon!J140-'Best Times'!L$2)/('Best Times'!L$7-'Best Times'!L$2)))))</f>
        <v>100</v>
      </c>
      <c r="J123">
        <f>IF(ISBLANK(Marathon!K140),"",100+MAX(0,(50-(50*(Marathon!K140-'Best Times'!M$2)/('Best Times'!M$7-'Best Times'!M$2)))))</f>
        <v>122.27564102564102</v>
      </c>
      <c r="K123">
        <f>IF(ISBLANK(Marathon!L140),"",100+MAX(0,(50-(50*(Marathon!L140-'Best Times'!N$2)/('Best Times'!N$7-'Best Times'!N$2)))))</f>
        <v>118.84816753926702</v>
      </c>
      <c r="L123">
        <f>IF(ISBLANK(Marathon!M140),"",100+MAX(0,(50-(50*(Marathon!M140-'Best Times'!O$2)/('Best Times'!O$7-'Best Times'!O$2)))))</f>
        <v>100</v>
      </c>
      <c r="M123">
        <f>IF(ISBLANK(Marathon!N140),"",100+MAX(0,(50-(50*(Marathon!N140-'Best Times'!P$2)/('Best Times'!P$7-'Best Times'!P$2)))))</f>
        <v>100</v>
      </c>
      <c r="N123">
        <f>IF(ISBLANK(Marathon!O140),"",100+MAX(0,(50-(50*(Marathon!O140-'Best Times'!Q$2)/('Best Times'!Q$7-'Best Times'!Q$2)))))</f>
        <v>100</v>
      </c>
      <c r="O123">
        <f>100*COUNTIF(E123:N123,"&gt;0")</f>
        <v>900</v>
      </c>
      <c r="P123">
        <f>IF(O123=1000,MIN(E123:N123),0)</f>
        <v>0</v>
      </c>
      <c r="Q123">
        <f>SUM(E123:N123)-P123</f>
        <v>947.19934222664858</v>
      </c>
      <c r="R123">
        <v>122</v>
      </c>
      <c r="S123">
        <f t="shared" si="1"/>
        <v>14</v>
      </c>
    </row>
    <row r="124" spans="1:19">
      <c r="A124">
        <v>116</v>
      </c>
      <c r="B124" t="s">
        <v>43</v>
      </c>
      <c r="C124" s="1">
        <v>74.5</v>
      </c>
      <c r="D124" s="2" t="s">
        <v>277</v>
      </c>
      <c r="E124">
        <f>IF(ISBLANK(Marathon!F120),"",100+MAX(0,(50-(50*(Marathon!F120-'Best Times'!H$2)/('Best Times'!H$7-'Best Times'!H$2)))))</f>
        <v>115.23714539007092</v>
      </c>
      <c r="F124">
        <f>IF(ISBLANK(Marathon!G120),"",100+MAX(0,(50-(50*(Marathon!G120-'Best Times'!I$2)/('Best Times'!I$7-'Best Times'!I$2)))))</f>
        <v>100</v>
      </c>
      <c r="G124">
        <f>IF(ISBLANK(Marathon!H120),"",100+MAX(0,(50-(50*(Marathon!H120-'Best Times'!J$2)/('Best Times'!J$7-'Best Times'!J$2)))))</f>
        <v>100</v>
      </c>
      <c r="H124">
        <f>IF(ISBLANK(Marathon!I120),"",100+MAX(0,(50-(50*(Marathon!I120-'Best Times'!K$2)/('Best Times'!K$7-'Best Times'!K$2)))))</f>
        <v>100</v>
      </c>
      <c r="I124">
        <f>IF(ISBLANK(Marathon!J120),"",100+MAX(0,(50-(50*(Marathon!J120-'Best Times'!L$2)/('Best Times'!L$7-'Best Times'!L$2)))))</f>
        <v>112.86637931034483</v>
      </c>
      <c r="J124">
        <f>IF(ISBLANK(Marathon!K120),"",100+MAX(0,(50-(50*(Marathon!K120-'Best Times'!M$2)/('Best Times'!M$7-'Best Times'!M$2)))))</f>
        <v>100</v>
      </c>
      <c r="K124">
        <f>IF(ISBLANK(Marathon!L120),"",100+MAX(0,(50-(50*(Marathon!L120-'Best Times'!N$2)/('Best Times'!N$7-'Best Times'!N$2)))))</f>
        <v>100</v>
      </c>
      <c r="L124">
        <f>IF(ISBLANK(Marathon!M120),"",100+MAX(0,(50-(50*(Marathon!M120-'Best Times'!O$2)/('Best Times'!O$7-'Best Times'!O$2)))))</f>
        <v>113.01564722617354</v>
      </c>
      <c r="M124">
        <f>IF(ISBLANK(Marathon!N120),"",100+MAX(0,(50-(50*(Marathon!N120-'Best Times'!P$2)/('Best Times'!P$7-'Best Times'!P$2)))))</f>
        <v>105.81932773109244</v>
      </c>
      <c r="N124">
        <f>IF(ISBLANK(Marathon!O120),"",100+MAX(0,(50-(50*(Marathon!O120-'Best Times'!Q$2)/('Best Times'!Q$7-'Best Times'!Q$2)))))</f>
        <v>100</v>
      </c>
      <c r="O124">
        <f>100*COUNTIF(E124:N124,"&gt;0")</f>
        <v>1000</v>
      </c>
      <c r="P124">
        <f>IF(O124=1000,MIN(E124:N124),0)</f>
        <v>100</v>
      </c>
      <c r="Q124">
        <f>SUM(E124:N124)-P124</f>
        <v>946.93849965768186</v>
      </c>
      <c r="R124">
        <v>123</v>
      </c>
      <c r="S124">
        <f t="shared" si="1"/>
        <v>-7</v>
      </c>
    </row>
    <row r="125" spans="1:19">
      <c r="A125">
        <v>143</v>
      </c>
      <c r="B125" t="s">
        <v>183</v>
      </c>
      <c r="C125" s="1">
        <v>26.283333333333299</v>
      </c>
      <c r="D125" s="2" t="s">
        <v>284</v>
      </c>
      <c r="E125">
        <f>IF(ISBLANK(Marathon!F147),"",100+MAX(0,(50-(50*(Marathon!F147-'Best Times'!H$2)/('Best Times'!H$7-'Best Times'!H$2)))))</f>
        <v>100</v>
      </c>
      <c r="F125">
        <f>IF(ISBLANK(Marathon!G147),"",100+MAX(0,(50-(50*(Marathon!G147-'Best Times'!I$2)/('Best Times'!I$7-'Best Times'!I$2)))))</f>
        <v>100</v>
      </c>
      <c r="G125">
        <f>IF(ISBLANK(Marathon!H147),"",100+MAX(0,(50-(50*(Marathon!H147-'Best Times'!J$2)/('Best Times'!J$7-'Best Times'!J$2)))))</f>
        <v>145.93846153846152</v>
      </c>
      <c r="H125">
        <f>IF(ISBLANK(Marathon!I147),"",100+MAX(0,(50-(50*(Marathon!I147-'Best Times'!K$2)/('Best Times'!K$7-'Best Times'!K$2)))))</f>
        <v>100</v>
      </c>
      <c r="I125">
        <f>IF(ISBLANK(Marathon!J147),"",100+MAX(0,(50-(50*(Marathon!J147-'Best Times'!L$2)/('Best Times'!L$7-'Best Times'!L$2)))))</f>
        <v>100</v>
      </c>
      <c r="J125">
        <f>IF(ISBLANK(Marathon!K147),"",100+MAX(0,(50-(50*(Marathon!K147-'Best Times'!M$2)/('Best Times'!M$7-'Best Times'!M$2)))))</f>
        <v>100</v>
      </c>
      <c r="K125">
        <f>IF(ISBLANK(Marathon!L147),"",100+MAX(0,(50-(50*(Marathon!L147-'Best Times'!N$2)/('Best Times'!N$7-'Best Times'!N$2)))))</f>
        <v>100</v>
      </c>
      <c r="L125">
        <f>IF(ISBLANK(Marathon!M147),"",100+MAX(0,(50-(50*(Marathon!M147-'Best Times'!O$2)/('Best Times'!O$7-'Best Times'!O$2)))))</f>
        <v>100</v>
      </c>
      <c r="M125">
        <f>IF(ISBLANK(Marathon!N147),"",100+MAX(0,(50-(50*(Marathon!N147-'Best Times'!P$2)/('Best Times'!P$7-'Best Times'!P$2)))))</f>
        <v>100</v>
      </c>
      <c r="N125">
        <f>IF(ISBLANK(Marathon!O147),"",100+MAX(0,(50-(50*(Marathon!O147-'Best Times'!Q$2)/('Best Times'!Q$7-'Best Times'!Q$2)))))</f>
        <v>100</v>
      </c>
      <c r="O125">
        <f>100*COUNTIF(E125:N125,"&gt;0")</f>
        <v>1000</v>
      </c>
      <c r="P125">
        <f>IF(O125=1000,MIN(E125:N125),0)</f>
        <v>100</v>
      </c>
      <c r="Q125">
        <f>SUM(E125:N125)-P125</f>
        <v>945.93846153846152</v>
      </c>
      <c r="R125">
        <v>124</v>
      </c>
      <c r="S125">
        <f t="shared" si="1"/>
        <v>19</v>
      </c>
    </row>
    <row r="126" spans="1:19">
      <c r="A126">
        <v>108</v>
      </c>
      <c r="B126" t="s">
        <v>167</v>
      </c>
      <c r="C126" s="1">
        <v>97.399999999999906</v>
      </c>
      <c r="D126" s="2" t="s">
        <v>277</v>
      </c>
      <c r="E126">
        <f>IF(ISBLANK(Marathon!F112),"",100+MAX(0,(50-(50*(Marathon!F112-'Best Times'!H$2)/('Best Times'!H$7-'Best Times'!H$2)))))</f>
        <v>100</v>
      </c>
      <c r="F126">
        <f>IF(ISBLANK(Marathon!G112),"",100+MAX(0,(50-(50*(Marathon!G112-'Best Times'!I$2)/('Best Times'!I$7-'Best Times'!I$2)))))</f>
        <v>100</v>
      </c>
      <c r="G126">
        <f>IF(ISBLANK(Marathon!H112),"",100+MAX(0,(50-(50*(Marathon!H112-'Best Times'!J$2)/('Best Times'!J$7-'Best Times'!J$2)))))</f>
        <v>100.55384615384615</v>
      </c>
      <c r="H126">
        <f>IF(ISBLANK(Marathon!I112),"",100+MAX(0,(50-(50*(Marathon!I112-'Best Times'!K$2)/('Best Times'!K$7-'Best Times'!K$2)))))</f>
        <v>100</v>
      </c>
      <c r="I126">
        <f>IF(ISBLANK(Marathon!J112),"",100+MAX(0,(50-(50*(Marathon!J112-'Best Times'!L$2)/('Best Times'!L$7-'Best Times'!L$2)))))</f>
        <v>100</v>
      </c>
      <c r="J126">
        <f>IF(ISBLANK(Marathon!K112),"",100+MAX(0,(50-(50*(Marathon!K112-'Best Times'!M$2)/('Best Times'!M$7-'Best Times'!M$2)))))</f>
        <v>100</v>
      </c>
      <c r="K126">
        <f>IF(ISBLANK(Marathon!L112),"",100+MAX(0,(50-(50*(Marathon!L112-'Best Times'!N$2)/('Best Times'!N$7-'Best Times'!N$2)))))</f>
        <v>100</v>
      </c>
      <c r="L126">
        <f>IF(ISBLANK(Marathon!M112),"",100+MAX(0,(50-(50*(Marathon!M112-'Best Times'!O$2)/('Best Times'!O$7-'Best Times'!O$2)))))</f>
        <v>133.09032716927453</v>
      </c>
      <c r="M126">
        <f>IF(ISBLANK(Marathon!N112),"",100+MAX(0,(50-(50*(Marathon!N112-'Best Times'!P$2)/('Best Times'!P$7-'Best Times'!P$2)))))</f>
        <v>111.30252100840336</v>
      </c>
      <c r="N126">
        <f>IF(ISBLANK(Marathon!O112),"",100+MAX(0,(50-(50*(Marathon!O112-'Best Times'!Q$2)/('Best Times'!Q$7-'Best Times'!Q$2)))))</f>
        <v>100</v>
      </c>
      <c r="O126">
        <f>100*COUNTIF(E126:N126,"&gt;0")</f>
        <v>1000</v>
      </c>
      <c r="P126">
        <f>IF(O126=1000,MIN(E126:N126),0)</f>
        <v>100</v>
      </c>
      <c r="Q126">
        <f>SUM(E126:N126)-P126</f>
        <v>944.94669433152399</v>
      </c>
      <c r="R126">
        <v>125</v>
      </c>
      <c r="S126">
        <f t="shared" si="1"/>
        <v>-17</v>
      </c>
    </row>
    <row r="127" spans="1:19">
      <c r="A127">
        <v>118</v>
      </c>
      <c r="B127" t="s">
        <v>45</v>
      </c>
      <c r="C127" s="1">
        <v>69.949999999999903</v>
      </c>
      <c r="D127" s="2" t="s">
        <v>277</v>
      </c>
      <c r="E127">
        <f>IF(ISBLANK(Marathon!F122),"",100+MAX(0,(50-(50*(Marathon!F122-'Best Times'!H$2)/('Best Times'!H$7-'Best Times'!H$2)))))</f>
        <v>100</v>
      </c>
      <c r="F127">
        <f>IF(ISBLANK(Marathon!G122),"",100+MAX(0,(50-(50*(Marathon!G122-'Best Times'!I$2)/('Best Times'!I$7-'Best Times'!I$2)))))</f>
        <v>100</v>
      </c>
      <c r="G127">
        <f>IF(ISBLANK(Marathon!H122),"",100+MAX(0,(50-(50*(Marathon!H122-'Best Times'!J$2)/('Best Times'!J$7-'Best Times'!J$2)))))</f>
        <v>100</v>
      </c>
      <c r="H127">
        <f>IF(ISBLANK(Marathon!I122),"",100+MAX(0,(50-(50*(Marathon!I122-'Best Times'!K$2)/('Best Times'!K$7-'Best Times'!K$2)))))</f>
        <v>121.4080459770115</v>
      </c>
      <c r="I127">
        <f>IF(ISBLANK(Marathon!J122),"",100+MAX(0,(50-(50*(Marathon!J122-'Best Times'!L$2)/('Best Times'!L$7-'Best Times'!L$2)))))</f>
        <v>108.66379310344828</v>
      </c>
      <c r="J127">
        <f>IF(ISBLANK(Marathon!K122),"",100+MAX(0,(50-(50*(Marathon!K122-'Best Times'!M$2)/('Best Times'!M$7-'Best Times'!M$2)))))</f>
        <v>100</v>
      </c>
      <c r="K127">
        <f>IF(ISBLANK(Marathon!L122),"",100+MAX(0,(50-(50*(Marathon!L122-'Best Times'!N$2)/('Best Times'!N$7-'Best Times'!N$2)))))</f>
        <v>100</v>
      </c>
      <c r="L127">
        <f>IF(ISBLANK(Marathon!M122),"",100+MAX(0,(50-(50*(Marathon!M122-'Best Times'!O$2)/('Best Times'!O$7-'Best Times'!O$2)))))</f>
        <v>107.50355618776672</v>
      </c>
      <c r="M127">
        <f>IF(ISBLANK(Marathon!N122),"",100+MAX(0,(50-(50*(Marathon!N122-'Best Times'!P$2)/('Best Times'!P$7-'Best Times'!P$2)))))</f>
        <v>100</v>
      </c>
      <c r="N127">
        <f>IF(ISBLANK(Marathon!O122),"",100+MAX(0,(50-(50*(Marathon!O122-'Best Times'!Q$2)/('Best Times'!Q$7-'Best Times'!Q$2)))))</f>
        <v>100</v>
      </c>
      <c r="O127">
        <f>100*COUNTIF(E127:N127,"&gt;0")</f>
        <v>1000</v>
      </c>
      <c r="P127">
        <f>IF(O127=1000,MIN(E127:N127),0)</f>
        <v>100</v>
      </c>
      <c r="Q127">
        <f>SUM(E127:N127)-P127</f>
        <v>937.57539526822643</v>
      </c>
      <c r="R127">
        <v>126</v>
      </c>
      <c r="S127">
        <f t="shared" si="1"/>
        <v>-8</v>
      </c>
    </row>
    <row r="128" spans="1:19">
      <c r="A128">
        <v>132</v>
      </c>
      <c r="B128" t="s">
        <v>177</v>
      </c>
      <c r="C128" s="1">
        <v>45.6666666666666</v>
      </c>
      <c r="D128" s="2" t="s">
        <v>282</v>
      </c>
      <c r="E128">
        <f>IF(ISBLANK(Marathon!F136),"",100+MAX(0,(50-(50*(Marathon!F136-'Best Times'!H$2)/('Best Times'!H$7-'Best Times'!H$2)))))</f>
        <v>100</v>
      </c>
      <c r="F128">
        <f>IF(ISBLANK(Marathon!G136),"",100+MAX(0,(50-(50*(Marathon!G136-'Best Times'!I$2)/('Best Times'!I$7-'Best Times'!I$2)))))</f>
        <v>100</v>
      </c>
      <c r="G128">
        <f>IF(ISBLANK(Marathon!H136),"",100+MAX(0,(50-(50*(Marathon!H136-'Best Times'!J$2)/('Best Times'!J$7-'Best Times'!J$2)))))</f>
        <v>100</v>
      </c>
      <c r="H128">
        <f>IF(ISBLANK(Marathon!I136),"",100+MAX(0,(50-(50*(Marathon!I136-'Best Times'!K$2)/('Best Times'!K$7-'Best Times'!K$2)))))</f>
        <v>100</v>
      </c>
      <c r="I128">
        <f>IF(ISBLANK(Marathon!J136),"",100+MAX(0,(50-(50*(Marathon!J136-'Best Times'!L$2)/('Best Times'!L$7-'Best Times'!L$2)))))</f>
        <v>121.37931034482759</v>
      </c>
      <c r="J128">
        <f>IF(ISBLANK(Marathon!K136),"",100+MAX(0,(50-(50*(Marathon!K136-'Best Times'!M$2)/('Best Times'!M$7-'Best Times'!M$2)))))</f>
        <v>115.13806706114399</v>
      </c>
      <c r="K128">
        <f>IF(ISBLANK(Marathon!L136),"",100+MAX(0,(50-(50*(Marathon!L136-'Best Times'!N$2)/('Best Times'!N$7-'Best Times'!N$2)))))</f>
        <v>100</v>
      </c>
      <c r="L128">
        <f>IF(ISBLANK(Marathon!M136),"",100+MAX(0,(50-(50*(Marathon!M136-'Best Times'!O$2)/('Best Times'!O$7-'Best Times'!O$2)))))</f>
        <v>100</v>
      </c>
      <c r="M128">
        <f>IF(ISBLANK(Marathon!N136),"",100+MAX(0,(50-(50*(Marathon!N136-'Best Times'!P$2)/('Best Times'!P$7-'Best Times'!P$2)))))</f>
        <v>100</v>
      </c>
      <c r="N128">
        <f>IF(ISBLANK(Marathon!O136),"",100+MAX(0,(50-(50*(Marathon!O136-'Best Times'!Q$2)/('Best Times'!Q$7-'Best Times'!Q$2)))))</f>
        <v>100</v>
      </c>
      <c r="O128">
        <f>100*COUNTIF(E128:N128,"&gt;0")</f>
        <v>1000</v>
      </c>
      <c r="P128">
        <f>IF(O128=1000,MIN(E128:N128),0)</f>
        <v>100</v>
      </c>
      <c r="Q128">
        <f>SUM(E128:N128)-P128</f>
        <v>936.5173774059715</v>
      </c>
      <c r="R128">
        <v>127</v>
      </c>
      <c r="S128">
        <f t="shared" si="1"/>
        <v>5</v>
      </c>
    </row>
    <row r="129" spans="1:19">
      <c r="A129">
        <v>131</v>
      </c>
      <c r="B129" t="s">
        <v>176</v>
      </c>
      <c r="C129" s="1">
        <v>46.533333333333303</v>
      </c>
      <c r="D129" s="2" t="s">
        <v>284</v>
      </c>
      <c r="E129">
        <f>IF(ISBLANK(Marathon!F135),"",100+MAX(0,(50-(50*(Marathon!F135-'Best Times'!H$2)/('Best Times'!H$7-'Best Times'!H$2)))))</f>
        <v>100</v>
      </c>
      <c r="F129">
        <f>IF(ISBLANK(Marathon!G135),"",100+MAX(0,(50-(50*(Marathon!G135-'Best Times'!I$2)/('Best Times'!I$7-'Best Times'!I$2)))))</f>
        <v>100</v>
      </c>
      <c r="G129">
        <f>IF(ISBLANK(Marathon!H135),"",100+MAX(0,(50-(50*(Marathon!H135-'Best Times'!J$2)/('Best Times'!J$7-'Best Times'!J$2)))))</f>
        <v>100</v>
      </c>
      <c r="H129">
        <f>IF(ISBLANK(Marathon!I135),"",100+MAX(0,(50-(50*(Marathon!I135-'Best Times'!K$2)/('Best Times'!K$7-'Best Times'!K$2)))))</f>
        <v>112.76683087027914</v>
      </c>
      <c r="I129">
        <f>IF(ISBLANK(Marathon!J135),"",100+MAX(0,(50-(50*(Marathon!J135-'Best Times'!L$2)/('Best Times'!L$7-'Best Times'!L$2)))))</f>
        <v>119.71982758620689</v>
      </c>
      <c r="J129">
        <f>IF(ISBLANK(Marathon!K135),"",100+MAX(0,(50-(50*(Marathon!K135-'Best Times'!M$2)/('Best Times'!M$7-'Best Times'!M$2)))))</f>
        <v>102.74901380670612</v>
      </c>
      <c r="K129">
        <f>IF(ISBLANK(Marathon!L135),"",100+MAX(0,(50-(50*(Marathon!L135-'Best Times'!N$2)/('Best Times'!N$7-'Best Times'!N$2)))))</f>
        <v>100</v>
      </c>
      <c r="L129">
        <f>IF(ISBLANK(Marathon!M135),"",100+MAX(0,(50-(50*(Marathon!M135-'Best Times'!O$2)/('Best Times'!O$7-'Best Times'!O$2)))))</f>
        <v>100</v>
      </c>
      <c r="M129">
        <f>IF(ISBLANK(Marathon!N135),"",100+MAX(0,(50-(50*(Marathon!N135-'Best Times'!P$2)/('Best Times'!P$7-'Best Times'!P$2)))))</f>
        <v>100</v>
      </c>
      <c r="N129">
        <f>IF(ISBLANK(Marathon!O135),"",100+MAX(0,(50-(50*(Marathon!O135-'Best Times'!Q$2)/('Best Times'!Q$7-'Best Times'!Q$2)))))</f>
        <v>100</v>
      </c>
      <c r="O129">
        <f>100*COUNTIF(E129:N129,"&gt;0")</f>
        <v>1000</v>
      </c>
      <c r="P129">
        <f>IF(O129=1000,MIN(E129:N129),0)</f>
        <v>100</v>
      </c>
      <c r="Q129">
        <f>SUM(E129:N129)-P129</f>
        <v>935.2356722631921</v>
      </c>
      <c r="R129">
        <v>128</v>
      </c>
      <c r="S129">
        <f t="shared" si="1"/>
        <v>3</v>
      </c>
    </row>
    <row r="130" spans="1:19">
      <c r="A130">
        <v>128</v>
      </c>
      <c r="B130" t="s">
        <v>174</v>
      </c>
      <c r="C130" s="1">
        <v>50.766666666666602</v>
      </c>
      <c r="D130" s="2" t="s">
        <v>277</v>
      </c>
      <c r="E130">
        <f>IF(ISBLANK(Marathon!F132),"",100+MAX(0,(50-(50*(Marathon!F132-'Best Times'!H$2)/('Best Times'!H$7-'Best Times'!H$2)))))</f>
        <v>100</v>
      </c>
      <c r="F130">
        <f>IF(ISBLANK(Marathon!G132),"",100+MAX(0,(50-(50*(Marathon!G132-'Best Times'!I$2)/('Best Times'!I$7-'Best Times'!I$2)))))</f>
        <v>100</v>
      </c>
      <c r="G130">
        <f>IF(ISBLANK(Marathon!H132),"",100+MAX(0,(50-(50*(Marathon!H132-'Best Times'!J$2)/('Best Times'!J$7-'Best Times'!J$2)))))</f>
        <v>100</v>
      </c>
      <c r="H130">
        <f>IF(ISBLANK(Marathon!I132),"",100+MAX(0,(50-(50*(Marathon!I132-'Best Times'!K$2)/('Best Times'!K$7-'Best Times'!K$2)))))</f>
        <v>105.02873563218391</v>
      </c>
      <c r="I130">
        <f>IF(ISBLANK(Marathon!J132),"",100+MAX(0,(50-(50*(Marathon!J132-'Best Times'!L$2)/('Best Times'!L$7-'Best Times'!L$2)))))</f>
        <v>109.71982758620689</v>
      </c>
      <c r="J130">
        <f>IF(ISBLANK(Marathon!K132),"",100+MAX(0,(50-(50*(Marathon!K132-'Best Times'!M$2)/('Best Times'!M$7-'Best Times'!M$2)))))</f>
        <v>120.42652859960552</v>
      </c>
      <c r="K130">
        <f>IF(ISBLANK(Marathon!L132),"",100+MAX(0,(50-(50*(Marathon!L132-'Best Times'!N$2)/('Best Times'!N$7-'Best Times'!N$2)))))</f>
        <v>100</v>
      </c>
      <c r="L130">
        <f>IF(ISBLANK(Marathon!M132),"",100+MAX(0,(50-(50*(Marathon!M132-'Best Times'!O$2)/('Best Times'!O$7-'Best Times'!O$2)))))</f>
        <v>100</v>
      </c>
      <c r="M130">
        <f>IF(ISBLANK(Marathon!N132),"",100+MAX(0,(50-(50*(Marathon!N132-'Best Times'!P$2)/('Best Times'!P$7-'Best Times'!P$2)))))</f>
        <v>100</v>
      </c>
      <c r="N130">
        <f>IF(ISBLANK(Marathon!O132),"",100+MAX(0,(50-(50*(Marathon!O132-'Best Times'!Q$2)/('Best Times'!Q$7-'Best Times'!Q$2)))))</f>
        <v>100</v>
      </c>
      <c r="O130">
        <f>100*COUNTIF(E130:N130,"&gt;0")</f>
        <v>1000</v>
      </c>
      <c r="P130">
        <f>IF(O130=1000,MIN(E130:N130),0)</f>
        <v>100</v>
      </c>
      <c r="Q130">
        <f>SUM(E130:N130)-P130</f>
        <v>935.17509181799642</v>
      </c>
      <c r="R130">
        <v>129</v>
      </c>
      <c r="S130">
        <f t="shared" si="1"/>
        <v>-1</v>
      </c>
    </row>
    <row r="131" spans="1:19">
      <c r="A131">
        <v>120</v>
      </c>
      <c r="B131" t="s">
        <v>169</v>
      </c>
      <c r="C131" s="1">
        <v>68.883333333333297</v>
      </c>
      <c r="D131" s="2" t="s">
        <v>279</v>
      </c>
      <c r="E131">
        <f>IF(ISBLANK(Marathon!F124),"",100+MAX(0,(50-(50*(Marathon!F124-'Best Times'!H$2)/('Best Times'!H$7-'Best Times'!H$2)))))</f>
        <v>100</v>
      </c>
      <c r="F131">
        <f>IF(ISBLANK(Marathon!G124),"",100+MAX(0,(50-(50*(Marathon!G124-'Best Times'!I$2)/('Best Times'!I$7-'Best Times'!I$2)))))</f>
        <v>102.77777777777777</v>
      </c>
      <c r="G131">
        <f>IF(ISBLANK(Marathon!H124),"",100+MAX(0,(50-(50*(Marathon!H124-'Best Times'!J$2)/('Best Times'!J$7-'Best Times'!J$2)))))</f>
        <v>100</v>
      </c>
      <c r="H131">
        <f>IF(ISBLANK(Marathon!I124),"",100+MAX(0,(50-(50*(Marathon!I124-'Best Times'!K$2)/('Best Times'!K$7-'Best Times'!K$2)))))</f>
        <v>107.53284072249591</v>
      </c>
      <c r="I131">
        <f>IF(ISBLANK(Marathon!J124),"",100+MAX(0,(50-(50*(Marathon!J124-'Best Times'!L$2)/('Best Times'!L$7-'Best Times'!L$2)))))</f>
        <v>100</v>
      </c>
      <c r="J131">
        <f>IF(ISBLANK(Marathon!K124),"",100+MAX(0,(50-(50*(Marathon!K124-'Best Times'!M$2)/('Best Times'!M$7-'Best Times'!M$2)))))</f>
        <v>109.30719921104537</v>
      </c>
      <c r="K131">
        <f>IF(ISBLANK(Marathon!L124),"",100+MAX(0,(50-(50*(Marathon!L124-'Best Times'!N$2)/('Best Times'!N$7-'Best Times'!N$2)))))</f>
        <v>100</v>
      </c>
      <c r="L131">
        <f>IF(ISBLANK(Marathon!M124),"",100+MAX(0,(50-(50*(Marathon!M124-'Best Times'!O$2)/('Best Times'!O$7-'Best Times'!O$2)))))</f>
        <v>105.81436699857753</v>
      </c>
      <c r="M131">
        <f>IF(ISBLANK(Marathon!N124),"",100+MAX(0,(50-(50*(Marathon!N124-'Best Times'!P$2)/('Best Times'!P$7-'Best Times'!P$2)))))</f>
        <v>100</v>
      </c>
      <c r="N131">
        <f>IF(ISBLANK(Marathon!O124),"",100+MAX(0,(50-(50*(Marathon!O124-'Best Times'!Q$2)/('Best Times'!Q$7-'Best Times'!Q$2)))))</f>
        <v>106.35373443983403</v>
      </c>
      <c r="O131">
        <f>100*COUNTIF(E131:N131,"&gt;0")</f>
        <v>1000</v>
      </c>
      <c r="P131">
        <f>IF(O131=1000,MIN(E131:N131),0)</f>
        <v>100</v>
      </c>
      <c r="Q131">
        <f>SUM(E131:N131)-P131</f>
        <v>931.78591914973049</v>
      </c>
      <c r="R131">
        <v>130</v>
      </c>
      <c r="S131">
        <f t="shared" ref="S131:S194" si="2">A131-R131</f>
        <v>-10</v>
      </c>
    </row>
    <row r="132" spans="1:19">
      <c r="A132">
        <v>139</v>
      </c>
      <c r="B132" t="s">
        <v>95</v>
      </c>
      <c r="C132" s="1">
        <v>36.533333333333303</v>
      </c>
      <c r="D132" s="2" t="s">
        <v>284</v>
      </c>
      <c r="E132">
        <f>IF(ISBLANK(Marathon!F143),"",100+MAX(0,(50-(50*(Marathon!F143-'Best Times'!H$2)/('Best Times'!H$7-'Best Times'!H$2)))))</f>
        <v>100</v>
      </c>
      <c r="F132">
        <f>IF(ISBLANK(Marathon!G143),"",100+MAX(0,(50-(50*(Marathon!G143-'Best Times'!I$2)/('Best Times'!I$7-'Best Times'!I$2)))))</f>
        <v>100</v>
      </c>
      <c r="G132">
        <f>IF(ISBLANK(Marathon!H143),"",100+MAX(0,(50-(50*(Marathon!H143-'Best Times'!J$2)/('Best Times'!J$7-'Best Times'!J$2)))))</f>
        <v>100</v>
      </c>
      <c r="H132">
        <f>IF(ISBLANK(Marathon!I143),"",100+MAX(0,(50-(50*(Marathon!I143-'Best Times'!K$2)/('Best Times'!K$7-'Best Times'!K$2)))))</f>
        <v>100</v>
      </c>
      <c r="I132">
        <f>IF(ISBLANK(Marathon!J143),"",100+MAX(0,(50-(50*(Marathon!J143-'Best Times'!L$2)/('Best Times'!L$7-'Best Times'!L$2)))))</f>
        <v>114.46120689655172</v>
      </c>
      <c r="J132">
        <f>IF(ISBLANK(Marathon!K143),"",100+MAX(0,(50-(50*(Marathon!K143-'Best Times'!M$2)/('Best Times'!M$7-'Best Times'!M$2)))))</f>
        <v>116.8145956607495</v>
      </c>
      <c r="K132">
        <f>IF(ISBLANK(Marathon!L143),"",100+MAX(0,(50-(50*(Marathon!L143-'Best Times'!N$2)/('Best Times'!N$7-'Best Times'!N$2)))))</f>
        <v>100</v>
      </c>
      <c r="L132">
        <f>IF(ISBLANK(Marathon!M143),"",100+MAX(0,(50-(50*(Marathon!M143-'Best Times'!O$2)/('Best Times'!O$7-'Best Times'!O$2)))))</f>
        <v>100</v>
      </c>
      <c r="M132">
        <f>IF(ISBLANK(Marathon!N143),"",100+MAX(0,(50-(50*(Marathon!N143-'Best Times'!P$2)/('Best Times'!P$7-'Best Times'!P$2)))))</f>
        <v>100</v>
      </c>
      <c r="N132">
        <f>IF(ISBLANK(Marathon!O143),"",100+MAX(0,(50-(50*(Marathon!O143-'Best Times'!Q$2)/('Best Times'!Q$7-'Best Times'!Q$2)))))</f>
        <v>100</v>
      </c>
      <c r="O132">
        <f>100*COUNTIF(E132:N132,"&gt;0")</f>
        <v>1000</v>
      </c>
      <c r="P132">
        <f>IF(O132=1000,MIN(E132:N132),0)</f>
        <v>100</v>
      </c>
      <c r="Q132">
        <f>SUM(E132:N132)-P132</f>
        <v>931.27580255730118</v>
      </c>
      <c r="R132">
        <v>131</v>
      </c>
      <c r="S132">
        <f t="shared" si="2"/>
        <v>8</v>
      </c>
    </row>
    <row r="133" spans="1:19">
      <c r="A133">
        <v>140</v>
      </c>
      <c r="B133" t="s">
        <v>85</v>
      </c>
      <c r="C133" s="1">
        <v>29.3666666666666</v>
      </c>
      <c r="D133" s="2" t="s">
        <v>285</v>
      </c>
      <c r="E133">
        <f>IF(ISBLANK(Marathon!F144),"",100+MAX(0,(50-(50*(Marathon!F144-'Best Times'!H$2)/('Best Times'!H$7-'Best Times'!H$2)))))</f>
        <v>104.74290780141844</v>
      </c>
      <c r="F133">
        <f>IF(ISBLANK(Marathon!G144),"",100+MAX(0,(50-(50*(Marathon!G144-'Best Times'!I$2)/('Best Times'!I$7-'Best Times'!I$2)))))</f>
        <v>100</v>
      </c>
      <c r="G133" t="str">
        <f>IF(ISBLANK(Marathon!H144),"",100+MAX(0,(50-(50*(Marathon!H144-'Best Times'!J$2)/('Best Times'!J$7-'Best Times'!J$2)))))</f>
        <v/>
      </c>
      <c r="H133">
        <f>IF(ISBLANK(Marathon!I144),"",100+MAX(0,(50-(50*(Marathon!I144-'Best Times'!K$2)/('Best Times'!K$7-'Best Times'!K$2)))))</f>
        <v>100</v>
      </c>
      <c r="I133">
        <f>IF(ISBLANK(Marathon!J144),"",100+MAX(0,(50-(50*(Marathon!J144-'Best Times'!L$2)/('Best Times'!L$7-'Best Times'!L$2)))))</f>
        <v>104.07327586206897</v>
      </c>
      <c r="J133">
        <f>IF(ISBLANK(Marathon!K144),"",100+MAX(0,(50-(50*(Marathon!K144-'Best Times'!M$2)/('Best Times'!M$7-'Best Times'!M$2)))))</f>
        <v>122.0414201183432</v>
      </c>
      <c r="K133">
        <f>IF(ISBLANK(Marathon!L144),"",100+MAX(0,(50-(50*(Marathon!L144-'Best Times'!N$2)/('Best Times'!N$7-'Best Times'!N$2)))))</f>
        <v>100</v>
      </c>
      <c r="L133">
        <f>IF(ISBLANK(Marathon!M144),"",100+MAX(0,(50-(50*(Marathon!M144-'Best Times'!O$2)/('Best Times'!O$7-'Best Times'!O$2)))))</f>
        <v>100</v>
      </c>
      <c r="M133">
        <f>IF(ISBLANK(Marathon!N144),"",100+MAX(0,(50-(50*(Marathon!N144-'Best Times'!P$2)/('Best Times'!P$7-'Best Times'!P$2)))))</f>
        <v>100</v>
      </c>
      <c r="N133">
        <f>IF(ISBLANK(Marathon!O144),"",100+MAX(0,(50-(50*(Marathon!O144-'Best Times'!Q$2)/('Best Times'!Q$7-'Best Times'!Q$2)))))</f>
        <v>100</v>
      </c>
      <c r="O133">
        <f>100*COUNTIF(E133:N133,"&gt;0")</f>
        <v>900</v>
      </c>
      <c r="P133">
        <f>IF(O133=1000,MIN(E133:N133),0)</f>
        <v>0</v>
      </c>
      <c r="Q133">
        <f>SUM(E133:N133)-P133</f>
        <v>930.85760378183056</v>
      </c>
      <c r="R133">
        <v>132</v>
      </c>
      <c r="S133">
        <f t="shared" si="2"/>
        <v>8</v>
      </c>
    </row>
    <row r="134" spans="1:19">
      <c r="A134">
        <v>130</v>
      </c>
      <c r="B134" t="s">
        <v>28</v>
      </c>
      <c r="C134" s="1">
        <v>47.516666666666602</v>
      </c>
      <c r="D134" s="2" t="s">
        <v>282</v>
      </c>
      <c r="E134">
        <f>IF(ISBLANK(Marathon!F134),"",100+MAX(0,(50-(50*(Marathon!F134-'Best Times'!H$2)/('Best Times'!H$7-'Best Times'!H$2)))))</f>
        <v>100</v>
      </c>
      <c r="F134">
        <f>IF(ISBLANK(Marathon!G134),"",100+MAX(0,(50-(50*(Marathon!G134-'Best Times'!I$2)/('Best Times'!I$7-'Best Times'!I$2)))))</f>
        <v>100</v>
      </c>
      <c r="G134">
        <f>IF(ISBLANK(Marathon!H134),"",100+MAX(0,(50-(50*(Marathon!H134-'Best Times'!J$2)/('Best Times'!J$7-'Best Times'!J$2)))))</f>
        <v>100</v>
      </c>
      <c r="H134">
        <f>IF(ISBLANK(Marathon!I134),"",100+MAX(0,(50-(50*(Marathon!I134-'Best Times'!K$2)/('Best Times'!K$7-'Best Times'!K$2)))))</f>
        <v>100</v>
      </c>
      <c r="I134">
        <f>IF(ISBLANK(Marathon!J134),"",100+MAX(0,(50-(50*(Marathon!J134-'Best Times'!L$2)/('Best Times'!L$7-'Best Times'!L$2)))))</f>
        <v>129.61206896551724</v>
      </c>
      <c r="J134">
        <f>IF(ISBLANK(Marathon!K134),"",100+MAX(0,(50-(50*(Marathon!K134-'Best Times'!M$2)/('Best Times'!M$7-'Best Times'!M$2)))))</f>
        <v>100</v>
      </c>
      <c r="K134">
        <f>IF(ISBLANK(Marathon!L134),"",100+MAX(0,(50-(50*(Marathon!L134-'Best Times'!N$2)/('Best Times'!N$7-'Best Times'!N$2)))))</f>
        <v>100</v>
      </c>
      <c r="L134">
        <f>IF(ISBLANK(Marathon!M134),"",100+MAX(0,(50-(50*(Marathon!M134-'Best Times'!O$2)/('Best Times'!O$7-'Best Times'!O$2)))))</f>
        <v>100</v>
      </c>
      <c r="M134">
        <f>IF(ISBLANK(Marathon!N134),"",100+MAX(0,(50-(50*(Marathon!N134-'Best Times'!P$2)/('Best Times'!P$7-'Best Times'!P$2)))))</f>
        <v>100</v>
      </c>
      <c r="N134">
        <f>IF(ISBLANK(Marathon!O134),"",100+MAX(0,(50-(50*(Marathon!O134-'Best Times'!Q$2)/('Best Times'!Q$7-'Best Times'!Q$2)))))</f>
        <v>100</v>
      </c>
      <c r="O134">
        <f>100*COUNTIF(E134:N134,"&gt;0")</f>
        <v>1000</v>
      </c>
      <c r="P134">
        <f>IF(O134=1000,MIN(E134:N134),0)</f>
        <v>100</v>
      </c>
      <c r="Q134">
        <f>SUM(E134:N134)-P134</f>
        <v>929.61206896551721</v>
      </c>
      <c r="R134">
        <v>133</v>
      </c>
      <c r="S134">
        <f t="shared" si="2"/>
        <v>-3</v>
      </c>
    </row>
    <row r="135" spans="1:19">
      <c r="A135">
        <v>158</v>
      </c>
      <c r="B135" t="s">
        <v>192</v>
      </c>
      <c r="C135" s="1">
        <v>0.91666666666666596</v>
      </c>
      <c r="D135" s="2" t="s">
        <v>286</v>
      </c>
      <c r="E135" t="str">
        <f>IF(ISBLANK(Marathon!F162),"",100+MAX(0,(50-(50*(Marathon!F162-'Best Times'!H$2)/('Best Times'!H$7-'Best Times'!H$2)))))</f>
        <v/>
      </c>
      <c r="F135">
        <f>IF(ISBLANK(Marathon!G162),"",100+MAX(0,(50-(50*(Marathon!G162-'Best Times'!I$2)/('Best Times'!I$7-'Best Times'!I$2)))))</f>
        <v>100</v>
      </c>
      <c r="G135">
        <f>IF(ISBLANK(Marathon!H162),"",100+MAX(0,(50-(50*(Marathon!H162-'Best Times'!J$2)/('Best Times'!J$7-'Best Times'!J$2)))))</f>
        <v>100</v>
      </c>
      <c r="H135">
        <f>IF(ISBLANK(Marathon!I162),"",100+MAX(0,(50-(50*(Marathon!I162-'Best Times'!K$2)/('Best Times'!K$7-'Best Times'!K$2)))))</f>
        <v>100</v>
      </c>
      <c r="I135">
        <f>IF(ISBLANK(Marathon!J162),"",100+MAX(0,(50-(50*(Marathon!J162-'Best Times'!L$2)/('Best Times'!L$7-'Best Times'!L$2)))))</f>
        <v>100</v>
      </c>
      <c r="J135">
        <f>IF(ISBLANK(Marathon!K162),"",100+MAX(0,(50-(50*(Marathon!K162-'Best Times'!M$2)/('Best Times'!M$7-'Best Times'!M$2)))))</f>
        <v>108.54289940828403</v>
      </c>
      <c r="K135">
        <f>IF(ISBLANK(Marathon!L162),"",100+MAX(0,(50-(50*(Marathon!L162-'Best Times'!N$2)/('Best Times'!N$7-'Best Times'!N$2)))))</f>
        <v>116.09947643979058</v>
      </c>
      <c r="L135">
        <f>IF(ISBLANK(Marathon!M162),"",100+MAX(0,(50-(50*(Marathon!M162-'Best Times'!O$2)/('Best Times'!O$7-'Best Times'!O$2)))))</f>
        <v>100</v>
      </c>
      <c r="M135">
        <f>IF(ISBLANK(Marathon!N162),"",100+MAX(0,(50-(50*(Marathon!N162-'Best Times'!P$2)/('Best Times'!P$7-'Best Times'!P$2)))))</f>
        <v>100</v>
      </c>
      <c r="N135">
        <f>IF(ISBLANK(Marathon!O162),"",100+MAX(0,(50-(50*(Marathon!O162-'Best Times'!Q$2)/('Best Times'!Q$7-'Best Times'!Q$2)))))</f>
        <v>100</v>
      </c>
      <c r="O135">
        <f>100*COUNTIF(E135:N135,"&gt;0")</f>
        <v>900</v>
      </c>
      <c r="P135">
        <f>IF(O135=1000,MIN(E135:N135),0)</f>
        <v>0</v>
      </c>
      <c r="Q135">
        <f>SUM(E135:N135)-P135</f>
        <v>924.64237584807461</v>
      </c>
      <c r="R135">
        <v>134</v>
      </c>
      <c r="S135">
        <f t="shared" si="2"/>
        <v>24</v>
      </c>
    </row>
    <row r="136" spans="1:19">
      <c r="A136">
        <v>152</v>
      </c>
      <c r="B136" t="s">
        <v>86</v>
      </c>
      <c r="C136" s="1">
        <v>10.966666666666599</v>
      </c>
      <c r="D136" s="2" t="s">
        <v>282</v>
      </c>
      <c r="E136">
        <f>IF(ISBLANK(Marathon!F156),"",100+MAX(0,(50-(50*(Marathon!F156-'Best Times'!H$2)/('Best Times'!H$7-'Best Times'!H$2)))))</f>
        <v>100</v>
      </c>
      <c r="F136">
        <f>IF(ISBLANK(Marathon!G156),"",100+MAX(0,(50-(50*(Marathon!G156-'Best Times'!I$2)/('Best Times'!I$7-'Best Times'!I$2)))))</f>
        <v>100</v>
      </c>
      <c r="G136">
        <f>IF(ISBLANK(Marathon!H156),"",100+MAX(0,(50-(50*(Marathon!H156-'Best Times'!J$2)/('Best Times'!J$7-'Best Times'!J$2)))))</f>
        <v>100</v>
      </c>
      <c r="H136">
        <f>IF(ISBLANK(Marathon!I156),"",100+MAX(0,(50-(50*(Marathon!I156-'Best Times'!K$2)/('Best Times'!K$7-'Best Times'!K$2)))))</f>
        <v>100</v>
      </c>
      <c r="I136">
        <f>IF(ISBLANK(Marathon!J156),"",100+MAX(0,(50-(50*(Marathon!J156-'Best Times'!L$2)/('Best Times'!L$7-'Best Times'!L$2)))))</f>
        <v>100</v>
      </c>
      <c r="J136">
        <f>IF(ISBLANK(Marathon!K156),"",100+MAX(0,(50-(50*(Marathon!K156-'Best Times'!M$2)/('Best Times'!M$7-'Best Times'!M$2)))))</f>
        <v>123.59467455621302</v>
      </c>
      <c r="K136">
        <f>IF(ISBLANK(Marathon!L156),"",100+MAX(0,(50-(50*(Marathon!L156-'Best Times'!N$2)/('Best Times'!N$7-'Best Times'!N$2)))))</f>
        <v>100</v>
      </c>
      <c r="L136">
        <f>IF(ISBLANK(Marathon!M156),"",100+MAX(0,(50-(50*(Marathon!M156-'Best Times'!O$2)/('Best Times'!O$7-'Best Times'!O$2)))))</f>
        <v>100</v>
      </c>
      <c r="M136">
        <f>IF(ISBLANK(Marathon!N156),"",100+MAX(0,(50-(50*(Marathon!N156-'Best Times'!P$2)/('Best Times'!P$7-'Best Times'!P$2)))))</f>
        <v>100</v>
      </c>
      <c r="N136">
        <f>IF(ISBLANK(Marathon!O156),"",100+MAX(0,(50-(50*(Marathon!O156-'Best Times'!Q$2)/('Best Times'!Q$7-'Best Times'!Q$2)))))</f>
        <v>100</v>
      </c>
      <c r="O136">
        <f>100*COUNTIF(E136:N136,"&gt;0")</f>
        <v>1000</v>
      </c>
      <c r="P136">
        <f>IF(O136=1000,MIN(E136:N136),0)</f>
        <v>100</v>
      </c>
      <c r="Q136">
        <f>SUM(E136:N136)-P136</f>
        <v>923.59467455621302</v>
      </c>
      <c r="R136">
        <v>135</v>
      </c>
      <c r="S136">
        <f t="shared" si="2"/>
        <v>17</v>
      </c>
    </row>
    <row r="137" spans="1:19">
      <c r="A137">
        <v>124</v>
      </c>
      <c r="B137" t="s">
        <v>51</v>
      </c>
      <c r="C137" s="1">
        <v>64.016666666666595</v>
      </c>
      <c r="D137" s="2" t="s">
        <v>277</v>
      </c>
      <c r="E137">
        <f>IF(ISBLANK(Marathon!F128),"",100+MAX(0,(50-(50*(Marathon!F128-'Best Times'!H$2)/('Best Times'!H$7-'Best Times'!H$2)))))</f>
        <v>100</v>
      </c>
      <c r="F137">
        <f>IF(ISBLANK(Marathon!G128),"",100+MAX(0,(50-(50*(Marathon!G128-'Best Times'!I$2)/('Best Times'!I$7-'Best Times'!I$2)))))</f>
        <v>100</v>
      </c>
      <c r="G137">
        <f>IF(ISBLANK(Marathon!H128),"",100+MAX(0,(50-(50*(Marathon!H128-'Best Times'!J$2)/('Best Times'!J$7-'Best Times'!J$2)))))</f>
        <v>100</v>
      </c>
      <c r="H137">
        <f>IF(ISBLANK(Marathon!I128),"",100+MAX(0,(50-(50*(Marathon!I128-'Best Times'!K$2)/('Best Times'!K$7-'Best Times'!K$2)))))</f>
        <v>100</v>
      </c>
      <c r="I137">
        <f>IF(ISBLANK(Marathon!J128),"",100+MAX(0,(50-(50*(Marathon!J128-'Best Times'!L$2)/('Best Times'!L$7-'Best Times'!L$2)))))</f>
        <v>106.37931034482759</v>
      </c>
      <c r="J137">
        <f>IF(ISBLANK(Marathon!K128),"",100+MAX(0,(50-(50*(Marathon!K128-'Best Times'!M$2)/('Best Times'!M$7-'Best Times'!M$2)))))</f>
        <v>100</v>
      </c>
      <c r="K137">
        <f>IF(ISBLANK(Marathon!L128),"",100+MAX(0,(50-(50*(Marathon!L128-'Best Times'!N$2)/('Best Times'!N$7-'Best Times'!N$2)))))</f>
        <v>100</v>
      </c>
      <c r="L137">
        <f>IF(ISBLANK(Marathon!M128),"",100+MAX(0,(50-(50*(Marathon!M128-'Best Times'!O$2)/('Best Times'!O$7-'Best Times'!O$2)))))</f>
        <v>100</v>
      </c>
      <c r="M137">
        <f>IF(ISBLANK(Marathon!N128),"",100+MAX(0,(50-(50*(Marathon!N128-'Best Times'!P$2)/('Best Times'!P$7-'Best Times'!P$2)))))</f>
        <v>117.10084033613445</v>
      </c>
      <c r="N137">
        <f>IF(ISBLANK(Marathon!O128),"",100+MAX(0,(50-(50*(Marathon!O128-'Best Times'!Q$2)/('Best Times'!Q$7-'Best Times'!Q$2)))))</f>
        <v>100</v>
      </c>
      <c r="O137">
        <f>100*COUNTIF(E137:N137,"&gt;0")</f>
        <v>1000</v>
      </c>
      <c r="P137">
        <f>IF(O137=1000,MIN(E137:N137),0)</f>
        <v>100</v>
      </c>
      <c r="Q137">
        <f>SUM(E137:N137)-P137</f>
        <v>923.48015068096197</v>
      </c>
      <c r="R137">
        <v>136</v>
      </c>
      <c r="S137">
        <f t="shared" si="2"/>
        <v>-12</v>
      </c>
    </row>
    <row r="138" spans="1:19">
      <c r="A138">
        <v>141</v>
      </c>
      <c r="B138" t="s">
        <v>53</v>
      </c>
      <c r="C138" s="1">
        <v>29.633333333333301</v>
      </c>
      <c r="D138" s="2" t="s">
        <v>282</v>
      </c>
      <c r="E138">
        <f>IF(ISBLANK(Marathon!F145),"",100+MAX(0,(50-(50*(Marathon!F145-'Best Times'!H$2)/('Best Times'!H$7-'Best Times'!H$2)))))</f>
        <v>100</v>
      </c>
      <c r="F138">
        <f>IF(ISBLANK(Marathon!G145),"",100+MAX(0,(50-(50*(Marathon!G145-'Best Times'!I$2)/('Best Times'!I$7-'Best Times'!I$2)))))</f>
        <v>100</v>
      </c>
      <c r="G138">
        <f>IF(ISBLANK(Marathon!H145),"",100+MAX(0,(50-(50*(Marathon!H145-'Best Times'!J$2)/('Best Times'!J$7-'Best Times'!J$2)))))</f>
        <v>100</v>
      </c>
      <c r="H138">
        <f>IF(ISBLANK(Marathon!I145),"",100+MAX(0,(50-(50*(Marathon!I145-'Best Times'!K$2)/('Best Times'!K$7-'Best Times'!K$2)))))</f>
        <v>100</v>
      </c>
      <c r="I138">
        <f>IF(ISBLANK(Marathon!J145),"",100+MAX(0,(50-(50*(Marathon!J145-'Best Times'!L$2)/('Best Times'!L$7-'Best Times'!L$2)))))</f>
        <v>100</v>
      </c>
      <c r="J138">
        <f>IF(ISBLANK(Marathon!K145),"",100+MAX(0,(50-(50*(Marathon!K145-'Best Times'!M$2)/('Best Times'!M$7-'Best Times'!M$2)))))</f>
        <v>123.31114398422091</v>
      </c>
      <c r="K138">
        <f>IF(ISBLANK(Marathon!L145),"",100+MAX(0,(50-(50*(Marathon!L145-'Best Times'!N$2)/('Best Times'!N$7-'Best Times'!N$2)))))</f>
        <v>100</v>
      </c>
      <c r="L138">
        <f>IF(ISBLANK(Marathon!M145),"",100+MAX(0,(50-(50*(Marathon!M145-'Best Times'!O$2)/('Best Times'!O$7-'Best Times'!O$2)))))</f>
        <v>100</v>
      </c>
      <c r="M138">
        <f>IF(ISBLANK(Marathon!N145),"",100+MAX(0,(50-(50*(Marathon!N145-'Best Times'!P$2)/('Best Times'!P$7-'Best Times'!P$2)))))</f>
        <v>100</v>
      </c>
      <c r="N138">
        <f>IF(ISBLANK(Marathon!O145),"",100+MAX(0,(50-(50*(Marathon!O145-'Best Times'!Q$2)/('Best Times'!Q$7-'Best Times'!Q$2)))))</f>
        <v>100</v>
      </c>
      <c r="O138">
        <f>100*COUNTIF(E138:N138,"&gt;0")</f>
        <v>1000</v>
      </c>
      <c r="P138">
        <f>IF(O138=1000,MIN(E138:N138),0)</f>
        <v>100</v>
      </c>
      <c r="Q138">
        <f>SUM(E138:N138)-P138</f>
        <v>923.31114398422096</v>
      </c>
      <c r="R138">
        <v>137</v>
      </c>
      <c r="S138">
        <f t="shared" si="2"/>
        <v>4</v>
      </c>
    </row>
    <row r="139" spans="1:19">
      <c r="A139">
        <v>123</v>
      </c>
      <c r="B139" t="s">
        <v>69</v>
      </c>
      <c r="C139" s="1">
        <v>63.983333333333299</v>
      </c>
      <c r="D139" s="2" t="s">
        <v>279</v>
      </c>
      <c r="E139">
        <f>IF(ISBLANK(Marathon!F127),"",100+MAX(0,(50-(50*(Marathon!F127-'Best Times'!H$2)/('Best Times'!H$7-'Best Times'!H$2)))))</f>
        <v>100</v>
      </c>
      <c r="F139">
        <f>IF(ISBLANK(Marathon!G127),"",100+MAX(0,(50-(50*(Marathon!G127-'Best Times'!I$2)/('Best Times'!I$7-'Best Times'!I$2)))))</f>
        <v>100</v>
      </c>
      <c r="G139">
        <f>IF(ISBLANK(Marathon!H127),"",100+MAX(0,(50-(50*(Marathon!H127-'Best Times'!J$2)/('Best Times'!J$7-'Best Times'!J$2)))))</f>
        <v>100</v>
      </c>
      <c r="H139">
        <f>IF(ISBLANK(Marathon!I127),"",100+MAX(0,(50-(50*(Marathon!I127-'Best Times'!K$2)/('Best Times'!K$7-'Best Times'!K$2)))))</f>
        <v>115.86617405582922</v>
      </c>
      <c r="I139">
        <f>IF(ISBLANK(Marathon!J127),"",100+MAX(0,(50-(50*(Marathon!J127-'Best Times'!L$2)/('Best Times'!L$7-'Best Times'!L$2)))))</f>
        <v>102.93103448275862</v>
      </c>
      <c r="J139">
        <f>IF(ISBLANK(Marathon!K127),"",100+MAX(0,(50-(50*(Marathon!K127-'Best Times'!M$2)/('Best Times'!M$7-'Best Times'!M$2)))))</f>
        <v>100</v>
      </c>
      <c r="K139">
        <f>IF(ISBLANK(Marathon!L127),"",100+MAX(0,(50-(50*(Marathon!L127-'Best Times'!N$2)/('Best Times'!N$7-'Best Times'!N$2)))))</f>
        <v>103.37696335078533</v>
      </c>
      <c r="L139">
        <f>IF(ISBLANK(Marathon!M127),"",100+MAX(0,(50-(50*(Marathon!M127-'Best Times'!O$2)/('Best Times'!O$7-'Best Times'!O$2)))))</f>
        <v>100</v>
      </c>
      <c r="M139">
        <f>IF(ISBLANK(Marathon!N127),"",100+MAX(0,(50-(50*(Marathon!N127-'Best Times'!P$2)/('Best Times'!P$7-'Best Times'!P$2)))))</f>
        <v>100</v>
      </c>
      <c r="N139">
        <f>IF(ISBLANK(Marathon!O127),"",100+MAX(0,(50-(50*(Marathon!O127-'Best Times'!Q$2)/('Best Times'!Q$7-'Best Times'!Q$2)))))</f>
        <v>100</v>
      </c>
      <c r="O139">
        <f>100*COUNTIF(E139:N139,"&gt;0")</f>
        <v>1000</v>
      </c>
      <c r="P139">
        <f>IF(O139=1000,MIN(E139:N139),0)</f>
        <v>100</v>
      </c>
      <c r="Q139">
        <f>SUM(E139:N139)-P139</f>
        <v>922.17417188937316</v>
      </c>
      <c r="R139">
        <v>138</v>
      </c>
      <c r="S139">
        <f t="shared" si="2"/>
        <v>-15</v>
      </c>
    </row>
    <row r="140" spans="1:19">
      <c r="A140">
        <v>135</v>
      </c>
      <c r="B140" t="s">
        <v>179</v>
      </c>
      <c r="C140" s="1">
        <v>43.75</v>
      </c>
      <c r="D140" s="2" t="s">
        <v>284</v>
      </c>
      <c r="E140">
        <f>IF(ISBLANK(Marathon!F139),"",100+MAX(0,(50-(50*(Marathon!F139-'Best Times'!H$2)/('Best Times'!H$7-'Best Times'!H$2)))))</f>
        <v>100</v>
      </c>
      <c r="F140">
        <f>IF(ISBLANK(Marathon!G139),"",100+MAX(0,(50-(50*(Marathon!G139-'Best Times'!I$2)/('Best Times'!I$7-'Best Times'!I$2)))))</f>
        <v>100</v>
      </c>
      <c r="G140">
        <f>IF(ISBLANK(Marathon!H139),"",100+MAX(0,(50-(50*(Marathon!H139-'Best Times'!J$2)/('Best Times'!J$7-'Best Times'!J$2)))))</f>
        <v>100</v>
      </c>
      <c r="H140">
        <f>IF(ISBLANK(Marathon!I139),"",100+MAX(0,(50-(50*(Marathon!I139-'Best Times'!K$2)/('Best Times'!K$7-'Best Times'!K$2)))))</f>
        <v>100</v>
      </c>
      <c r="I140">
        <f>IF(ISBLANK(Marathon!J139),"",100+MAX(0,(50-(50*(Marathon!J139-'Best Times'!L$2)/('Best Times'!L$7-'Best Times'!L$2)))))</f>
        <v>114.82758620689656</v>
      </c>
      <c r="J140">
        <f>IF(ISBLANK(Marathon!K139),"",100+MAX(0,(50-(50*(Marathon!K139-'Best Times'!M$2)/('Best Times'!M$7-'Best Times'!M$2)))))</f>
        <v>106.84171597633136</v>
      </c>
      <c r="K140">
        <f>IF(ISBLANK(Marathon!L139),"",100+MAX(0,(50-(50*(Marathon!L139-'Best Times'!N$2)/('Best Times'!N$7-'Best Times'!N$2)))))</f>
        <v>100</v>
      </c>
      <c r="L140">
        <f>IF(ISBLANK(Marathon!M139),"",100+MAX(0,(50-(50*(Marathon!M139-'Best Times'!O$2)/('Best Times'!O$7-'Best Times'!O$2)))))</f>
        <v>100</v>
      </c>
      <c r="M140">
        <f>IF(ISBLANK(Marathon!N139),"",100+MAX(0,(50-(50*(Marathon!N139-'Best Times'!P$2)/('Best Times'!P$7-'Best Times'!P$2)))))</f>
        <v>100</v>
      </c>
      <c r="N140">
        <f>IF(ISBLANK(Marathon!O139),"",100+MAX(0,(50-(50*(Marathon!O139-'Best Times'!Q$2)/('Best Times'!Q$7-'Best Times'!Q$2)))))</f>
        <v>100</v>
      </c>
      <c r="O140">
        <f>100*COUNTIF(E140:N140,"&gt;0")</f>
        <v>1000</v>
      </c>
      <c r="P140">
        <f>IF(O140=1000,MIN(E140:N140),0)</f>
        <v>100</v>
      </c>
      <c r="Q140">
        <f>SUM(E140:N140)-P140</f>
        <v>921.66930218322784</v>
      </c>
      <c r="R140">
        <v>139</v>
      </c>
      <c r="S140">
        <f t="shared" si="2"/>
        <v>-4</v>
      </c>
    </row>
    <row r="141" spans="1:19">
      <c r="A141">
        <v>138</v>
      </c>
      <c r="B141" t="s">
        <v>181</v>
      </c>
      <c r="C141" s="1">
        <v>40.883333333333297</v>
      </c>
      <c r="D141" s="2" t="s">
        <v>282</v>
      </c>
      <c r="E141">
        <f>IF(ISBLANK(Marathon!F142),"",100+MAX(0,(50-(50*(Marathon!F142-'Best Times'!H$2)/('Best Times'!H$7-'Best Times'!H$2)))))</f>
        <v>100</v>
      </c>
      <c r="F141">
        <f>IF(ISBLANK(Marathon!G142),"",100+MAX(0,(50-(50*(Marathon!G142-'Best Times'!I$2)/('Best Times'!I$7-'Best Times'!I$2)))))</f>
        <v>100</v>
      </c>
      <c r="G141">
        <f>IF(ISBLANK(Marathon!H142),"",100+MAX(0,(50-(50*(Marathon!H142-'Best Times'!J$2)/('Best Times'!J$7-'Best Times'!J$2)))))</f>
        <v>100</v>
      </c>
      <c r="H141">
        <f>IF(ISBLANK(Marathon!I142),"",100+MAX(0,(50-(50*(Marathon!I142-'Best Times'!K$2)/('Best Times'!K$7-'Best Times'!K$2)))))</f>
        <v>112.88998357963875</v>
      </c>
      <c r="I141">
        <f>IF(ISBLANK(Marathon!J142),"",100+MAX(0,(50-(50*(Marathon!J142-'Best Times'!L$2)/('Best Times'!L$7-'Best Times'!L$2)))))</f>
        <v>106.27155172413794</v>
      </c>
      <c r="J141">
        <f>IF(ISBLANK(Marathon!K142),"",100+MAX(0,(50-(50*(Marathon!K142-'Best Times'!M$2)/('Best Times'!M$7-'Best Times'!M$2)))))</f>
        <v>100</v>
      </c>
      <c r="K141">
        <f>IF(ISBLANK(Marathon!L142),"",100+MAX(0,(50-(50*(Marathon!L142-'Best Times'!N$2)/('Best Times'!N$7-'Best Times'!N$2)))))</f>
        <v>100</v>
      </c>
      <c r="L141">
        <f>IF(ISBLANK(Marathon!M142),"",100+MAX(0,(50-(50*(Marathon!M142-'Best Times'!O$2)/('Best Times'!O$7-'Best Times'!O$2)))))</f>
        <v>100</v>
      </c>
      <c r="M141">
        <f>IF(ISBLANK(Marathon!N142),"",100+MAX(0,(50-(50*(Marathon!N142-'Best Times'!P$2)/('Best Times'!P$7-'Best Times'!P$2)))))</f>
        <v>100</v>
      </c>
      <c r="N141">
        <f>IF(ISBLANK(Marathon!O142),"",100+MAX(0,(50-(50*(Marathon!O142-'Best Times'!Q$2)/('Best Times'!Q$7-'Best Times'!Q$2)))))</f>
        <v>100</v>
      </c>
      <c r="O141">
        <f>100*COUNTIF(E141:N141,"&gt;0")</f>
        <v>1000</v>
      </c>
      <c r="P141">
        <f>IF(O141=1000,MIN(E141:N141),0)</f>
        <v>100</v>
      </c>
      <c r="Q141">
        <f>SUM(E141:N141)-P141</f>
        <v>919.16153530377665</v>
      </c>
      <c r="R141">
        <v>140</v>
      </c>
      <c r="S141">
        <f t="shared" si="2"/>
        <v>-2</v>
      </c>
    </row>
    <row r="142" spans="1:19">
      <c r="A142">
        <v>144</v>
      </c>
      <c r="B142" t="s">
        <v>75</v>
      </c>
      <c r="C142" s="1">
        <v>25.15</v>
      </c>
      <c r="D142" s="2" t="s">
        <v>286</v>
      </c>
      <c r="E142">
        <f>IF(ISBLANK(Marathon!F148),"",100+MAX(0,(50-(50*(Marathon!F148-'Best Times'!H$2)/('Best Times'!H$7-'Best Times'!H$2)))))</f>
        <v>100</v>
      </c>
      <c r="F142">
        <f>IF(ISBLANK(Marathon!G148),"",100+MAX(0,(50-(50*(Marathon!G148-'Best Times'!I$2)/('Best Times'!I$7-'Best Times'!I$2)))))</f>
        <v>100</v>
      </c>
      <c r="G142">
        <f>IF(ISBLANK(Marathon!H148),"",100+MAX(0,(50-(50*(Marathon!H148-'Best Times'!J$2)/('Best Times'!J$7-'Best Times'!J$2)))))</f>
        <v>100</v>
      </c>
      <c r="H142" t="str">
        <f>IF(ISBLANK(Marathon!I148),"",100+MAX(0,(50-(50*(Marathon!I148-'Best Times'!K$2)/('Best Times'!K$7-'Best Times'!K$2)))))</f>
        <v/>
      </c>
      <c r="I142">
        <f>IF(ISBLANK(Marathon!J148),"",100+MAX(0,(50-(50*(Marathon!J148-'Best Times'!L$2)/('Best Times'!L$7-'Best Times'!L$2)))))</f>
        <v>100</v>
      </c>
      <c r="J142">
        <f>IF(ISBLANK(Marathon!K148),"",100+MAX(0,(50-(50*(Marathon!K148-'Best Times'!M$2)/('Best Times'!M$7-'Best Times'!M$2)))))</f>
        <v>100</v>
      </c>
      <c r="K142">
        <f>IF(ISBLANK(Marathon!L148),"",100+MAX(0,(50-(50*(Marathon!L148-'Best Times'!N$2)/('Best Times'!N$7-'Best Times'!N$2)))))</f>
        <v>100</v>
      </c>
      <c r="L142">
        <f>IF(ISBLANK(Marathon!M148),"",100+MAX(0,(50-(50*(Marathon!M148-'Best Times'!O$2)/('Best Times'!O$7-'Best Times'!O$2)))))</f>
        <v>100</v>
      </c>
      <c r="M142">
        <f>IF(ISBLANK(Marathon!N148),"",100+MAX(0,(50-(50*(Marathon!N148-'Best Times'!P$2)/('Best Times'!P$7-'Best Times'!P$2)))))</f>
        <v>118.57142857142857</v>
      </c>
      <c r="N142">
        <f>IF(ISBLANK(Marathon!O148),"",100+MAX(0,(50-(50*(Marathon!O148-'Best Times'!Q$2)/('Best Times'!Q$7-'Best Times'!Q$2)))))</f>
        <v>100</v>
      </c>
      <c r="O142">
        <f>100*COUNTIF(E142:N142,"&gt;0")</f>
        <v>900</v>
      </c>
      <c r="P142">
        <f>IF(O142=1000,MIN(E142:N142),0)</f>
        <v>0</v>
      </c>
      <c r="Q142">
        <f>SUM(E142:N142)-P142</f>
        <v>918.57142857142856</v>
      </c>
      <c r="R142">
        <v>141</v>
      </c>
      <c r="S142">
        <f t="shared" si="2"/>
        <v>3</v>
      </c>
    </row>
    <row r="143" spans="1:19">
      <c r="A143">
        <v>142</v>
      </c>
      <c r="B143" t="s">
        <v>182</v>
      </c>
      <c r="C143" s="1">
        <v>27.4</v>
      </c>
      <c r="D143" s="2" t="s">
        <v>282</v>
      </c>
      <c r="E143">
        <f>IF(ISBLANK(Marathon!F146),"",100+MAX(0,(50-(50*(Marathon!F146-'Best Times'!H$2)/('Best Times'!H$7-'Best Times'!H$2)))))</f>
        <v>100</v>
      </c>
      <c r="F143">
        <f>IF(ISBLANK(Marathon!G146),"",100+MAX(0,(50-(50*(Marathon!G146-'Best Times'!I$2)/('Best Times'!I$7-'Best Times'!I$2)))))</f>
        <v>100</v>
      </c>
      <c r="G143">
        <f>IF(ISBLANK(Marathon!H146),"",100+MAX(0,(50-(50*(Marathon!H146-'Best Times'!J$2)/('Best Times'!J$7-'Best Times'!J$2)))))</f>
        <v>100</v>
      </c>
      <c r="H143">
        <f>IF(ISBLANK(Marathon!I146),"",100+MAX(0,(50-(50*(Marathon!I146-'Best Times'!K$2)/('Best Times'!K$7-'Best Times'!K$2)))))</f>
        <v>115.74302134646962</v>
      </c>
      <c r="I143">
        <f>IF(ISBLANK(Marathon!J146),"",100+MAX(0,(50-(50*(Marathon!J146-'Best Times'!L$2)/('Best Times'!L$7-'Best Times'!L$2)))))</f>
        <v>100</v>
      </c>
      <c r="J143">
        <f>IF(ISBLANK(Marathon!K146),"",100+MAX(0,(50-(50*(Marathon!K146-'Best Times'!M$2)/('Best Times'!M$7-'Best Times'!M$2)))))</f>
        <v>100</v>
      </c>
      <c r="K143">
        <f>IF(ISBLANK(Marathon!L146),"",100+MAX(0,(50-(50*(Marathon!L146-'Best Times'!N$2)/('Best Times'!N$7-'Best Times'!N$2)))))</f>
        <v>100</v>
      </c>
      <c r="L143">
        <f>IF(ISBLANK(Marathon!M146),"",100+MAX(0,(50-(50*(Marathon!M146-'Best Times'!O$2)/('Best Times'!O$7-'Best Times'!O$2)))))</f>
        <v>100</v>
      </c>
      <c r="M143">
        <f>IF(ISBLANK(Marathon!N146),"",100+MAX(0,(50-(50*(Marathon!N146-'Best Times'!P$2)/('Best Times'!P$7-'Best Times'!P$2)))))</f>
        <v>100</v>
      </c>
      <c r="N143">
        <f>IF(ISBLANK(Marathon!O146),"",100+MAX(0,(50-(50*(Marathon!O146-'Best Times'!Q$2)/('Best Times'!Q$7-'Best Times'!Q$2)))))</f>
        <v>100</v>
      </c>
      <c r="O143">
        <f>100*COUNTIF(E143:N143,"&gt;0")</f>
        <v>1000</v>
      </c>
      <c r="P143">
        <f>IF(O143=1000,MIN(E143:N143),0)</f>
        <v>100</v>
      </c>
      <c r="Q143">
        <f>SUM(E143:N143)-P143</f>
        <v>915.74302134646962</v>
      </c>
      <c r="R143">
        <v>142</v>
      </c>
      <c r="S143">
        <f t="shared" si="2"/>
        <v>0</v>
      </c>
    </row>
    <row r="144" spans="1:19">
      <c r="A144">
        <v>129</v>
      </c>
      <c r="B144" t="s">
        <v>175</v>
      </c>
      <c r="C144" s="1">
        <v>48.516666666666602</v>
      </c>
      <c r="D144" s="2" t="s">
        <v>283</v>
      </c>
      <c r="E144">
        <f>IF(ISBLANK(Marathon!F133),"",100+MAX(0,(50-(50*(Marathon!F133-'Best Times'!H$2)/('Best Times'!H$7-'Best Times'!H$2)))))</f>
        <v>100</v>
      </c>
      <c r="F144">
        <f>IF(ISBLANK(Marathon!G133),"",100+MAX(0,(50-(50*(Marathon!G133-'Best Times'!I$2)/('Best Times'!I$7-'Best Times'!I$2)))))</f>
        <v>100</v>
      </c>
      <c r="G144" t="str">
        <f>IF(ISBLANK(Marathon!H133),"",100+MAX(0,(50-(50*(Marathon!H133-'Best Times'!J$2)/('Best Times'!J$7-'Best Times'!J$2)))))</f>
        <v/>
      </c>
      <c r="H144">
        <f>IF(ISBLANK(Marathon!I133),"",100+MAX(0,(50-(50*(Marathon!I133-'Best Times'!K$2)/('Best Times'!K$7-'Best Times'!K$2)))))</f>
        <v>100</v>
      </c>
      <c r="I144">
        <f>IF(ISBLANK(Marathon!J133),"",100+MAX(0,(50-(50*(Marathon!J133-'Best Times'!L$2)/('Best Times'!L$7-'Best Times'!L$2)))))</f>
        <v>113.98706896551724</v>
      </c>
      <c r="J144">
        <f>IF(ISBLANK(Marathon!K133),"",100+MAX(0,(50-(50*(Marathon!K133-'Best Times'!M$2)/('Best Times'!M$7-'Best Times'!M$2)))))</f>
        <v>100</v>
      </c>
      <c r="K144">
        <f>IF(ISBLANK(Marathon!L133),"",100+MAX(0,(50-(50*(Marathon!L133-'Best Times'!N$2)/('Best Times'!N$7-'Best Times'!N$2)))))</f>
        <v>100</v>
      </c>
      <c r="L144">
        <f>IF(ISBLANK(Marathon!M133),"",100+MAX(0,(50-(50*(Marathon!M133-'Best Times'!O$2)/('Best Times'!O$7-'Best Times'!O$2)))))</f>
        <v>100</v>
      </c>
      <c r="M144">
        <f>IF(ISBLANK(Marathon!N133),"",100+MAX(0,(50-(50*(Marathon!N133-'Best Times'!P$2)/('Best Times'!P$7-'Best Times'!P$2)))))</f>
        <v>100</v>
      </c>
      <c r="N144">
        <f>IF(ISBLANK(Marathon!O133),"",100+MAX(0,(50-(50*(Marathon!O133-'Best Times'!Q$2)/('Best Times'!Q$7-'Best Times'!Q$2)))))</f>
        <v>100</v>
      </c>
      <c r="O144">
        <f>100*COUNTIF(E144:N144,"&gt;0")</f>
        <v>900</v>
      </c>
      <c r="P144">
        <f>IF(O144=1000,MIN(E144:N144),0)</f>
        <v>0</v>
      </c>
      <c r="Q144">
        <f>SUM(E144:N144)-P144</f>
        <v>913.98706896551721</v>
      </c>
      <c r="R144">
        <v>143</v>
      </c>
      <c r="S144">
        <f t="shared" si="2"/>
        <v>-14</v>
      </c>
    </row>
    <row r="145" spans="1:19">
      <c r="A145">
        <v>148</v>
      </c>
      <c r="B145" t="s">
        <v>185</v>
      </c>
      <c r="C145" s="1">
        <v>34.233333333333299</v>
      </c>
      <c r="D145" s="2" t="s">
        <v>284</v>
      </c>
      <c r="E145">
        <f>IF(ISBLANK(Marathon!F152),"",100+MAX(0,(50-(50*(Marathon!F152-'Best Times'!H$2)/('Best Times'!H$7-'Best Times'!H$2)))))</f>
        <v>100</v>
      </c>
      <c r="F145">
        <f>IF(ISBLANK(Marathon!G152),"",100+MAX(0,(50-(50*(Marathon!G152-'Best Times'!I$2)/('Best Times'!I$7-'Best Times'!I$2)))))</f>
        <v>100</v>
      </c>
      <c r="G145">
        <f>IF(ISBLANK(Marathon!H152),"",100+MAX(0,(50-(50*(Marathon!H152-'Best Times'!J$2)/('Best Times'!J$7-'Best Times'!J$2)))))</f>
        <v>100</v>
      </c>
      <c r="H145">
        <f>IF(ISBLANK(Marathon!I152),"",100+MAX(0,(50-(50*(Marathon!I152-'Best Times'!K$2)/('Best Times'!K$7-'Best Times'!K$2)))))</f>
        <v>100</v>
      </c>
      <c r="I145">
        <f>IF(ISBLANK(Marathon!J152),"",100+MAX(0,(50-(50*(Marathon!J152-'Best Times'!L$2)/('Best Times'!L$7-'Best Times'!L$2)))))</f>
        <v>100</v>
      </c>
      <c r="J145">
        <f>IF(ISBLANK(Marathon!K152),"",100+MAX(0,(50-(50*(Marathon!K152-'Best Times'!M$2)/('Best Times'!M$7-'Best Times'!M$2)))))</f>
        <v>100</v>
      </c>
      <c r="K145">
        <f>IF(ISBLANK(Marathon!L152),"",100+MAX(0,(50-(50*(Marathon!L152-'Best Times'!N$2)/('Best Times'!N$7-'Best Times'!N$2)))))</f>
        <v>100</v>
      </c>
      <c r="L145">
        <f>IF(ISBLANK(Marathon!M152),"",100+MAX(0,(50-(50*(Marathon!M152-'Best Times'!O$2)/('Best Times'!O$7-'Best Times'!O$2)))))</f>
        <v>100</v>
      </c>
      <c r="M145">
        <f>IF(ISBLANK(Marathon!N152),"",100+MAX(0,(50-(50*(Marathon!N152-'Best Times'!P$2)/('Best Times'!P$7-'Best Times'!P$2)))))</f>
        <v>100</v>
      </c>
      <c r="N145">
        <f>IF(ISBLANK(Marathon!O152),"",100+MAX(0,(50-(50*(Marathon!O152-'Best Times'!Q$2)/('Best Times'!Q$7-'Best Times'!Q$2)))))</f>
        <v>113.04460580912863</v>
      </c>
      <c r="O145">
        <f>100*COUNTIF(E145:N145,"&gt;0")</f>
        <v>1000</v>
      </c>
      <c r="P145">
        <f>IF(O145=1000,MIN(E145:N145),0)</f>
        <v>100</v>
      </c>
      <c r="Q145">
        <f>SUM(E145:N145)-P145</f>
        <v>913.0446058091286</v>
      </c>
      <c r="R145">
        <v>144</v>
      </c>
      <c r="S145">
        <f t="shared" si="2"/>
        <v>4</v>
      </c>
    </row>
    <row r="146" spans="1:19">
      <c r="A146">
        <v>149</v>
      </c>
      <c r="B146" t="s">
        <v>186</v>
      </c>
      <c r="C146" s="1">
        <v>18.783333333333299</v>
      </c>
      <c r="D146" s="2" t="s">
        <v>284</v>
      </c>
      <c r="E146">
        <f>IF(ISBLANK(Marathon!F153),"",100+MAX(0,(50-(50*(Marathon!F153-'Best Times'!H$2)/('Best Times'!H$7-'Best Times'!H$2)))))</f>
        <v>100</v>
      </c>
      <c r="F146">
        <f>IF(ISBLANK(Marathon!G153),"",100+MAX(0,(50-(50*(Marathon!G153-'Best Times'!I$2)/('Best Times'!I$7-'Best Times'!I$2)))))</f>
        <v>100</v>
      </c>
      <c r="G146">
        <f>IF(ISBLANK(Marathon!H153),"",100+MAX(0,(50-(50*(Marathon!H153-'Best Times'!J$2)/('Best Times'!J$7-'Best Times'!J$2)))))</f>
        <v>100</v>
      </c>
      <c r="H146">
        <f>IF(ISBLANK(Marathon!I153),"",100+MAX(0,(50-(50*(Marathon!I153-'Best Times'!K$2)/('Best Times'!K$7-'Best Times'!K$2)))))</f>
        <v>100</v>
      </c>
      <c r="I146">
        <f>IF(ISBLANK(Marathon!J153),"",100+MAX(0,(50-(50*(Marathon!J153-'Best Times'!L$2)/('Best Times'!L$7-'Best Times'!L$2)))))</f>
        <v>100</v>
      </c>
      <c r="J146">
        <f>IF(ISBLANK(Marathon!K153),"",100+MAX(0,(50-(50*(Marathon!K153-'Best Times'!M$2)/('Best Times'!M$7-'Best Times'!M$2)))))</f>
        <v>100</v>
      </c>
      <c r="K146">
        <f>IF(ISBLANK(Marathon!L153),"",100+MAX(0,(50-(50*(Marathon!L153-'Best Times'!N$2)/('Best Times'!N$7-'Best Times'!N$2)))))</f>
        <v>100</v>
      </c>
      <c r="L146">
        <f>IF(ISBLANK(Marathon!M153),"",100+MAX(0,(50-(50*(Marathon!M153-'Best Times'!O$2)/('Best Times'!O$7-'Best Times'!O$2)))))</f>
        <v>111.18421052631578</v>
      </c>
      <c r="M146">
        <f>IF(ISBLANK(Marathon!N153),"",100+MAX(0,(50-(50*(Marathon!N153-'Best Times'!P$2)/('Best Times'!P$7-'Best Times'!P$2)))))</f>
        <v>100</v>
      </c>
      <c r="N146">
        <f>IF(ISBLANK(Marathon!O153),"",100+MAX(0,(50-(50*(Marathon!O153-'Best Times'!Q$2)/('Best Times'!Q$7-'Best Times'!Q$2)))))</f>
        <v>100</v>
      </c>
      <c r="O146">
        <f>100*COUNTIF(E146:N146,"&gt;0")</f>
        <v>1000</v>
      </c>
      <c r="P146">
        <f>IF(O146=1000,MIN(E146:N146),0)</f>
        <v>100</v>
      </c>
      <c r="Q146">
        <f>SUM(E146:N146)-P146</f>
        <v>911.18421052631584</v>
      </c>
      <c r="R146">
        <v>145</v>
      </c>
      <c r="S146">
        <f t="shared" si="2"/>
        <v>4</v>
      </c>
    </row>
    <row r="147" spans="1:19">
      <c r="A147">
        <v>145</v>
      </c>
      <c r="B147" t="s">
        <v>58</v>
      </c>
      <c r="C147" s="1">
        <v>23.65</v>
      </c>
      <c r="D147" s="2" t="s">
        <v>282</v>
      </c>
      <c r="E147">
        <f>IF(ISBLANK(Marathon!F149),"",100+MAX(0,(50-(50*(Marathon!F149-'Best Times'!H$2)/('Best Times'!H$7-'Best Times'!H$2)))))</f>
        <v>100</v>
      </c>
      <c r="F147">
        <f>IF(ISBLANK(Marathon!G149),"",100+MAX(0,(50-(50*(Marathon!G149-'Best Times'!I$2)/('Best Times'!I$7-'Best Times'!I$2)))))</f>
        <v>100</v>
      </c>
      <c r="G147">
        <f>IF(ISBLANK(Marathon!H149),"",100+MAX(0,(50-(50*(Marathon!H149-'Best Times'!J$2)/('Best Times'!J$7-'Best Times'!J$2)))))</f>
        <v>100</v>
      </c>
      <c r="H147">
        <f>IF(ISBLANK(Marathon!I149),"",100+MAX(0,(50-(50*(Marathon!I149-'Best Times'!K$2)/('Best Times'!K$7-'Best Times'!K$2)))))</f>
        <v>100</v>
      </c>
      <c r="I147">
        <f>IF(ISBLANK(Marathon!J149),"",100+MAX(0,(50-(50*(Marathon!J149-'Best Times'!L$2)/('Best Times'!L$7-'Best Times'!L$2)))))</f>
        <v>109.7844827586207</v>
      </c>
      <c r="J147">
        <f>IF(ISBLANK(Marathon!K149),"",100+MAX(0,(50-(50*(Marathon!K149-'Best Times'!M$2)/('Best Times'!M$7-'Best Times'!M$2)))))</f>
        <v>100</v>
      </c>
      <c r="K147">
        <f>IF(ISBLANK(Marathon!L149),"",100+MAX(0,(50-(50*(Marathon!L149-'Best Times'!N$2)/('Best Times'!N$7-'Best Times'!N$2)))))</f>
        <v>100</v>
      </c>
      <c r="L147">
        <f>IF(ISBLANK(Marathon!M149),"",100+MAX(0,(50-(50*(Marathon!M149-'Best Times'!O$2)/('Best Times'!O$7-'Best Times'!O$2)))))</f>
        <v>101.04907539118065</v>
      </c>
      <c r="M147">
        <f>IF(ISBLANK(Marathon!N149),"",100+MAX(0,(50-(50*(Marathon!N149-'Best Times'!P$2)/('Best Times'!P$7-'Best Times'!P$2)))))</f>
        <v>100</v>
      </c>
      <c r="N147">
        <f>IF(ISBLANK(Marathon!O149),"",100+MAX(0,(50-(50*(Marathon!O149-'Best Times'!Q$2)/('Best Times'!Q$7-'Best Times'!Q$2)))))</f>
        <v>100</v>
      </c>
      <c r="O147">
        <f>100*COUNTIF(E147:N147,"&gt;0")</f>
        <v>1000</v>
      </c>
      <c r="P147">
        <f>IF(O147=1000,MIN(E147:N147),0)</f>
        <v>100</v>
      </c>
      <c r="Q147">
        <f>SUM(E147:N147)-P147</f>
        <v>910.83355814980132</v>
      </c>
      <c r="R147">
        <v>146</v>
      </c>
      <c r="S147">
        <f t="shared" si="2"/>
        <v>-1</v>
      </c>
    </row>
    <row r="148" spans="1:19">
      <c r="A148">
        <v>127</v>
      </c>
      <c r="B148" t="s">
        <v>173</v>
      </c>
      <c r="C148" s="1">
        <v>54.5833333333333</v>
      </c>
      <c r="D148" s="2" t="s">
        <v>279</v>
      </c>
      <c r="E148">
        <f>IF(ISBLANK(Marathon!F131),"",100+MAX(0,(50-(50*(Marathon!F131-'Best Times'!H$2)/('Best Times'!H$7-'Best Times'!H$2)))))</f>
        <v>100</v>
      </c>
      <c r="F148">
        <f>IF(ISBLANK(Marathon!G131),"",100+MAX(0,(50-(50*(Marathon!G131-'Best Times'!I$2)/('Best Times'!I$7-'Best Times'!I$2)))))</f>
        <v>100</v>
      </c>
      <c r="G148">
        <f>IF(ISBLANK(Marathon!H131),"",100+MAX(0,(50-(50*(Marathon!H131-'Best Times'!J$2)/('Best Times'!J$7-'Best Times'!J$2)))))</f>
        <v>100</v>
      </c>
      <c r="H148">
        <f>IF(ISBLANK(Marathon!I131),"",100+MAX(0,(50-(50*(Marathon!I131-'Best Times'!K$2)/('Best Times'!K$7-'Best Times'!K$2)))))</f>
        <v>109.77011494252874</v>
      </c>
      <c r="I148">
        <f>IF(ISBLANK(Marathon!J131),"",100+MAX(0,(50-(50*(Marathon!J131-'Best Times'!L$2)/('Best Times'!L$7-'Best Times'!L$2)))))</f>
        <v>100</v>
      </c>
      <c r="J148">
        <f>IF(ISBLANK(Marathon!K131),"",100+MAX(0,(50-(50*(Marathon!K131-'Best Times'!M$2)/('Best Times'!M$7-'Best Times'!M$2)))))</f>
        <v>100</v>
      </c>
      <c r="K148">
        <f>IF(ISBLANK(Marathon!L131),"",100+MAX(0,(50-(50*(Marathon!L131-'Best Times'!N$2)/('Best Times'!N$7-'Best Times'!N$2)))))</f>
        <v>100</v>
      </c>
      <c r="L148">
        <f>IF(ISBLANK(Marathon!M131),"",100+MAX(0,(50-(50*(Marathon!M131-'Best Times'!O$2)/('Best Times'!O$7-'Best Times'!O$2)))))</f>
        <v>100</v>
      </c>
      <c r="M148">
        <f>IF(ISBLANK(Marathon!N131),"",100+MAX(0,(50-(50*(Marathon!N131-'Best Times'!P$2)/('Best Times'!P$7-'Best Times'!P$2)))))</f>
        <v>100</v>
      </c>
      <c r="N148">
        <f>IF(ISBLANK(Marathon!O131),"",100+MAX(0,(50-(50*(Marathon!O131-'Best Times'!Q$2)/('Best Times'!Q$7-'Best Times'!Q$2)))))</f>
        <v>100.23340248962656</v>
      </c>
      <c r="O148">
        <f>100*COUNTIF(E148:N148,"&gt;0")</f>
        <v>1000</v>
      </c>
      <c r="P148">
        <f>IF(O148=1000,MIN(E148:N148),0)</f>
        <v>100</v>
      </c>
      <c r="Q148">
        <f>SUM(E148:N148)-P148</f>
        <v>910.00351743215526</v>
      </c>
      <c r="R148">
        <v>147</v>
      </c>
      <c r="S148">
        <f t="shared" si="2"/>
        <v>-20</v>
      </c>
    </row>
    <row r="149" spans="1:19">
      <c r="A149">
        <v>159</v>
      </c>
      <c r="B149" t="s">
        <v>54</v>
      </c>
      <c r="C149" s="1">
        <v>16.350000000000001</v>
      </c>
      <c r="D149" s="2" t="s">
        <v>286</v>
      </c>
      <c r="E149">
        <f>IF(ISBLANK(Marathon!F163),"",100+MAX(0,(50-(50*(Marathon!F163-'Best Times'!H$2)/('Best Times'!H$7-'Best Times'!H$2)))))</f>
        <v>108.85416666666666</v>
      </c>
      <c r="F149">
        <f>IF(ISBLANK(Marathon!G163),"",100+MAX(0,(50-(50*(Marathon!G163-'Best Times'!I$2)/('Best Times'!I$7-'Best Times'!I$2)))))</f>
        <v>100</v>
      </c>
      <c r="G149">
        <f>IF(ISBLANK(Marathon!H163),"",100+MAX(0,(50-(50*(Marathon!H163-'Best Times'!J$2)/('Best Times'!J$7-'Best Times'!J$2)))))</f>
        <v>100</v>
      </c>
      <c r="H149">
        <f>IF(ISBLANK(Marathon!I163),"",100+MAX(0,(50-(50*(Marathon!I163-'Best Times'!K$2)/('Best Times'!K$7-'Best Times'!K$2)))))</f>
        <v>100</v>
      </c>
      <c r="I149">
        <f>IF(ISBLANK(Marathon!J163),"",100+MAX(0,(50-(50*(Marathon!J163-'Best Times'!L$2)/('Best Times'!L$7-'Best Times'!L$2)))))</f>
        <v>100</v>
      </c>
      <c r="J149">
        <f>IF(ISBLANK(Marathon!K163),"",100+MAX(0,(50-(50*(Marathon!K163-'Best Times'!M$2)/('Best Times'!M$7-'Best Times'!M$2)))))</f>
        <v>100</v>
      </c>
      <c r="K149" t="str">
        <f>IF(ISBLANK(Marathon!L163),"",100+MAX(0,(50-(50*(Marathon!L163-'Best Times'!N$2)/('Best Times'!N$7-'Best Times'!N$2)))))</f>
        <v/>
      </c>
      <c r="L149">
        <f>IF(ISBLANK(Marathon!M163),"",100+MAX(0,(50-(50*(Marathon!M163-'Best Times'!O$2)/('Best Times'!O$7-'Best Times'!O$2)))))</f>
        <v>100</v>
      </c>
      <c r="M149">
        <f>IF(ISBLANK(Marathon!N163),"",100+MAX(0,(50-(50*(Marathon!N163-'Best Times'!P$2)/('Best Times'!P$7-'Best Times'!P$2)))))</f>
        <v>100</v>
      </c>
      <c r="N149">
        <f>IF(ISBLANK(Marathon!O163),"",100+MAX(0,(50-(50*(Marathon!O163-'Best Times'!Q$2)/('Best Times'!Q$7-'Best Times'!Q$2)))))</f>
        <v>100</v>
      </c>
      <c r="O149">
        <f>100*COUNTIF(E149:N149,"&gt;0")</f>
        <v>900</v>
      </c>
      <c r="P149">
        <f>IF(O149=1000,MIN(E149:N149),0)</f>
        <v>0</v>
      </c>
      <c r="Q149">
        <f>SUM(E149:N149)-P149</f>
        <v>908.85416666666663</v>
      </c>
      <c r="R149">
        <v>148</v>
      </c>
      <c r="S149">
        <f t="shared" si="2"/>
        <v>11</v>
      </c>
    </row>
    <row r="150" spans="1:19">
      <c r="A150">
        <v>134</v>
      </c>
      <c r="B150" t="s">
        <v>89</v>
      </c>
      <c r="C150" s="1">
        <v>43.466666666666598</v>
      </c>
      <c r="D150" s="2" t="s">
        <v>282</v>
      </c>
      <c r="E150">
        <f>IF(ISBLANK(Marathon!F138),"",100+MAX(0,(50-(50*(Marathon!F138-'Best Times'!H$2)/('Best Times'!H$7-'Best Times'!H$2)))))</f>
        <v>100</v>
      </c>
      <c r="F150">
        <f>IF(ISBLANK(Marathon!G138),"",100+MAX(0,(50-(50*(Marathon!G138-'Best Times'!I$2)/('Best Times'!I$7-'Best Times'!I$2)))))</f>
        <v>100</v>
      </c>
      <c r="G150">
        <f>IF(ISBLANK(Marathon!H138),"",100+MAX(0,(50-(50*(Marathon!H138-'Best Times'!J$2)/('Best Times'!J$7-'Best Times'!J$2)))))</f>
        <v>100</v>
      </c>
      <c r="H150">
        <f>IF(ISBLANK(Marathon!I138),"",100+MAX(0,(50-(50*(Marathon!I138-'Best Times'!K$2)/('Best Times'!K$7-'Best Times'!K$2)))))</f>
        <v>100</v>
      </c>
      <c r="I150">
        <f>IF(ISBLANK(Marathon!J138),"",100+MAX(0,(50-(50*(Marathon!J138-'Best Times'!L$2)/('Best Times'!L$7-'Best Times'!L$2)))))</f>
        <v>100</v>
      </c>
      <c r="J150">
        <f>IF(ISBLANK(Marathon!K138),"",100+MAX(0,(50-(50*(Marathon!K138-'Best Times'!M$2)/('Best Times'!M$7-'Best Times'!M$2)))))</f>
        <v>100</v>
      </c>
      <c r="K150">
        <f>IF(ISBLANK(Marathon!L138),"",100+MAX(0,(50-(50*(Marathon!L138-'Best Times'!N$2)/('Best Times'!N$7-'Best Times'!N$2)))))</f>
        <v>100</v>
      </c>
      <c r="L150">
        <f>IF(ISBLANK(Marathon!M138),"",100+MAX(0,(50-(50*(Marathon!M138-'Best Times'!O$2)/('Best Times'!O$7-'Best Times'!O$2)))))</f>
        <v>100</v>
      </c>
      <c r="M150">
        <f>IF(ISBLANK(Marathon!N138),"",100+MAX(0,(50-(50*(Marathon!N138-'Best Times'!P$2)/('Best Times'!P$7-'Best Times'!P$2)))))</f>
        <v>108.23529411764706</v>
      </c>
      <c r="N150">
        <f>IF(ISBLANK(Marathon!O138),"",100+MAX(0,(50-(50*(Marathon!O138-'Best Times'!Q$2)/('Best Times'!Q$7-'Best Times'!Q$2)))))</f>
        <v>100</v>
      </c>
      <c r="O150">
        <f>100*COUNTIF(E150:N150,"&gt;0")</f>
        <v>1000</v>
      </c>
      <c r="P150">
        <f>IF(O150=1000,MIN(E150:N150),0)</f>
        <v>100</v>
      </c>
      <c r="Q150">
        <f>SUM(E150:N150)-P150</f>
        <v>908.23529411764707</v>
      </c>
      <c r="R150">
        <v>149</v>
      </c>
      <c r="S150">
        <f t="shared" si="2"/>
        <v>-15</v>
      </c>
    </row>
    <row r="151" spans="1:19">
      <c r="A151">
        <v>147</v>
      </c>
      <c r="B151" t="s">
        <v>102</v>
      </c>
      <c r="C151" s="1">
        <v>23.3</v>
      </c>
      <c r="D151" s="2" t="s">
        <v>286</v>
      </c>
      <c r="E151">
        <f>IF(ISBLANK(Marathon!F151),"",100+MAX(0,(50-(50*(Marathon!F151-'Best Times'!H$2)/('Best Times'!H$7-'Best Times'!H$2)))))</f>
        <v>100</v>
      </c>
      <c r="F151">
        <f>IF(ISBLANK(Marathon!G151),"",100+MAX(0,(50-(50*(Marathon!G151-'Best Times'!I$2)/('Best Times'!I$7-'Best Times'!I$2)))))</f>
        <v>100</v>
      </c>
      <c r="G151" t="str">
        <f>IF(ISBLANK(Marathon!H151),"",100+MAX(0,(50-(50*(Marathon!H151-'Best Times'!J$2)/('Best Times'!J$7-'Best Times'!J$2)))))</f>
        <v/>
      </c>
      <c r="H151">
        <f>IF(ISBLANK(Marathon!I151),"",100+MAX(0,(50-(50*(Marathon!I151-'Best Times'!K$2)/('Best Times'!K$7-'Best Times'!K$2)))))</f>
        <v>100</v>
      </c>
      <c r="I151">
        <f>IF(ISBLANK(Marathon!J151),"",100+MAX(0,(50-(50*(Marathon!J151-'Best Times'!L$2)/('Best Times'!L$7-'Best Times'!L$2)))))</f>
        <v>100</v>
      </c>
      <c r="J151">
        <f>IF(ISBLANK(Marathon!K151),"",100+MAX(0,(50-(50*(Marathon!K151-'Best Times'!M$2)/('Best Times'!M$7-'Best Times'!M$2)))))</f>
        <v>100</v>
      </c>
      <c r="K151">
        <f>IF(ISBLANK(Marathon!L151),"",100+MAX(0,(50-(50*(Marathon!L151-'Best Times'!N$2)/('Best Times'!N$7-'Best Times'!N$2)))))</f>
        <v>100</v>
      </c>
      <c r="L151">
        <f>IF(ISBLANK(Marathon!M151),"",100+MAX(0,(50-(50*(Marathon!M151-'Best Times'!O$2)/('Best Times'!O$7-'Best Times'!O$2)))))</f>
        <v>100</v>
      </c>
      <c r="M151">
        <f>IF(ISBLANK(Marathon!N151),"",100+MAX(0,(50-(50*(Marathon!N151-'Best Times'!P$2)/('Best Times'!P$7-'Best Times'!P$2)))))</f>
        <v>100</v>
      </c>
      <c r="N151">
        <f>IF(ISBLANK(Marathon!O151),"",100+MAX(0,(50-(50*(Marathon!O151-'Best Times'!Q$2)/('Best Times'!Q$7-'Best Times'!Q$2)))))</f>
        <v>105.39419087136929</v>
      </c>
      <c r="O151">
        <f>100*COUNTIF(E151:N151,"&gt;0")</f>
        <v>900</v>
      </c>
      <c r="P151">
        <f>IF(O151=1000,MIN(E151:N151),0)</f>
        <v>0</v>
      </c>
      <c r="Q151">
        <f>SUM(E151:N151)-P151</f>
        <v>905.39419087136935</v>
      </c>
      <c r="R151">
        <v>150</v>
      </c>
      <c r="S151">
        <f t="shared" si="2"/>
        <v>-3</v>
      </c>
    </row>
    <row r="152" spans="1:19">
      <c r="A152">
        <v>137</v>
      </c>
      <c r="B152" t="s">
        <v>106</v>
      </c>
      <c r="C152" s="1">
        <v>41.466666666666598</v>
      </c>
      <c r="D152" s="2" t="s">
        <v>275</v>
      </c>
      <c r="E152">
        <f>IF(ISBLANK(Marathon!F141),"",100+MAX(0,(50-(50*(Marathon!F141-'Best Times'!H$2)/('Best Times'!H$7-'Best Times'!H$2)))))</f>
        <v>100</v>
      </c>
      <c r="F152">
        <f>IF(ISBLANK(Marathon!G141),"",100+MAX(0,(50-(50*(Marathon!G141-'Best Times'!I$2)/('Best Times'!I$7-'Best Times'!I$2)))))</f>
        <v>100</v>
      </c>
      <c r="G152">
        <f>IF(ISBLANK(Marathon!H141),"",100+MAX(0,(50-(50*(Marathon!H141-'Best Times'!J$2)/('Best Times'!J$7-'Best Times'!J$2)))))</f>
        <v>100</v>
      </c>
      <c r="H152">
        <f>IF(ISBLANK(Marathon!I141),"",100+MAX(0,(50-(50*(Marathon!I141-'Best Times'!K$2)/('Best Times'!K$7-'Best Times'!K$2)))))</f>
        <v>100</v>
      </c>
      <c r="I152">
        <f>IF(ISBLANK(Marathon!J141),"",100+MAX(0,(50-(50*(Marathon!J141-'Best Times'!L$2)/('Best Times'!L$7-'Best Times'!L$2)))))</f>
        <v>100.81896551724138</v>
      </c>
      <c r="J152">
        <f>IF(ISBLANK(Marathon!K141),"",100+MAX(0,(50-(50*(Marathon!K141-'Best Times'!M$2)/('Best Times'!M$7-'Best Times'!M$2)))))</f>
        <v>101.41765285996055</v>
      </c>
      <c r="K152">
        <f>IF(ISBLANK(Marathon!L141),"",100+MAX(0,(50-(50*(Marathon!L141-'Best Times'!N$2)/('Best Times'!N$7-'Best Times'!N$2)))))</f>
        <v>100</v>
      </c>
      <c r="L152">
        <f>IF(ISBLANK(Marathon!M141),"",100+MAX(0,(50-(50*(Marathon!M141-'Best Times'!O$2)/('Best Times'!O$7-'Best Times'!O$2)))))</f>
        <v>101.38691322901849</v>
      </c>
      <c r="M152">
        <f>IF(ISBLANK(Marathon!N141),"",100+MAX(0,(50-(50*(Marathon!N141-'Best Times'!P$2)/('Best Times'!P$7-'Best Times'!P$2)))))</f>
        <v>100</v>
      </c>
      <c r="N152">
        <f>IF(ISBLANK(Marathon!O141),"",100+MAX(0,(50-(50*(Marathon!O141-'Best Times'!Q$2)/('Best Times'!Q$7-'Best Times'!Q$2)))))</f>
        <v>100</v>
      </c>
      <c r="O152">
        <f>100*COUNTIF(E152:N152,"&gt;0")</f>
        <v>1000</v>
      </c>
      <c r="P152">
        <f>IF(O152=1000,MIN(E152:N152),0)</f>
        <v>100</v>
      </c>
      <c r="Q152">
        <f>SUM(E152:N152)-P152</f>
        <v>903.62353160622047</v>
      </c>
      <c r="R152">
        <v>151</v>
      </c>
      <c r="S152">
        <f t="shared" si="2"/>
        <v>-14</v>
      </c>
    </row>
    <row r="153" spans="1:19">
      <c r="A153">
        <v>151</v>
      </c>
      <c r="B153" t="s">
        <v>187</v>
      </c>
      <c r="C153" s="1">
        <v>11.6</v>
      </c>
      <c r="D153" s="2" t="s">
        <v>287</v>
      </c>
      <c r="E153">
        <f>IF(ISBLANK(Marathon!F155),"",100+MAX(0,(50-(50*(Marathon!F155-'Best Times'!H$2)/('Best Times'!H$7-'Best Times'!H$2)))))</f>
        <v>100</v>
      </c>
      <c r="F153">
        <f>IF(ISBLANK(Marathon!G155),"",100+MAX(0,(50-(50*(Marathon!G155-'Best Times'!I$2)/('Best Times'!I$7-'Best Times'!I$2)))))</f>
        <v>100</v>
      </c>
      <c r="G153">
        <f>IF(ISBLANK(Marathon!H155),"",100+MAX(0,(50-(50*(Marathon!H155-'Best Times'!J$2)/('Best Times'!J$7-'Best Times'!J$2)))))</f>
        <v>100</v>
      </c>
      <c r="H153">
        <f>IF(ISBLANK(Marathon!I155),"",100+MAX(0,(50-(50*(Marathon!I155-'Best Times'!K$2)/('Best Times'!K$7-'Best Times'!K$2)))))</f>
        <v>100</v>
      </c>
      <c r="I153" t="str">
        <f>IF(ISBLANK(Marathon!J155),"",100+MAX(0,(50-(50*(Marathon!J155-'Best Times'!L$2)/('Best Times'!L$7-'Best Times'!L$2)))))</f>
        <v/>
      </c>
      <c r="J153">
        <f>IF(ISBLANK(Marathon!K155),"",100+MAX(0,(50-(50*(Marathon!K155-'Best Times'!M$2)/('Best Times'!M$7-'Best Times'!M$2)))))</f>
        <v>103.03254437869822</v>
      </c>
      <c r="K153">
        <f>IF(ISBLANK(Marathon!L155),"",100+MAX(0,(50-(50*(Marathon!L155-'Best Times'!N$2)/('Best Times'!N$7-'Best Times'!N$2)))))</f>
        <v>100</v>
      </c>
      <c r="L153">
        <f>IF(ISBLANK(Marathon!M155),"",100+MAX(0,(50-(50*(Marathon!M155-'Best Times'!O$2)/('Best Times'!O$7-'Best Times'!O$2)))))</f>
        <v>100</v>
      </c>
      <c r="M153">
        <f>IF(ISBLANK(Marathon!N155),"",100+MAX(0,(50-(50*(Marathon!N155-'Best Times'!P$2)/('Best Times'!P$7-'Best Times'!P$2)))))</f>
        <v>100</v>
      </c>
      <c r="N153">
        <f>IF(ISBLANK(Marathon!O155),"",100+MAX(0,(50-(50*(Marathon!O155-'Best Times'!Q$2)/('Best Times'!Q$7-'Best Times'!Q$2)))))</f>
        <v>100</v>
      </c>
      <c r="O153">
        <f>100*COUNTIF(E153:N153,"&gt;0")</f>
        <v>900</v>
      </c>
      <c r="P153">
        <f>IF(O153=1000,MIN(E153:N153),0)</f>
        <v>0</v>
      </c>
      <c r="Q153">
        <f>SUM(E153:N153)-P153</f>
        <v>903.03254437869828</v>
      </c>
      <c r="R153">
        <v>152</v>
      </c>
      <c r="S153">
        <f t="shared" si="2"/>
        <v>-1</v>
      </c>
    </row>
    <row r="154" spans="1:19">
      <c r="A154">
        <v>150</v>
      </c>
      <c r="B154" t="s">
        <v>74</v>
      </c>
      <c r="C154" s="1">
        <v>13.8</v>
      </c>
      <c r="D154" s="2" t="s">
        <v>286</v>
      </c>
      <c r="E154">
        <f>IF(ISBLANK(Marathon!F154),"",100+MAX(0,(50-(50*(Marathon!F154-'Best Times'!H$2)/('Best Times'!H$7-'Best Times'!H$2)))))</f>
        <v>100</v>
      </c>
      <c r="F154">
        <f>IF(ISBLANK(Marathon!G154),"",100+MAX(0,(50-(50*(Marathon!G154-'Best Times'!I$2)/('Best Times'!I$7-'Best Times'!I$2)))))</f>
        <v>100</v>
      </c>
      <c r="G154" t="str">
        <f>IF(ISBLANK(Marathon!H154),"",100+MAX(0,(50-(50*(Marathon!H154-'Best Times'!J$2)/('Best Times'!J$7-'Best Times'!J$2)))))</f>
        <v/>
      </c>
      <c r="H154">
        <f>IF(ISBLANK(Marathon!I154),"",100+MAX(0,(50-(50*(Marathon!I154-'Best Times'!K$2)/('Best Times'!K$7-'Best Times'!K$2)))))</f>
        <v>100</v>
      </c>
      <c r="I154">
        <f>IF(ISBLANK(Marathon!J154),"",100+MAX(0,(50-(50*(Marathon!J154-'Best Times'!L$2)/('Best Times'!L$7-'Best Times'!L$2)))))</f>
        <v>102.75862068965517</v>
      </c>
      <c r="J154">
        <f>IF(ISBLANK(Marathon!K154),"",100+MAX(0,(50-(50*(Marathon!K154-'Best Times'!M$2)/('Best Times'!M$7-'Best Times'!M$2)))))</f>
        <v>100</v>
      </c>
      <c r="K154">
        <f>IF(ISBLANK(Marathon!L154),"",100+MAX(0,(50-(50*(Marathon!L154-'Best Times'!N$2)/('Best Times'!N$7-'Best Times'!N$2)))))</f>
        <v>100</v>
      </c>
      <c r="L154">
        <f>IF(ISBLANK(Marathon!M154),"",100+MAX(0,(50-(50*(Marathon!M154-'Best Times'!O$2)/('Best Times'!O$7-'Best Times'!O$2)))))</f>
        <v>100</v>
      </c>
      <c r="M154">
        <f>IF(ISBLANK(Marathon!N154),"",100+MAX(0,(50-(50*(Marathon!N154-'Best Times'!P$2)/('Best Times'!P$7-'Best Times'!P$2)))))</f>
        <v>100</v>
      </c>
      <c r="N154">
        <f>IF(ISBLANK(Marathon!O154),"",100+MAX(0,(50-(50*(Marathon!O154-'Best Times'!Q$2)/('Best Times'!Q$7-'Best Times'!Q$2)))))</f>
        <v>100</v>
      </c>
      <c r="O154">
        <f>100*COUNTIF(E154:N154,"&gt;0")</f>
        <v>900</v>
      </c>
      <c r="P154">
        <f>IF(O154=1000,MIN(E154:N154),0)</f>
        <v>0</v>
      </c>
      <c r="Q154">
        <f>SUM(E154:N154)-P154</f>
        <v>902.75862068965512</v>
      </c>
      <c r="R154">
        <v>153</v>
      </c>
      <c r="S154">
        <f t="shared" si="2"/>
        <v>-3</v>
      </c>
    </row>
    <row r="155" spans="1:19">
      <c r="A155">
        <v>146</v>
      </c>
      <c r="B155" t="s">
        <v>184</v>
      </c>
      <c r="C155" s="1">
        <v>24.05</v>
      </c>
      <c r="D155" s="2" t="s">
        <v>284</v>
      </c>
      <c r="E155">
        <f>IF(ISBLANK(Marathon!F150),"",100+MAX(0,(50-(50*(Marathon!F150-'Best Times'!H$2)/('Best Times'!H$7-'Best Times'!H$2)))))</f>
        <v>100</v>
      </c>
      <c r="F155">
        <f>IF(ISBLANK(Marathon!G150),"",100+MAX(0,(50-(50*(Marathon!G150-'Best Times'!I$2)/('Best Times'!I$7-'Best Times'!I$2)))))</f>
        <v>100</v>
      </c>
      <c r="G155">
        <f>IF(ISBLANK(Marathon!H150),"",100+MAX(0,(50-(50*(Marathon!H150-'Best Times'!J$2)/('Best Times'!J$7-'Best Times'!J$2)))))</f>
        <v>100</v>
      </c>
      <c r="H155">
        <f>IF(ISBLANK(Marathon!I150),"",100+MAX(0,(50-(50*(Marathon!I150-'Best Times'!K$2)/('Best Times'!K$7-'Best Times'!K$2)))))</f>
        <v>100</v>
      </c>
      <c r="I155">
        <f>IF(ISBLANK(Marathon!J150),"",100+MAX(0,(50-(50*(Marathon!J150-'Best Times'!L$2)/('Best Times'!L$7-'Best Times'!L$2)))))</f>
        <v>100</v>
      </c>
      <c r="J155">
        <f>IF(ISBLANK(Marathon!K150),"",100+MAX(0,(50-(50*(Marathon!K150-'Best Times'!M$2)/('Best Times'!M$7-'Best Times'!M$2)))))</f>
        <v>100</v>
      </c>
      <c r="K155">
        <f>IF(ISBLANK(Marathon!L150),"",100+MAX(0,(50-(50*(Marathon!L150-'Best Times'!N$2)/('Best Times'!N$7-'Best Times'!N$2)))))</f>
        <v>100</v>
      </c>
      <c r="L155">
        <f>IF(ISBLANK(Marathon!M150),"",100+MAX(0,(50-(50*(Marathon!M150-'Best Times'!O$2)/('Best Times'!O$7-'Best Times'!O$2)))))</f>
        <v>100</v>
      </c>
      <c r="M155">
        <f>IF(ISBLANK(Marathon!N150),"",100+MAX(0,(50-(50*(Marathon!N150-'Best Times'!P$2)/('Best Times'!P$7-'Best Times'!P$2)))))</f>
        <v>100</v>
      </c>
      <c r="N155">
        <f>IF(ISBLANK(Marathon!O150),"",100+MAX(0,(50-(50*(Marathon!O150-'Best Times'!Q$2)/('Best Times'!Q$7-'Best Times'!Q$2)))))</f>
        <v>100</v>
      </c>
      <c r="O155">
        <f>100*COUNTIF(E155:N155,"&gt;0")</f>
        <v>1000</v>
      </c>
      <c r="P155">
        <f>IF(O155=1000,MIN(E155:N155),0)</f>
        <v>100</v>
      </c>
      <c r="Q155">
        <f>SUM(E155:N155)-P155</f>
        <v>900</v>
      </c>
      <c r="R155">
        <v>154</v>
      </c>
      <c r="S155">
        <f t="shared" si="2"/>
        <v>-8</v>
      </c>
    </row>
    <row r="156" spans="1:19">
      <c r="A156">
        <v>153</v>
      </c>
      <c r="B156" t="s">
        <v>188</v>
      </c>
      <c r="C156" s="1">
        <v>7.8</v>
      </c>
      <c r="D156" s="2" t="s">
        <v>288</v>
      </c>
      <c r="E156">
        <f>IF(ISBLANK(Marathon!F157),"",100+MAX(0,(50-(50*(Marathon!F157-'Best Times'!H$2)/('Best Times'!H$7-'Best Times'!H$2)))))</f>
        <v>100</v>
      </c>
      <c r="F156">
        <f>IF(ISBLANK(Marathon!G157),"",100+MAX(0,(50-(50*(Marathon!G157-'Best Times'!I$2)/('Best Times'!I$7-'Best Times'!I$2)))))</f>
        <v>100</v>
      </c>
      <c r="G156">
        <f>IF(ISBLANK(Marathon!H157),"",100+MAX(0,(50-(50*(Marathon!H157-'Best Times'!J$2)/('Best Times'!J$7-'Best Times'!J$2)))))</f>
        <v>100</v>
      </c>
      <c r="H156">
        <f>IF(ISBLANK(Marathon!I157),"",100+MAX(0,(50-(50*(Marathon!I157-'Best Times'!K$2)/('Best Times'!K$7-'Best Times'!K$2)))))</f>
        <v>100</v>
      </c>
      <c r="I156">
        <f>IF(ISBLANK(Marathon!J157),"",100+MAX(0,(50-(50*(Marathon!J157-'Best Times'!L$2)/('Best Times'!L$7-'Best Times'!L$2)))))</f>
        <v>100</v>
      </c>
      <c r="J156">
        <f>IF(ISBLANK(Marathon!K157),"",100+MAX(0,(50-(50*(Marathon!K157-'Best Times'!M$2)/('Best Times'!M$7-'Best Times'!M$2)))))</f>
        <v>100</v>
      </c>
      <c r="K156">
        <f>IF(ISBLANK(Marathon!L157),"",100+MAX(0,(50-(50*(Marathon!L157-'Best Times'!N$2)/('Best Times'!N$7-'Best Times'!N$2)))))</f>
        <v>100</v>
      </c>
      <c r="L156">
        <f>IF(ISBLANK(Marathon!M157),"",100+MAX(0,(50-(50*(Marathon!M157-'Best Times'!O$2)/('Best Times'!O$7-'Best Times'!O$2)))))</f>
        <v>100</v>
      </c>
      <c r="M156">
        <f>IF(ISBLANK(Marathon!N157),"",100+MAX(0,(50-(50*(Marathon!N157-'Best Times'!P$2)/('Best Times'!P$7-'Best Times'!P$2)))))</f>
        <v>100</v>
      </c>
      <c r="N156">
        <f>IF(ISBLANK(Marathon!O157),"",100+MAX(0,(50-(50*(Marathon!O157-'Best Times'!Q$2)/('Best Times'!Q$7-'Best Times'!Q$2)))))</f>
        <v>100</v>
      </c>
      <c r="O156">
        <f>100*COUNTIF(E156:N156,"&gt;0")</f>
        <v>1000</v>
      </c>
      <c r="P156">
        <f>IF(O156=1000,MIN(E156:N156),0)</f>
        <v>100</v>
      </c>
      <c r="Q156">
        <f>SUM(E156:N156)-P156</f>
        <v>900</v>
      </c>
      <c r="R156">
        <v>155</v>
      </c>
      <c r="S156">
        <f t="shared" si="2"/>
        <v>-2</v>
      </c>
    </row>
    <row r="157" spans="1:19">
      <c r="A157">
        <v>154</v>
      </c>
      <c r="B157" t="s">
        <v>189</v>
      </c>
      <c r="C157" s="1">
        <v>7.2333333333333298</v>
      </c>
      <c r="D157" s="2" t="s">
        <v>286</v>
      </c>
      <c r="E157">
        <f>IF(ISBLANK(Marathon!F158),"",100+MAX(0,(50-(50*(Marathon!F158-'Best Times'!H$2)/('Best Times'!H$7-'Best Times'!H$2)))))</f>
        <v>100</v>
      </c>
      <c r="F157">
        <f>IF(ISBLANK(Marathon!G158),"",100+MAX(0,(50-(50*(Marathon!G158-'Best Times'!I$2)/('Best Times'!I$7-'Best Times'!I$2)))))</f>
        <v>100</v>
      </c>
      <c r="G157" t="str">
        <f>IF(ISBLANK(Marathon!H158),"",100+MAX(0,(50-(50*(Marathon!H158-'Best Times'!J$2)/('Best Times'!J$7-'Best Times'!J$2)))))</f>
        <v/>
      </c>
      <c r="H157">
        <f>IF(ISBLANK(Marathon!I158),"",100+MAX(0,(50-(50*(Marathon!I158-'Best Times'!K$2)/('Best Times'!K$7-'Best Times'!K$2)))))</f>
        <v>100</v>
      </c>
      <c r="I157">
        <f>IF(ISBLANK(Marathon!J158),"",100+MAX(0,(50-(50*(Marathon!J158-'Best Times'!L$2)/('Best Times'!L$7-'Best Times'!L$2)))))</f>
        <v>100</v>
      </c>
      <c r="J157">
        <f>IF(ISBLANK(Marathon!K158),"",100+MAX(0,(50-(50*(Marathon!K158-'Best Times'!M$2)/('Best Times'!M$7-'Best Times'!M$2)))))</f>
        <v>100</v>
      </c>
      <c r="K157">
        <f>IF(ISBLANK(Marathon!L158),"",100+MAX(0,(50-(50*(Marathon!L158-'Best Times'!N$2)/('Best Times'!N$7-'Best Times'!N$2)))))</f>
        <v>100</v>
      </c>
      <c r="L157">
        <f>IF(ISBLANK(Marathon!M158),"",100+MAX(0,(50-(50*(Marathon!M158-'Best Times'!O$2)/('Best Times'!O$7-'Best Times'!O$2)))))</f>
        <v>100</v>
      </c>
      <c r="M157">
        <f>IF(ISBLANK(Marathon!N158),"",100+MAX(0,(50-(50*(Marathon!N158-'Best Times'!P$2)/('Best Times'!P$7-'Best Times'!P$2)))))</f>
        <v>100</v>
      </c>
      <c r="N157">
        <f>IF(ISBLANK(Marathon!O158),"",100+MAX(0,(50-(50*(Marathon!O158-'Best Times'!Q$2)/('Best Times'!Q$7-'Best Times'!Q$2)))))</f>
        <v>100</v>
      </c>
      <c r="O157">
        <f>100*COUNTIF(E157:N157,"&gt;0")</f>
        <v>900</v>
      </c>
      <c r="P157">
        <f>IF(O157=1000,MIN(E157:N157),0)</f>
        <v>0</v>
      </c>
      <c r="Q157">
        <f>SUM(E157:N157)-P157</f>
        <v>900</v>
      </c>
      <c r="R157">
        <v>156</v>
      </c>
      <c r="S157">
        <f t="shared" si="2"/>
        <v>-2</v>
      </c>
    </row>
    <row r="158" spans="1:19">
      <c r="A158">
        <v>155</v>
      </c>
      <c r="B158" t="s">
        <v>190</v>
      </c>
      <c r="C158" s="1">
        <v>2.5499999999999998</v>
      </c>
      <c r="D158" s="2" t="s">
        <v>288</v>
      </c>
      <c r="E158">
        <f>IF(ISBLANK(Marathon!F159),"",100+MAX(0,(50-(50*(Marathon!F159-'Best Times'!H$2)/('Best Times'!H$7-'Best Times'!H$2)))))</f>
        <v>100</v>
      </c>
      <c r="F158">
        <f>IF(ISBLANK(Marathon!G159),"",100+MAX(0,(50-(50*(Marathon!G159-'Best Times'!I$2)/('Best Times'!I$7-'Best Times'!I$2)))))</f>
        <v>100</v>
      </c>
      <c r="G158">
        <f>IF(ISBLANK(Marathon!H159),"",100+MAX(0,(50-(50*(Marathon!H159-'Best Times'!J$2)/('Best Times'!J$7-'Best Times'!J$2)))))</f>
        <v>100</v>
      </c>
      <c r="H158">
        <f>IF(ISBLANK(Marathon!I159),"",100+MAX(0,(50-(50*(Marathon!I159-'Best Times'!K$2)/('Best Times'!K$7-'Best Times'!K$2)))))</f>
        <v>100</v>
      </c>
      <c r="I158">
        <f>IF(ISBLANK(Marathon!J159),"",100+MAX(0,(50-(50*(Marathon!J159-'Best Times'!L$2)/('Best Times'!L$7-'Best Times'!L$2)))))</f>
        <v>100</v>
      </c>
      <c r="J158">
        <f>IF(ISBLANK(Marathon!K159),"",100+MAX(0,(50-(50*(Marathon!K159-'Best Times'!M$2)/('Best Times'!M$7-'Best Times'!M$2)))))</f>
        <v>100</v>
      </c>
      <c r="K158">
        <f>IF(ISBLANK(Marathon!L159),"",100+MAX(0,(50-(50*(Marathon!L159-'Best Times'!N$2)/('Best Times'!N$7-'Best Times'!N$2)))))</f>
        <v>100</v>
      </c>
      <c r="L158">
        <f>IF(ISBLANK(Marathon!M159),"",100+MAX(0,(50-(50*(Marathon!M159-'Best Times'!O$2)/('Best Times'!O$7-'Best Times'!O$2)))))</f>
        <v>100</v>
      </c>
      <c r="M158">
        <f>IF(ISBLANK(Marathon!N159),"",100+MAX(0,(50-(50*(Marathon!N159-'Best Times'!P$2)/('Best Times'!P$7-'Best Times'!P$2)))))</f>
        <v>100</v>
      </c>
      <c r="N158">
        <f>IF(ISBLANK(Marathon!O159),"",100+MAX(0,(50-(50*(Marathon!O159-'Best Times'!Q$2)/('Best Times'!Q$7-'Best Times'!Q$2)))))</f>
        <v>100</v>
      </c>
      <c r="O158">
        <f>100*COUNTIF(E158:N158,"&gt;0")</f>
        <v>1000</v>
      </c>
      <c r="P158">
        <f>IF(O158=1000,MIN(E158:N158),0)</f>
        <v>100</v>
      </c>
      <c r="Q158">
        <f>SUM(E158:N158)-P158</f>
        <v>900</v>
      </c>
      <c r="R158">
        <v>157</v>
      </c>
      <c r="S158">
        <f t="shared" si="2"/>
        <v>-2</v>
      </c>
    </row>
    <row r="159" spans="1:19">
      <c r="A159">
        <v>156</v>
      </c>
      <c r="B159" t="s">
        <v>59</v>
      </c>
      <c r="C159" s="1">
        <v>0</v>
      </c>
      <c r="D159" s="2" t="s">
        <v>289</v>
      </c>
      <c r="E159">
        <f>IF(ISBLANK(Marathon!F160),"",100+MAX(0,(50-(50*(Marathon!F160-'Best Times'!H$2)/('Best Times'!H$7-'Best Times'!H$2)))))</f>
        <v>100</v>
      </c>
      <c r="F159">
        <f>IF(ISBLANK(Marathon!G160),"",100+MAX(0,(50-(50*(Marathon!G160-'Best Times'!I$2)/('Best Times'!I$7-'Best Times'!I$2)))))</f>
        <v>100</v>
      </c>
      <c r="G159">
        <f>IF(ISBLANK(Marathon!H160),"",100+MAX(0,(50-(50*(Marathon!H160-'Best Times'!J$2)/('Best Times'!J$7-'Best Times'!J$2)))))</f>
        <v>100</v>
      </c>
      <c r="H159">
        <f>IF(ISBLANK(Marathon!I160),"",100+MAX(0,(50-(50*(Marathon!I160-'Best Times'!K$2)/('Best Times'!K$7-'Best Times'!K$2)))))</f>
        <v>100</v>
      </c>
      <c r="I159">
        <f>IF(ISBLANK(Marathon!J160),"",100+MAX(0,(50-(50*(Marathon!J160-'Best Times'!L$2)/('Best Times'!L$7-'Best Times'!L$2)))))</f>
        <v>100</v>
      </c>
      <c r="J159">
        <f>IF(ISBLANK(Marathon!K160),"",100+MAX(0,(50-(50*(Marathon!K160-'Best Times'!M$2)/('Best Times'!M$7-'Best Times'!M$2)))))</f>
        <v>100</v>
      </c>
      <c r="K159">
        <f>IF(ISBLANK(Marathon!L160),"",100+MAX(0,(50-(50*(Marathon!L160-'Best Times'!N$2)/('Best Times'!N$7-'Best Times'!N$2)))))</f>
        <v>100</v>
      </c>
      <c r="L159">
        <f>IF(ISBLANK(Marathon!M160),"",100+MAX(0,(50-(50*(Marathon!M160-'Best Times'!O$2)/('Best Times'!O$7-'Best Times'!O$2)))))</f>
        <v>100</v>
      </c>
      <c r="M159">
        <f>IF(ISBLANK(Marathon!N160),"",100+MAX(0,(50-(50*(Marathon!N160-'Best Times'!P$2)/('Best Times'!P$7-'Best Times'!P$2)))))</f>
        <v>100</v>
      </c>
      <c r="N159">
        <f>IF(ISBLANK(Marathon!O160),"",100+MAX(0,(50-(50*(Marathon!O160-'Best Times'!Q$2)/('Best Times'!Q$7-'Best Times'!Q$2)))))</f>
        <v>100</v>
      </c>
      <c r="O159">
        <f>100*COUNTIF(E159:N159,"&gt;0")</f>
        <v>1000</v>
      </c>
      <c r="P159">
        <f>IF(O159=1000,MIN(E159:N159),0)</f>
        <v>100</v>
      </c>
      <c r="Q159">
        <f>SUM(E159:N159)-P159</f>
        <v>900</v>
      </c>
      <c r="R159">
        <v>158</v>
      </c>
      <c r="S159">
        <f t="shared" si="2"/>
        <v>-2</v>
      </c>
    </row>
    <row r="160" spans="1:19">
      <c r="A160">
        <v>157</v>
      </c>
      <c r="B160" t="s">
        <v>191</v>
      </c>
      <c r="C160" s="1">
        <v>0</v>
      </c>
      <c r="D160" s="2" t="s">
        <v>289</v>
      </c>
      <c r="E160">
        <f>IF(ISBLANK(Marathon!F161),"",100+MAX(0,(50-(50*(Marathon!F161-'Best Times'!H$2)/('Best Times'!H$7-'Best Times'!H$2)))))</f>
        <v>100</v>
      </c>
      <c r="F160">
        <f>IF(ISBLANK(Marathon!G161),"",100+MAX(0,(50-(50*(Marathon!G161-'Best Times'!I$2)/('Best Times'!I$7-'Best Times'!I$2)))))</f>
        <v>100</v>
      </c>
      <c r="G160">
        <f>IF(ISBLANK(Marathon!H161),"",100+MAX(0,(50-(50*(Marathon!H161-'Best Times'!J$2)/('Best Times'!J$7-'Best Times'!J$2)))))</f>
        <v>100</v>
      </c>
      <c r="H160">
        <f>IF(ISBLANK(Marathon!I161),"",100+MAX(0,(50-(50*(Marathon!I161-'Best Times'!K$2)/('Best Times'!K$7-'Best Times'!K$2)))))</f>
        <v>100</v>
      </c>
      <c r="I160">
        <f>IF(ISBLANK(Marathon!J161),"",100+MAX(0,(50-(50*(Marathon!J161-'Best Times'!L$2)/('Best Times'!L$7-'Best Times'!L$2)))))</f>
        <v>100</v>
      </c>
      <c r="J160">
        <f>IF(ISBLANK(Marathon!K161),"",100+MAX(0,(50-(50*(Marathon!K161-'Best Times'!M$2)/('Best Times'!M$7-'Best Times'!M$2)))))</f>
        <v>100</v>
      </c>
      <c r="K160">
        <f>IF(ISBLANK(Marathon!L161),"",100+MAX(0,(50-(50*(Marathon!L161-'Best Times'!N$2)/('Best Times'!N$7-'Best Times'!N$2)))))</f>
        <v>100</v>
      </c>
      <c r="L160">
        <f>IF(ISBLANK(Marathon!M161),"",100+MAX(0,(50-(50*(Marathon!M161-'Best Times'!O$2)/('Best Times'!O$7-'Best Times'!O$2)))))</f>
        <v>100</v>
      </c>
      <c r="M160">
        <f>IF(ISBLANK(Marathon!N161),"",100+MAX(0,(50-(50*(Marathon!N161-'Best Times'!P$2)/('Best Times'!P$7-'Best Times'!P$2)))))</f>
        <v>100</v>
      </c>
      <c r="N160">
        <f>IF(ISBLANK(Marathon!O161),"",100+MAX(0,(50-(50*(Marathon!O161-'Best Times'!Q$2)/('Best Times'!Q$7-'Best Times'!Q$2)))))</f>
        <v>100</v>
      </c>
      <c r="O160">
        <f>100*COUNTIF(E160:N160,"&gt;0")</f>
        <v>1000</v>
      </c>
      <c r="P160">
        <f>IF(O160=1000,MIN(E160:N160),0)</f>
        <v>100</v>
      </c>
      <c r="Q160">
        <f>SUM(E160:N160)-P160</f>
        <v>900</v>
      </c>
      <c r="R160">
        <v>159</v>
      </c>
      <c r="S160">
        <f t="shared" si="2"/>
        <v>-2</v>
      </c>
    </row>
    <row r="161" spans="1:19">
      <c r="A161">
        <v>160</v>
      </c>
      <c r="B161" t="s">
        <v>193</v>
      </c>
      <c r="C161" s="1">
        <v>82.399999999999906</v>
      </c>
      <c r="D161" s="2" t="s">
        <v>281</v>
      </c>
      <c r="E161" t="str">
        <f>IF(ISBLANK(Marathon!F164),"",100+MAX(0,(50-(50*(Marathon!F164-'Best Times'!H$2)/('Best Times'!H$7-'Best Times'!H$2)))))</f>
        <v/>
      </c>
      <c r="F161">
        <f>IF(ISBLANK(Marathon!G164),"",100+MAX(0,(50-(50*(Marathon!G164-'Best Times'!I$2)/('Best Times'!I$7-'Best Times'!I$2)))))</f>
        <v>100</v>
      </c>
      <c r="G161" t="str">
        <f>IF(ISBLANK(Marathon!H164),"",100+MAX(0,(50-(50*(Marathon!H164-'Best Times'!J$2)/('Best Times'!J$7-'Best Times'!J$2)))))</f>
        <v/>
      </c>
      <c r="H161">
        <f>IF(ISBLANK(Marathon!I164),"",100+MAX(0,(50-(50*(Marathon!I164-'Best Times'!K$2)/('Best Times'!K$7-'Best Times'!K$2)))))</f>
        <v>104.53612479474549</v>
      </c>
      <c r="I161">
        <f>IF(ISBLANK(Marathon!J164),"",100+MAX(0,(50-(50*(Marathon!J164-'Best Times'!L$2)/('Best Times'!L$7-'Best Times'!L$2)))))</f>
        <v>110.28017241379311</v>
      </c>
      <c r="J161">
        <f>IF(ISBLANK(Marathon!K164),"",100+MAX(0,(50-(50*(Marathon!K164-'Best Times'!M$2)/('Best Times'!M$7-'Best Times'!M$2)))))</f>
        <v>130.05424063116371</v>
      </c>
      <c r="K161">
        <f>IF(ISBLANK(Marathon!L164),"",100+MAX(0,(50-(50*(Marathon!L164-'Best Times'!N$2)/('Best Times'!N$7-'Best Times'!N$2)))))</f>
        <v>117.91884816753927</v>
      </c>
      <c r="L161">
        <f>IF(ISBLANK(Marathon!M164),"",100+MAX(0,(50-(50*(Marathon!M164-'Best Times'!O$2)/('Best Times'!O$7-'Best Times'!O$2)))))</f>
        <v>100</v>
      </c>
      <c r="M161">
        <f>IF(ISBLANK(Marathon!N164),"",100+MAX(0,(50-(50*(Marathon!N164-'Best Times'!P$2)/('Best Times'!P$7-'Best Times'!P$2)))))</f>
        <v>100</v>
      </c>
      <c r="N161">
        <f>IF(ISBLANK(Marathon!O164),"",100+MAX(0,(50-(50*(Marathon!O164-'Best Times'!Q$2)/('Best Times'!Q$7-'Best Times'!Q$2)))))</f>
        <v>115.7935684647303</v>
      </c>
      <c r="O161">
        <f>100*COUNTIF(E161:N161,"&gt;0")</f>
        <v>800</v>
      </c>
      <c r="P161">
        <f>IF(O161=1000,MIN(E161:N161),0)</f>
        <v>0</v>
      </c>
      <c r="Q161">
        <f>SUM(E161:N161)-P161</f>
        <v>878.58295447197179</v>
      </c>
      <c r="R161">
        <v>160</v>
      </c>
      <c r="S161">
        <f t="shared" si="2"/>
        <v>0</v>
      </c>
    </row>
    <row r="162" spans="1:19">
      <c r="A162">
        <v>164</v>
      </c>
      <c r="B162" t="s">
        <v>194</v>
      </c>
      <c r="C162" s="1">
        <v>28.233333333333299</v>
      </c>
      <c r="D162" s="2" t="s">
        <v>293</v>
      </c>
      <c r="E162">
        <f>IF(ISBLANK(Marathon!F168),"",100+MAX(0,(50-(50*(Marathon!F168-'Best Times'!H$2)/('Best Times'!H$7-'Best Times'!H$2)))))</f>
        <v>129.47695035460993</v>
      </c>
      <c r="F162">
        <f>IF(ISBLANK(Marathon!G168),"",100+MAX(0,(50-(50*(Marathon!G168-'Best Times'!I$2)/('Best Times'!I$7-'Best Times'!I$2)))))</f>
        <v>100</v>
      </c>
      <c r="G162">
        <f>IF(ISBLANK(Marathon!H168),"",100+MAX(0,(50-(50*(Marathon!H168-'Best Times'!J$2)/('Best Times'!J$7-'Best Times'!J$2)))))</f>
        <v>100</v>
      </c>
      <c r="H162" t="str">
        <f>IF(ISBLANK(Marathon!I168),"",100+MAX(0,(50-(50*(Marathon!I168-'Best Times'!K$2)/('Best Times'!K$7-'Best Times'!K$2)))))</f>
        <v/>
      </c>
      <c r="I162" t="str">
        <f>IF(ISBLANK(Marathon!J168),"",100+MAX(0,(50-(50*(Marathon!J168-'Best Times'!L$2)/('Best Times'!L$7-'Best Times'!L$2)))))</f>
        <v/>
      </c>
      <c r="J162">
        <f>IF(ISBLANK(Marathon!K168),"",100+MAX(0,(50-(50*(Marathon!K168-'Best Times'!M$2)/('Best Times'!M$7-'Best Times'!M$2)))))</f>
        <v>107.33481262327416</v>
      </c>
      <c r="K162">
        <f>IF(ISBLANK(Marathon!L168),"",100+MAX(0,(50-(50*(Marathon!L168-'Best Times'!N$2)/('Best Times'!N$7-'Best Times'!N$2)))))</f>
        <v>120.81151832460733</v>
      </c>
      <c r="L162">
        <f>IF(ISBLANK(Marathon!M168),"",100+MAX(0,(50-(50*(Marathon!M168-'Best Times'!O$2)/('Best Times'!O$7-'Best Times'!O$2)))))</f>
        <v>110.20625889046941</v>
      </c>
      <c r="M162">
        <f>IF(ISBLANK(Marathon!N168),"",100+MAX(0,(50-(50*(Marathon!N168-'Best Times'!P$2)/('Best Times'!P$7-'Best Times'!P$2)))))</f>
        <v>100</v>
      </c>
      <c r="N162">
        <f>IF(ISBLANK(Marathon!O168),"",100+MAX(0,(50-(50*(Marathon!O168-'Best Times'!Q$2)/('Best Times'!Q$7-'Best Times'!Q$2)))))</f>
        <v>100</v>
      </c>
      <c r="O162">
        <f>100*COUNTIF(E162:N162,"&gt;0")</f>
        <v>800</v>
      </c>
      <c r="P162">
        <f>IF(O162=1000,MIN(E162:N162),0)</f>
        <v>0</v>
      </c>
      <c r="Q162">
        <f>SUM(E162:N162)-P162</f>
        <v>867.82954019296085</v>
      </c>
      <c r="R162">
        <v>161</v>
      </c>
      <c r="S162">
        <f t="shared" si="2"/>
        <v>3</v>
      </c>
    </row>
    <row r="163" spans="1:19">
      <c r="A163">
        <v>161</v>
      </c>
      <c r="B163" t="s">
        <v>39</v>
      </c>
      <c r="C163" s="1">
        <v>73.683333333333294</v>
      </c>
      <c r="D163" s="2" t="s">
        <v>290</v>
      </c>
      <c r="E163">
        <f>IF(ISBLANK(Marathon!F165),"",100+MAX(0,(50-(50*(Marathon!F165-'Best Times'!H$2)/('Best Times'!H$7-'Best Times'!H$2)))))</f>
        <v>100</v>
      </c>
      <c r="F163">
        <f>IF(ISBLANK(Marathon!G165),"",100+MAX(0,(50-(50*(Marathon!G165-'Best Times'!I$2)/('Best Times'!I$7-'Best Times'!I$2)))))</f>
        <v>113.16773504273505</v>
      </c>
      <c r="G163">
        <f>IF(ISBLANK(Marathon!H165),"",100+MAX(0,(50-(50*(Marathon!H165-'Best Times'!J$2)/('Best Times'!J$7-'Best Times'!J$2)))))</f>
        <v>109.26153846153846</v>
      </c>
      <c r="H163">
        <f>IF(ISBLANK(Marathon!I165),"",100+MAX(0,(50-(50*(Marathon!I165-'Best Times'!K$2)/('Best Times'!K$7-'Best Times'!K$2)))))</f>
        <v>100</v>
      </c>
      <c r="I163" t="str">
        <f>IF(ISBLANK(Marathon!J165),"",100+MAX(0,(50-(50*(Marathon!J165-'Best Times'!L$2)/('Best Times'!L$7-'Best Times'!L$2)))))</f>
        <v/>
      </c>
      <c r="J163">
        <f>IF(ISBLANK(Marathon!K165),"",100+MAX(0,(50-(50*(Marathon!K165-'Best Times'!M$2)/('Best Times'!M$7-'Best Times'!M$2)))))</f>
        <v>100</v>
      </c>
      <c r="K163" t="str">
        <f>IF(ISBLANK(Marathon!L165),"",100+MAX(0,(50-(50*(Marathon!L165-'Best Times'!N$2)/('Best Times'!N$7-'Best Times'!N$2)))))</f>
        <v/>
      </c>
      <c r="L163">
        <f>IF(ISBLANK(Marathon!M165),"",100+MAX(0,(50-(50*(Marathon!M165-'Best Times'!O$2)/('Best Times'!O$7-'Best Times'!O$2)))))</f>
        <v>120.25248933143669</v>
      </c>
      <c r="M163">
        <f>IF(ISBLANK(Marathon!N165),"",100+MAX(0,(50-(50*(Marathon!N165-'Best Times'!P$2)/('Best Times'!P$7-'Best Times'!P$2)))))</f>
        <v>100</v>
      </c>
      <c r="N163">
        <f>IF(ISBLANK(Marathon!O165),"",100+MAX(0,(50-(50*(Marathon!O165-'Best Times'!Q$2)/('Best Times'!Q$7-'Best Times'!Q$2)))))</f>
        <v>103.24170124481327</v>
      </c>
      <c r="O163">
        <f>100*COUNTIF(E163:N163,"&gt;0")</f>
        <v>800</v>
      </c>
      <c r="P163">
        <f>IF(O163=1000,MIN(E163:N163),0)</f>
        <v>0</v>
      </c>
      <c r="Q163">
        <f>SUM(E163:N163)-P163</f>
        <v>845.92346408052344</v>
      </c>
      <c r="R163">
        <v>162</v>
      </c>
      <c r="S163">
        <f t="shared" si="2"/>
        <v>-1</v>
      </c>
    </row>
    <row r="164" spans="1:19">
      <c r="A164">
        <v>162</v>
      </c>
      <c r="B164" t="s">
        <v>47</v>
      </c>
      <c r="C164" s="1">
        <v>157.183333333333</v>
      </c>
      <c r="D164" s="2" t="s">
        <v>291</v>
      </c>
      <c r="E164">
        <f>IF(ISBLANK(Marathon!F166),"",100+MAX(0,(50-(50*(Marathon!F166-'Best Times'!H$2)/('Best Times'!H$7-'Best Times'!H$2)))))</f>
        <v>100</v>
      </c>
      <c r="F164">
        <f>IF(ISBLANK(Marathon!G166),"",100+MAX(0,(50-(50*(Marathon!G166-'Best Times'!I$2)/('Best Times'!I$7-'Best Times'!I$2)))))</f>
        <v>112.84722222222223</v>
      </c>
      <c r="G164" t="str">
        <f>IF(ISBLANK(Marathon!H166),"",100+MAX(0,(50-(50*(Marathon!H166-'Best Times'!J$2)/('Best Times'!J$7-'Best Times'!J$2)))))</f>
        <v/>
      </c>
      <c r="H164" t="str">
        <f>IF(ISBLANK(Marathon!I166),"",100+MAX(0,(50-(50*(Marathon!I166-'Best Times'!K$2)/('Best Times'!K$7-'Best Times'!K$2)))))</f>
        <v/>
      </c>
      <c r="I164">
        <f>IF(ISBLANK(Marathon!J166),"",100+MAX(0,(50-(50*(Marathon!J166-'Best Times'!L$2)/('Best Times'!L$7-'Best Times'!L$2)))))</f>
        <v>136.37931034482759</v>
      </c>
      <c r="J164">
        <f>IF(ISBLANK(Marathon!K166),"",100+MAX(0,(50-(50*(Marathon!K166-'Best Times'!M$2)/('Best Times'!M$7-'Best Times'!M$2)))))</f>
        <v>137.4630177514793</v>
      </c>
      <c r="K164">
        <f>IF(ISBLANK(Marathon!L166),"",100+MAX(0,(50-(50*(Marathon!L166-'Best Times'!N$2)/('Best Times'!N$7-'Best Times'!N$2)))))</f>
        <v>108.717277486911</v>
      </c>
      <c r="L164" t="str">
        <f>IF(ISBLANK(Marathon!M166),"",100+MAX(0,(50-(50*(Marathon!M166-'Best Times'!O$2)/('Best Times'!O$7-'Best Times'!O$2)))))</f>
        <v/>
      </c>
      <c r="M164">
        <f>IF(ISBLANK(Marathon!N166),"",100+MAX(0,(50-(50*(Marathon!N166-'Best Times'!P$2)/('Best Times'!P$7-'Best Times'!P$2)))))</f>
        <v>125.86134453781513</v>
      </c>
      <c r="N164">
        <f>IF(ISBLANK(Marathon!O166),"",100+MAX(0,(50-(50*(Marathon!O166-'Best Times'!Q$2)/('Best Times'!Q$7-'Best Times'!Q$2)))))</f>
        <v>117.81639004149378</v>
      </c>
      <c r="O164">
        <f>100*COUNTIF(E164:N164,"&gt;0")</f>
        <v>700</v>
      </c>
      <c r="P164">
        <f>IF(O164=1000,MIN(E164:N164),0)</f>
        <v>0</v>
      </c>
      <c r="Q164">
        <f>SUM(E164:N164)-P164</f>
        <v>839.08456238474901</v>
      </c>
      <c r="R164">
        <v>163</v>
      </c>
      <c r="S164">
        <f t="shared" si="2"/>
        <v>-1</v>
      </c>
    </row>
    <row r="165" spans="1:19">
      <c r="A165">
        <v>163</v>
      </c>
      <c r="B165" t="s">
        <v>67</v>
      </c>
      <c r="C165" s="1">
        <v>130.333333333333</v>
      </c>
      <c r="D165" s="2" t="s">
        <v>292</v>
      </c>
      <c r="E165" t="str">
        <f>IF(ISBLANK(Marathon!F167),"",100+MAX(0,(50-(50*(Marathon!F167-'Best Times'!H$2)/('Best Times'!H$7-'Best Times'!H$2)))))</f>
        <v/>
      </c>
      <c r="F165">
        <f>IF(ISBLANK(Marathon!G167),"",100+MAX(0,(50-(50*(Marathon!G167-'Best Times'!I$2)/('Best Times'!I$7-'Best Times'!I$2)))))</f>
        <v>104.6207264957265</v>
      </c>
      <c r="G165">
        <f>IF(ISBLANK(Marathon!H167),"",100+MAX(0,(50-(50*(Marathon!H167-'Best Times'!J$2)/('Best Times'!J$7-'Best Times'!J$2)))))</f>
        <v>134.35384615384615</v>
      </c>
      <c r="H165">
        <f>IF(ISBLANK(Marathon!I167),"",100+MAX(0,(50-(50*(Marathon!I167-'Best Times'!K$2)/('Best Times'!K$7-'Best Times'!K$2)))))</f>
        <v>138.42364532019704</v>
      </c>
      <c r="I165">
        <f>IF(ISBLANK(Marathon!J167),"",100+MAX(0,(50-(50*(Marathon!J167-'Best Times'!L$2)/('Best Times'!L$7-'Best Times'!L$2)))))</f>
        <v>100</v>
      </c>
      <c r="J165" t="str">
        <f>IF(ISBLANK(Marathon!K167),"",100+MAX(0,(50-(50*(Marathon!K167-'Best Times'!M$2)/('Best Times'!M$7-'Best Times'!M$2)))))</f>
        <v/>
      </c>
      <c r="K165" t="str">
        <f>IF(ISBLANK(Marathon!L167),"",100+MAX(0,(50-(50*(Marathon!L167-'Best Times'!N$2)/('Best Times'!N$7-'Best Times'!N$2)))))</f>
        <v/>
      </c>
      <c r="L165">
        <f>IF(ISBLANK(Marathon!M167),"",100+MAX(0,(50-(50*(Marathon!M167-'Best Times'!O$2)/('Best Times'!O$7-'Best Times'!O$2)))))</f>
        <v>126.17354196301565</v>
      </c>
      <c r="M165">
        <f>IF(ISBLANK(Marathon!N167),"",100+MAX(0,(50-(50*(Marathon!N167-'Best Times'!P$2)/('Best Times'!P$7-'Best Times'!P$2)))))</f>
        <v>100</v>
      </c>
      <c r="N165">
        <f>IF(ISBLANK(Marathon!O167),"",100+MAX(0,(50-(50*(Marathon!O167-'Best Times'!Q$2)/('Best Times'!Q$7-'Best Times'!Q$2)))))</f>
        <v>131.45746887966806</v>
      </c>
      <c r="O165">
        <f>100*COUNTIF(E165:N165,"&gt;0")</f>
        <v>700</v>
      </c>
      <c r="P165">
        <f>IF(O165=1000,MIN(E165:N165),0)</f>
        <v>0</v>
      </c>
      <c r="Q165">
        <f>SUM(E165:N165)-P165</f>
        <v>835.02922881245331</v>
      </c>
      <c r="R165">
        <v>164</v>
      </c>
      <c r="S165">
        <f t="shared" si="2"/>
        <v>-1</v>
      </c>
    </row>
    <row r="166" spans="1:19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IF(ISBLANK(Marathon!F169),"",100+MAX(0,(50-(50*(Marathon!F169-'Best Times'!H$2)/('Best Times'!H$7-'Best Times'!H$2)))))</f>
        <v>116.4450354609929</v>
      </c>
      <c r="F166">
        <f>IF(ISBLANK(Marathon!G169),"",100+MAX(0,(50-(50*(Marathon!G169-'Best Times'!I$2)/('Best Times'!I$7-'Best Times'!I$2)))))</f>
        <v>100</v>
      </c>
      <c r="G166">
        <f>IF(ISBLANK(Marathon!H169),"",100+MAX(0,(50-(50*(Marathon!H169-'Best Times'!J$2)/('Best Times'!J$7-'Best Times'!J$2)))))</f>
        <v>100</v>
      </c>
      <c r="H166">
        <f>IF(ISBLANK(Marathon!I169),"",100+MAX(0,(50-(50*(Marathon!I169-'Best Times'!K$2)/('Best Times'!K$7-'Best Times'!K$2)))))</f>
        <v>100</v>
      </c>
      <c r="I166" t="str">
        <f>IF(ISBLANK(Marathon!J169),"",100+MAX(0,(50-(50*(Marathon!J169-'Best Times'!L$2)/('Best Times'!L$7-'Best Times'!L$2)))))</f>
        <v/>
      </c>
      <c r="J166">
        <f>IF(ISBLANK(Marathon!K169),"",100+MAX(0,(50-(50*(Marathon!K169-'Best Times'!M$2)/('Best Times'!M$7-'Best Times'!M$2)))))</f>
        <v>116.70364891518739</v>
      </c>
      <c r="K166" t="str">
        <f>IF(ISBLANK(Marathon!L169),"",100+MAX(0,(50-(50*(Marathon!L169-'Best Times'!N$2)/('Best Times'!N$7-'Best Times'!N$2)))))</f>
        <v/>
      </c>
      <c r="L166">
        <f>IF(ISBLANK(Marathon!M169),"",100+MAX(0,(50-(50*(Marathon!M169-'Best Times'!O$2)/('Best Times'!O$7-'Best Times'!O$2)))))</f>
        <v>100</v>
      </c>
      <c r="M166">
        <f>IF(ISBLANK(Marathon!N169),"",100+MAX(0,(50-(50*(Marathon!N169-'Best Times'!P$2)/('Best Times'!P$7-'Best Times'!P$2)))))</f>
        <v>100</v>
      </c>
      <c r="N166">
        <f>IF(ISBLANK(Marathon!O169),"",100+MAX(0,(50-(50*(Marathon!O169-'Best Times'!Q$2)/('Best Times'!Q$7-'Best Times'!Q$2)))))</f>
        <v>100</v>
      </c>
      <c r="O166">
        <f>100*COUNTIF(E166:N166,"&gt;0")</f>
        <v>800</v>
      </c>
      <c r="P166">
        <f>IF(O166=1000,MIN(E166:N166),0)</f>
        <v>0</v>
      </c>
      <c r="Q166">
        <f>SUM(E166:N166)-P166</f>
        <v>833.14868437618031</v>
      </c>
      <c r="R166">
        <v>165</v>
      </c>
      <c r="S166">
        <f t="shared" si="2"/>
        <v>0</v>
      </c>
    </row>
    <row r="167" spans="1:19">
      <c r="A167">
        <v>167</v>
      </c>
      <c r="B167" t="s">
        <v>197</v>
      </c>
      <c r="C167" s="1">
        <v>15.3</v>
      </c>
      <c r="D167" s="2" t="s">
        <v>295</v>
      </c>
      <c r="E167">
        <f>IF(ISBLANK(Marathon!F171),"",100+MAX(0,(50-(50*(Marathon!F171-'Best Times'!H$2)/('Best Times'!H$7-'Best Times'!H$2)))))</f>
        <v>119.95789007092199</v>
      </c>
      <c r="F167">
        <f>IF(ISBLANK(Marathon!G171),"",100+MAX(0,(50-(50*(Marathon!G171-'Best Times'!I$2)/('Best Times'!I$7-'Best Times'!I$2)))))</f>
        <v>100</v>
      </c>
      <c r="G167">
        <f>IF(ISBLANK(Marathon!H171),"",100+MAX(0,(50-(50*(Marathon!H171-'Best Times'!J$2)/('Best Times'!J$7-'Best Times'!J$2)))))</f>
        <v>100</v>
      </c>
      <c r="H167" t="str">
        <f>IF(ISBLANK(Marathon!I171),"",100+MAX(0,(50-(50*(Marathon!I171-'Best Times'!K$2)/('Best Times'!K$7-'Best Times'!K$2)))))</f>
        <v/>
      </c>
      <c r="I167">
        <f>IF(ISBLANK(Marathon!J171),"",100+MAX(0,(50-(50*(Marathon!J171-'Best Times'!L$2)/('Best Times'!L$7-'Best Times'!L$2)))))</f>
        <v>104.69827586206897</v>
      </c>
      <c r="J167">
        <f>IF(ISBLANK(Marathon!K171),"",100+MAX(0,(50-(50*(Marathon!K171-'Best Times'!M$2)/('Best Times'!M$7-'Best Times'!M$2)))))</f>
        <v>100</v>
      </c>
      <c r="K167" t="str">
        <f>IF(ISBLANK(Marathon!L171),"",100+MAX(0,(50-(50*(Marathon!L171-'Best Times'!N$2)/('Best Times'!N$7-'Best Times'!N$2)))))</f>
        <v/>
      </c>
      <c r="L167">
        <f>IF(ISBLANK(Marathon!M171),"",100+MAX(0,(50-(50*(Marathon!M171-'Best Times'!O$2)/('Best Times'!O$7-'Best Times'!O$2)))))</f>
        <v>100</v>
      </c>
      <c r="M167">
        <f>IF(ISBLANK(Marathon!N171),"",100+MAX(0,(50-(50*(Marathon!N171-'Best Times'!P$2)/('Best Times'!P$7-'Best Times'!P$2)))))</f>
        <v>100</v>
      </c>
      <c r="N167">
        <f>IF(ISBLANK(Marathon!O171),"",100+MAX(0,(50-(50*(Marathon!O171-'Best Times'!Q$2)/('Best Times'!Q$7-'Best Times'!Q$2)))))</f>
        <v>100</v>
      </c>
      <c r="O167">
        <f>100*COUNTIF(E167:N167,"&gt;0")</f>
        <v>800</v>
      </c>
      <c r="P167">
        <f>IF(O167=1000,MIN(E167:N167),0)</f>
        <v>0</v>
      </c>
      <c r="Q167">
        <f>SUM(E167:N167)-P167</f>
        <v>824.65616593299092</v>
      </c>
      <c r="R167">
        <v>166</v>
      </c>
      <c r="S167">
        <f t="shared" si="2"/>
        <v>1</v>
      </c>
    </row>
    <row r="168" spans="1:19">
      <c r="A168">
        <v>170</v>
      </c>
      <c r="B168" t="s">
        <v>200</v>
      </c>
      <c r="C168" s="1">
        <v>4.0833333333333304</v>
      </c>
      <c r="D168" s="2" t="s">
        <v>295</v>
      </c>
      <c r="E168">
        <f>IF(ISBLANK(Marathon!F174),"",100+MAX(0,(50-(50*(Marathon!F174-'Best Times'!H$2)/('Best Times'!H$7-'Best Times'!H$2)))))</f>
        <v>100</v>
      </c>
      <c r="F168">
        <f>IF(ISBLANK(Marathon!G174),"",100+MAX(0,(50-(50*(Marathon!G174-'Best Times'!I$2)/('Best Times'!I$7-'Best Times'!I$2)))))</f>
        <v>100</v>
      </c>
      <c r="G168" t="str">
        <f>IF(ISBLANK(Marathon!H174),"",100+MAX(0,(50-(50*(Marathon!H174-'Best Times'!J$2)/('Best Times'!J$7-'Best Times'!J$2)))))</f>
        <v/>
      </c>
      <c r="H168">
        <f>IF(ISBLANK(Marathon!I174),"",100+MAX(0,(50-(50*(Marathon!I174-'Best Times'!K$2)/('Best Times'!K$7-'Best Times'!K$2)))))</f>
        <v>100</v>
      </c>
      <c r="I168" t="str">
        <f>IF(ISBLANK(Marathon!J174),"",100+MAX(0,(50-(50*(Marathon!J174-'Best Times'!L$2)/('Best Times'!L$7-'Best Times'!L$2)))))</f>
        <v/>
      </c>
      <c r="J168">
        <f>IF(ISBLANK(Marathon!K174),"",100+MAX(0,(50-(50*(Marathon!K174-'Best Times'!M$2)/('Best Times'!M$7-'Best Times'!M$2)))))</f>
        <v>113.19033530571991</v>
      </c>
      <c r="K168">
        <f>IF(ISBLANK(Marathon!L174),"",100+MAX(0,(50-(50*(Marathon!L174-'Best Times'!N$2)/('Best Times'!N$7-'Best Times'!N$2)))))</f>
        <v>100</v>
      </c>
      <c r="L168">
        <f>IF(ISBLANK(Marathon!M174),"",100+MAX(0,(50-(50*(Marathon!M174-'Best Times'!O$2)/('Best Times'!O$7-'Best Times'!O$2)))))</f>
        <v>100</v>
      </c>
      <c r="M168">
        <f>IF(ISBLANK(Marathon!N174),"",100+MAX(0,(50-(50*(Marathon!N174-'Best Times'!P$2)/('Best Times'!P$7-'Best Times'!P$2)))))</f>
        <v>100</v>
      </c>
      <c r="N168">
        <f>IF(ISBLANK(Marathon!O174),"",100+MAX(0,(50-(50*(Marathon!O174-'Best Times'!Q$2)/('Best Times'!Q$7-'Best Times'!Q$2)))))</f>
        <v>100</v>
      </c>
      <c r="O168">
        <f>100*COUNTIF(E168:N168,"&gt;0")</f>
        <v>800</v>
      </c>
      <c r="P168">
        <f>IF(O168=1000,MIN(E168:N168),0)</f>
        <v>0</v>
      </c>
      <c r="Q168">
        <f>SUM(E168:N168)-P168</f>
        <v>813.19033530571994</v>
      </c>
      <c r="R168">
        <v>167</v>
      </c>
      <c r="S168">
        <f t="shared" si="2"/>
        <v>3</v>
      </c>
    </row>
    <row r="169" spans="1:19">
      <c r="A169">
        <v>174</v>
      </c>
      <c r="B169" t="s">
        <v>44</v>
      </c>
      <c r="C169" s="1">
        <v>182.29999999999899</v>
      </c>
      <c r="D169" s="2" t="s">
        <v>298</v>
      </c>
      <c r="E169" t="str">
        <f>IF(ISBLANK(Marathon!F178),"",100+MAX(0,(50-(50*(Marathon!F178-'Best Times'!H$2)/('Best Times'!H$7-'Best Times'!H$2)))))</f>
        <v/>
      </c>
      <c r="F169">
        <f>IF(ISBLANK(Marathon!G178),"",100+MAX(0,(50-(50*(Marathon!G178-'Best Times'!I$2)/('Best Times'!I$7-'Best Times'!I$2)))))</f>
        <v>137.66025641025641</v>
      </c>
      <c r="G169">
        <f>IF(ISBLANK(Marathon!H178),"",100+MAX(0,(50-(50*(Marathon!H178-'Best Times'!J$2)/('Best Times'!J$7-'Best Times'!J$2)))))</f>
        <v>114.59230769230768</v>
      </c>
      <c r="H169" t="str">
        <f>IF(ISBLANK(Marathon!I178),"",100+MAX(0,(50-(50*(Marathon!I178-'Best Times'!K$2)/('Best Times'!K$7-'Best Times'!K$2)))))</f>
        <v/>
      </c>
      <c r="I169" t="str">
        <f>IF(ISBLANK(Marathon!J178),"",100+MAX(0,(50-(50*(Marathon!J178-'Best Times'!L$2)/('Best Times'!L$7-'Best Times'!L$2)))))</f>
        <v/>
      </c>
      <c r="J169">
        <f>IF(ISBLANK(Marathon!K178),"",100+MAX(0,(50-(50*(Marathon!K178-'Best Times'!M$2)/('Best Times'!M$7-'Best Times'!M$2)))))</f>
        <v>139.74358974358975</v>
      </c>
      <c r="K169">
        <f>IF(ISBLANK(Marathon!L178),"",100+MAX(0,(50-(50*(Marathon!L178-'Best Times'!N$2)/('Best Times'!N$7-'Best Times'!N$2)))))</f>
        <v>134.16230366492147</v>
      </c>
      <c r="L169" t="str">
        <f>IF(ISBLANK(Marathon!M178),"",100+MAX(0,(50-(50*(Marathon!M178-'Best Times'!O$2)/('Best Times'!O$7-'Best Times'!O$2)))))</f>
        <v/>
      </c>
      <c r="M169">
        <f>IF(ISBLANK(Marathon!N178),"",100+MAX(0,(50-(50*(Marathon!N178-'Best Times'!P$2)/('Best Times'!P$7-'Best Times'!P$2)))))</f>
        <v>137.87815126050421</v>
      </c>
      <c r="N169">
        <f>IF(ISBLANK(Marathon!O178),"",100+MAX(0,(50-(50*(Marathon!O178-'Best Times'!Q$2)/('Best Times'!Q$7-'Best Times'!Q$2)))))</f>
        <v>137.8890041493776</v>
      </c>
      <c r="O169">
        <f>100*COUNTIF(E169:N169,"&gt;0")</f>
        <v>600</v>
      </c>
      <c r="P169">
        <f>IF(O169=1000,MIN(E169:N169),0)</f>
        <v>0</v>
      </c>
      <c r="Q169">
        <f>SUM(E169:N169)-P169</f>
        <v>801.92561292095706</v>
      </c>
      <c r="R169">
        <v>168</v>
      </c>
      <c r="S169">
        <f t="shared" si="2"/>
        <v>6</v>
      </c>
    </row>
    <row r="170" spans="1:19">
      <c r="A170">
        <v>166</v>
      </c>
      <c r="B170" t="s">
        <v>196</v>
      </c>
      <c r="C170" s="1">
        <v>17.383333333333301</v>
      </c>
      <c r="D170" s="2" t="s">
        <v>295</v>
      </c>
      <c r="E170">
        <f>IF(ISBLANK(Marathon!F170),"",100+MAX(0,(50-(50*(Marathon!F170-'Best Times'!H$2)/('Best Times'!H$7-'Best Times'!H$2)))))</f>
        <v>100</v>
      </c>
      <c r="F170">
        <f>IF(ISBLANK(Marathon!G170),"",100+MAX(0,(50-(50*(Marathon!G170-'Best Times'!I$2)/('Best Times'!I$7-'Best Times'!I$2)))))</f>
        <v>100</v>
      </c>
      <c r="G170">
        <f>IF(ISBLANK(Marathon!H170),"",100+MAX(0,(50-(50*(Marathon!H170-'Best Times'!J$2)/('Best Times'!J$7-'Best Times'!J$2)))))</f>
        <v>100</v>
      </c>
      <c r="H170">
        <f>IF(ISBLANK(Marathon!I170),"",100+MAX(0,(50-(50*(Marathon!I170-'Best Times'!K$2)/('Best Times'!K$7-'Best Times'!K$2)))))</f>
        <v>100</v>
      </c>
      <c r="I170" t="str">
        <f>IF(ISBLANK(Marathon!J170),"",100+MAX(0,(50-(50*(Marathon!J170-'Best Times'!L$2)/('Best Times'!L$7-'Best Times'!L$2)))))</f>
        <v/>
      </c>
      <c r="J170">
        <f>IF(ISBLANK(Marathon!K170),"",100+MAX(0,(50-(50*(Marathon!K170-'Best Times'!M$2)/('Best Times'!M$7-'Best Times'!M$2)))))</f>
        <v>100</v>
      </c>
      <c r="K170" t="str">
        <f>IF(ISBLANK(Marathon!L170),"",100+MAX(0,(50-(50*(Marathon!L170-'Best Times'!N$2)/('Best Times'!N$7-'Best Times'!N$2)))))</f>
        <v/>
      </c>
      <c r="L170">
        <f>IF(ISBLANK(Marathon!M170),"",100+MAX(0,(50-(50*(Marathon!M170-'Best Times'!O$2)/('Best Times'!O$7-'Best Times'!O$2)))))</f>
        <v>100</v>
      </c>
      <c r="M170">
        <f>IF(ISBLANK(Marathon!N170),"",100+MAX(0,(50-(50*(Marathon!N170-'Best Times'!P$2)/('Best Times'!P$7-'Best Times'!P$2)))))</f>
        <v>100</v>
      </c>
      <c r="N170">
        <f>IF(ISBLANK(Marathon!O170),"",100+MAX(0,(50-(50*(Marathon!O170-'Best Times'!Q$2)/('Best Times'!Q$7-'Best Times'!Q$2)))))</f>
        <v>100</v>
      </c>
      <c r="O170">
        <f>100*COUNTIF(E170:N170,"&gt;0")</f>
        <v>800</v>
      </c>
      <c r="P170">
        <f>IF(O170=1000,MIN(E170:N170),0)</f>
        <v>0</v>
      </c>
      <c r="Q170">
        <f>SUM(E170:N170)-P170</f>
        <v>800</v>
      </c>
      <c r="R170">
        <v>169</v>
      </c>
      <c r="S170">
        <f t="shared" si="2"/>
        <v>-3</v>
      </c>
    </row>
    <row r="171" spans="1:19">
      <c r="A171">
        <v>171</v>
      </c>
      <c r="B171" t="s">
        <v>91</v>
      </c>
      <c r="C171" s="1">
        <v>1.5333333333333301</v>
      </c>
      <c r="D171" s="2" t="s">
        <v>295</v>
      </c>
      <c r="E171" t="str">
        <f>IF(ISBLANK(Marathon!F175),"",100+MAX(0,(50-(50*(Marathon!F175-'Best Times'!H$2)/('Best Times'!H$7-'Best Times'!H$2)))))</f>
        <v/>
      </c>
      <c r="F171">
        <f>IF(ISBLANK(Marathon!G175),"",100+MAX(0,(50-(50*(Marathon!G175-'Best Times'!I$2)/('Best Times'!I$7-'Best Times'!I$2)))))</f>
        <v>100</v>
      </c>
      <c r="G171" t="str">
        <f>IF(ISBLANK(Marathon!H175),"",100+MAX(0,(50-(50*(Marathon!H175-'Best Times'!J$2)/('Best Times'!J$7-'Best Times'!J$2)))))</f>
        <v/>
      </c>
      <c r="H171">
        <f>IF(ISBLANK(Marathon!I175),"",100+MAX(0,(50-(50*(Marathon!I175-'Best Times'!K$2)/('Best Times'!K$7-'Best Times'!K$2)))))</f>
        <v>100</v>
      </c>
      <c r="I171">
        <f>IF(ISBLANK(Marathon!J175),"",100+MAX(0,(50-(50*(Marathon!J175-'Best Times'!L$2)/('Best Times'!L$7-'Best Times'!L$2)))))</f>
        <v>100</v>
      </c>
      <c r="J171">
        <f>IF(ISBLANK(Marathon!K175),"",100+MAX(0,(50-(50*(Marathon!K175-'Best Times'!M$2)/('Best Times'!M$7-'Best Times'!M$2)))))</f>
        <v>100</v>
      </c>
      <c r="K171">
        <f>IF(ISBLANK(Marathon!L175),"",100+MAX(0,(50-(50*(Marathon!L175-'Best Times'!N$2)/('Best Times'!N$7-'Best Times'!N$2)))))</f>
        <v>100</v>
      </c>
      <c r="L171">
        <f>IF(ISBLANK(Marathon!M175),"",100+MAX(0,(50-(50*(Marathon!M175-'Best Times'!O$2)/('Best Times'!O$7-'Best Times'!O$2)))))</f>
        <v>100</v>
      </c>
      <c r="M171">
        <f>IF(ISBLANK(Marathon!N175),"",100+MAX(0,(50-(50*(Marathon!N175-'Best Times'!P$2)/('Best Times'!P$7-'Best Times'!P$2)))))</f>
        <v>100</v>
      </c>
      <c r="N171">
        <f>IF(ISBLANK(Marathon!O175),"",100+MAX(0,(50-(50*(Marathon!O175-'Best Times'!Q$2)/('Best Times'!Q$7-'Best Times'!Q$2)))))</f>
        <v>100</v>
      </c>
      <c r="O171">
        <f>100*COUNTIF(E171:N171,"&gt;0")</f>
        <v>800</v>
      </c>
      <c r="P171">
        <f>IF(O171=1000,MIN(E171:N171),0)</f>
        <v>0</v>
      </c>
      <c r="Q171">
        <f>SUM(E171:N171)-P171</f>
        <v>800</v>
      </c>
      <c r="R171">
        <v>170</v>
      </c>
      <c r="S171">
        <f t="shared" si="2"/>
        <v>1</v>
      </c>
    </row>
    <row r="172" spans="1:19">
      <c r="A172">
        <v>172</v>
      </c>
      <c r="B172" t="s">
        <v>92</v>
      </c>
      <c r="C172" s="1">
        <v>0</v>
      </c>
      <c r="D172" s="2" t="s">
        <v>297</v>
      </c>
      <c r="E172">
        <f>IF(ISBLANK(Marathon!F176),"",100+MAX(0,(50-(50*(Marathon!F176-'Best Times'!H$2)/('Best Times'!H$7-'Best Times'!H$2)))))</f>
        <v>100</v>
      </c>
      <c r="F172">
        <f>IF(ISBLANK(Marathon!G176),"",100+MAX(0,(50-(50*(Marathon!G176-'Best Times'!I$2)/('Best Times'!I$7-'Best Times'!I$2)))))</f>
        <v>100</v>
      </c>
      <c r="G172" t="str">
        <f>IF(ISBLANK(Marathon!H176),"",100+MAX(0,(50-(50*(Marathon!H176-'Best Times'!J$2)/('Best Times'!J$7-'Best Times'!J$2)))))</f>
        <v/>
      </c>
      <c r="H172">
        <f>IF(ISBLANK(Marathon!I176),"",100+MAX(0,(50-(50*(Marathon!I176-'Best Times'!K$2)/('Best Times'!K$7-'Best Times'!K$2)))))</f>
        <v>100</v>
      </c>
      <c r="I172" t="str">
        <f>IF(ISBLANK(Marathon!J176),"",100+MAX(0,(50-(50*(Marathon!J176-'Best Times'!L$2)/('Best Times'!L$7-'Best Times'!L$2)))))</f>
        <v/>
      </c>
      <c r="J172">
        <f>IF(ISBLANK(Marathon!K176),"",100+MAX(0,(50-(50*(Marathon!K176-'Best Times'!M$2)/('Best Times'!M$7-'Best Times'!M$2)))))</f>
        <v>100</v>
      </c>
      <c r="K172">
        <f>IF(ISBLANK(Marathon!L176),"",100+MAX(0,(50-(50*(Marathon!L176-'Best Times'!N$2)/('Best Times'!N$7-'Best Times'!N$2)))))</f>
        <v>100</v>
      </c>
      <c r="L172">
        <f>IF(ISBLANK(Marathon!M176),"",100+MAX(0,(50-(50*(Marathon!M176-'Best Times'!O$2)/('Best Times'!O$7-'Best Times'!O$2)))))</f>
        <v>100</v>
      </c>
      <c r="M172">
        <f>IF(ISBLANK(Marathon!N176),"",100+MAX(0,(50-(50*(Marathon!N176-'Best Times'!P$2)/('Best Times'!P$7-'Best Times'!P$2)))))</f>
        <v>100</v>
      </c>
      <c r="N172">
        <f>IF(ISBLANK(Marathon!O176),"",100+MAX(0,(50-(50*(Marathon!O176-'Best Times'!Q$2)/('Best Times'!Q$7-'Best Times'!Q$2)))))</f>
        <v>100</v>
      </c>
      <c r="O172">
        <f>100*COUNTIF(E172:N172,"&gt;0")</f>
        <v>800</v>
      </c>
      <c r="P172">
        <f>IF(O172=1000,MIN(E172:N172),0)</f>
        <v>0</v>
      </c>
      <c r="Q172">
        <f>SUM(E172:N172)-P172</f>
        <v>800</v>
      </c>
      <c r="R172">
        <v>171</v>
      </c>
      <c r="S172">
        <f t="shared" si="2"/>
        <v>1</v>
      </c>
    </row>
    <row r="173" spans="1:19">
      <c r="A173">
        <v>173</v>
      </c>
      <c r="B173" t="s">
        <v>201</v>
      </c>
      <c r="C173" s="1">
        <v>0</v>
      </c>
      <c r="D173" s="2" t="s">
        <v>297</v>
      </c>
      <c r="E173" t="str">
        <f>IF(ISBLANK(Marathon!F177),"",100+MAX(0,(50-(50*(Marathon!F177-'Best Times'!H$2)/('Best Times'!H$7-'Best Times'!H$2)))))</f>
        <v/>
      </c>
      <c r="F173">
        <f>IF(ISBLANK(Marathon!G177),"",100+MAX(0,(50-(50*(Marathon!G177-'Best Times'!I$2)/('Best Times'!I$7-'Best Times'!I$2)))))</f>
        <v>100</v>
      </c>
      <c r="G173">
        <f>IF(ISBLANK(Marathon!H177),"",100+MAX(0,(50-(50*(Marathon!H177-'Best Times'!J$2)/('Best Times'!J$7-'Best Times'!J$2)))))</f>
        <v>100</v>
      </c>
      <c r="H173">
        <f>IF(ISBLANK(Marathon!I177),"",100+MAX(0,(50-(50*(Marathon!I177-'Best Times'!K$2)/('Best Times'!K$7-'Best Times'!K$2)))))</f>
        <v>100</v>
      </c>
      <c r="I173">
        <f>IF(ISBLANK(Marathon!J177),"",100+MAX(0,(50-(50*(Marathon!J177-'Best Times'!L$2)/('Best Times'!L$7-'Best Times'!L$2)))))</f>
        <v>100</v>
      </c>
      <c r="J173">
        <f>IF(ISBLANK(Marathon!K177),"",100+MAX(0,(50-(50*(Marathon!K177-'Best Times'!M$2)/('Best Times'!M$7-'Best Times'!M$2)))))</f>
        <v>100</v>
      </c>
      <c r="K173" t="str">
        <f>IF(ISBLANK(Marathon!L177),"",100+MAX(0,(50-(50*(Marathon!L177-'Best Times'!N$2)/('Best Times'!N$7-'Best Times'!N$2)))))</f>
        <v/>
      </c>
      <c r="L173">
        <f>IF(ISBLANK(Marathon!M177),"",100+MAX(0,(50-(50*(Marathon!M177-'Best Times'!O$2)/('Best Times'!O$7-'Best Times'!O$2)))))</f>
        <v>100</v>
      </c>
      <c r="M173">
        <f>IF(ISBLANK(Marathon!N177),"",100+MAX(0,(50-(50*(Marathon!N177-'Best Times'!P$2)/('Best Times'!P$7-'Best Times'!P$2)))))</f>
        <v>100</v>
      </c>
      <c r="N173">
        <f>IF(ISBLANK(Marathon!O177),"",100+MAX(0,(50-(50*(Marathon!O177-'Best Times'!Q$2)/('Best Times'!Q$7-'Best Times'!Q$2)))))</f>
        <v>100</v>
      </c>
      <c r="O173">
        <f>100*COUNTIF(E173:N173,"&gt;0")</f>
        <v>800</v>
      </c>
      <c r="P173">
        <f>IF(O173=1000,MIN(E173:N173),0)</f>
        <v>0</v>
      </c>
      <c r="Q173">
        <f>SUM(E173:N173)-P173</f>
        <v>800</v>
      </c>
      <c r="R173">
        <v>172</v>
      </c>
      <c r="S173">
        <f t="shared" si="2"/>
        <v>1</v>
      </c>
    </row>
    <row r="174" spans="1:19">
      <c r="A174">
        <v>169</v>
      </c>
      <c r="B174" t="s">
        <v>199</v>
      </c>
      <c r="C174" s="1">
        <v>109.06666666666599</v>
      </c>
      <c r="D174" s="2" t="s">
        <v>296</v>
      </c>
      <c r="E174" t="str">
        <f>IF(ISBLANK(Marathon!F173),"",100+MAX(0,(50-(50*(Marathon!F173-'Best Times'!H$2)/('Best Times'!H$7-'Best Times'!H$2)))))</f>
        <v/>
      </c>
      <c r="F174">
        <f>IF(ISBLANK(Marathon!G173),"",100+MAX(0,(50-(50*(Marathon!G173-'Best Times'!I$2)/('Best Times'!I$7-'Best Times'!I$2)))))</f>
        <v>100</v>
      </c>
      <c r="G174">
        <f>IF(ISBLANK(Marathon!H173),"",100+MAX(0,(50-(50*(Marathon!H173-'Best Times'!J$2)/('Best Times'!J$7-'Best Times'!J$2)))))</f>
        <v>117.27692307692308</v>
      </c>
      <c r="H174">
        <f>IF(ISBLANK(Marathon!I173),"",100+MAX(0,(50-(50*(Marathon!I173-'Best Times'!K$2)/('Best Times'!K$7-'Best Times'!K$2)))))</f>
        <v>111.82266009852216</v>
      </c>
      <c r="I174" t="str">
        <f>IF(ISBLANK(Marathon!J173),"",100+MAX(0,(50-(50*(Marathon!J173-'Best Times'!L$2)/('Best Times'!L$7-'Best Times'!L$2)))))</f>
        <v/>
      </c>
      <c r="J174">
        <f>IF(ISBLANK(Marathon!K173),"",100+MAX(0,(50-(50*(Marathon!K173-'Best Times'!M$2)/('Best Times'!M$7-'Best Times'!M$2)))))</f>
        <v>137.03155818540432</v>
      </c>
      <c r="K174" t="str">
        <f>IF(ISBLANK(Marathon!L173),"",100+MAX(0,(50-(50*(Marathon!L173-'Best Times'!N$2)/('Best Times'!N$7-'Best Times'!N$2)))))</f>
        <v/>
      </c>
      <c r="L174">
        <f>IF(ISBLANK(Marathon!M173),"",100+MAX(0,(50-(50*(Marathon!M173-'Best Times'!O$2)/('Best Times'!O$7-'Best Times'!O$2)))))</f>
        <v>111.98435277382646</v>
      </c>
      <c r="M174">
        <f>IF(ISBLANK(Marathon!N173),"",100+MAX(0,(50-(50*(Marathon!N173-'Best Times'!P$2)/('Best Times'!P$7-'Best Times'!P$2)))))</f>
        <v>115.84033613445378</v>
      </c>
      <c r="N174">
        <f>IF(ISBLANK(Marathon!O173),"",100+MAX(0,(50-(50*(Marathon!O173-'Best Times'!Q$2)/('Best Times'!Q$7-'Best Times'!Q$2)))))</f>
        <v>100</v>
      </c>
      <c r="O174">
        <f>100*COUNTIF(E174:N174,"&gt;0")</f>
        <v>700</v>
      </c>
      <c r="P174">
        <f>IF(O174=1000,MIN(E174:N174),0)</f>
        <v>0</v>
      </c>
      <c r="Q174">
        <f>SUM(E174:N174)-P174</f>
        <v>793.95583026912982</v>
      </c>
      <c r="R174">
        <v>173</v>
      </c>
      <c r="S174">
        <f t="shared" si="2"/>
        <v>-4</v>
      </c>
    </row>
    <row r="175" spans="1:19">
      <c r="A175">
        <v>175</v>
      </c>
      <c r="B175" t="s">
        <v>202</v>
      </c>
      <c r="C175" s="1">
        <v>182.36666666666599</v>
      </c>
      <c r="D175" s="2" t="s">
        <v>298</v>
      </c>
      <c r="E175">
        <f>IF(ISBLANK(Marathon!F179),"",100+MAX(0,(50-(50*(Marathon!F179-'Best Times'!H$2)/('Best Times'!H$7-'Best Times'!H$2)))))</f>
        <v>100</v>
      </c>
      <c r="F175">
        <f>IF(ISBLANK(Marathon!G179),"",100+MAX(0,(50-(50*(Marathon!G179-'Best Times'!I$2)/('Best Times'!I$7-'Best Times'!I$2)))))</f>
        <v>126.25534188034189</v>
      </c>
      <c r="G175">
        <f>IF(ISBLANK(Marathon!H179),"",100+MAX(0,(50-(50*(Marathon!H179-'Best Times'!J$2)/('Best Times'!J$7-'Best Times'!J$2)))))</f>
        <v>147.07692307692309</v>
      </c>
      <c r="H175" t="str">
        <f>IF(ISBLANK(Marathon!I179),"",100+MAX(0,(50-(50*(Marathon!I179-'Best Times'!K$2)/('Best Times'!K$7-'Best Times'!K$2)))))</f>
        <v/>
      </c>
      <c r="I175" t="str">
        <f>IF(ISBLANK(Marathon!J179),"",100+MAX(0,(50-(50*(Marathon!J179-'Best Times'!L$2)/('Best Times'!L$7-'Best Times'!L$2)))))</f>
        <v/>
      </c>
      <c r="J175" t="str">
        <f>IF(ISBLANK(Marathon!K179),"",100+MAX(0,(50-(50*(Marathon!K179-'Best Times'!M$2)/('Best Times'!M$7-'Best Times'!M$2)))))</f>
        <v/>
      </c>
      <c r="K175" t="str">
        <f>IF(ISBLANK(Marathon!L179),"",100+MAX(0,(50-(50*(Marathon!L179-'Best Times'!N$2)/('Best Times'!N$7-'Best Times'!N$2)))))</f>
        <v/>
      </c>
      <c r="L175">
        <f>IF(ISBLANK(Marathon!M179),"",100+MAX(0,(50-(50*(Marathon!M179-'Best Times'!O$2)/('Best Times'!O$7-'Best Times'!O$2)))))</f>
        <v>145.94594594594594</v>
      </c>
      <c r="M175">
        <f>IF(ISBLANK(Marathon!N179),"",100+MAX(0,(50-(50*(Marathon!N179-'Best Times'!P$2)/('Best Times'!P$7-'Best Times'!P$2)))))</f>
        <v>124.57983193277312</v>
      </c>
      <c r="N175">
        <f>IF(ISBLANK(Marathon!O179),"",100+MAX(0,(50-(50*(Marathon!O179-'Best Times'!Q$2)/('Best Times'!Q$7-'Best Times'!Q$2)))))</f>
        <v>137.60373443983403</v>
      </c>
      <c r="O175">
        <f>100*COUNTIF(E175:N175,"&gt;0")</f>
        <v>600</v>
      </c>
      <c r="P175">
        <f>IF(O175=1000,MIN(E175:N175),0)</f>
        <v>0</v>
      </c>
      <c r="Q175">
        <f>SUM(E175:N175)-P175</f>
        <v>781.46177727581812</v>
      </c>
      <c r="R175">
        <v>174</v>
      </c>
      <c r="S175">
        <f t="shared" si="2"/>
        <v>1</v>
      </c>
    </row>
    <row r="176" spans="1:19">
      <c r="A176">
        <v>168</v>
      </c>
      <c r="B176" t="s">
        <v>198</v>
      </c>
      <c r="C176" s="1">
        <v>109.633333333333</v>
      </c>
      <c r="D176" s="2" t="s">
        <v>292</v>
      </c>
      <c r="E176" t="str">
        <f>IF(ISBLANK(Marathon!F172),"",100+MAX(0,(50-(50*(Marathon!F172-'Best Times'!H$2)/('Best Times'!H$7-'Best Times'!H$2)))))</f>
        <v/>
      </c>
      <c r="F176">
        <f>IF(ISBLANK(Marathon!G172),"",100+MAX(0,(50-(50*(Marathon!G172-'Best Times'!I$2)/('Best Times'!I$7-'Best Times'!I$2)))))</f>
        <v>107.31837606837607</v>
      </c>
      <c r="G176">
        <f>IF(ISBLANK(Marathon!H172),"",100+MAX(0,(50-(50*(Marathon!H172-'Best Times'!J$2)/('Best Times'!J$7-'Best Times'!J$2)))))</f>
        <v>100</v>
      </c>
      <c r="H176">
        <f>IF(ISBLANK(Marathon!I172),"",100+MAX(0,(50-(50*(Marathon!I172-'Best Times'!K$2)/('Best Times'!K$7-'Best Times'!K$2)))))</f>
        <v>100</v>
      </c>
      <c r="I176">
        <f>IF(ISBLANK(Marathon!J172),"",100+MAX(0,(50-(50*(Marathon!J172-'Best Times'!L$2)/('Best Times'!L$7-'Best Times'!L$2)))))</f>
        <v>121.0344827586207</v>
      </c>
      <c r="J176" t="str">
        <f>IF(ISBLANK(Marathon!K172),"",100+MAX(0,(50-(50*(Marathon!K172-'Best Times'!M$2)/('Best Times'!M$7-'Best Times'!M$2)))))</f>
        <v/>
      </c>
      <c r="K176">
        <f>IF(ISBLANK(Marathon!L172),"",100+MAX(0,(50-(50*(Marathon!L172-'Best Times'!N$2)/('Best Times'!N$7-'Best Times'!N$2)))))</f>
        <v>114.56806282722513</v>
      </c>
      <c r="L176" t="str">
        <f>IF(ISBLANK(Marathon!M172),"",100+MAX(0,(50-(50*(Marathon!M172-'Best Times'!O$2)/('Best Times'!O$7-'Best Times'!O$2)))))</f>
        <v/>
      </c>
      <c r="M176">
        <f>IF(ISBLANK(Marathon!N172),"",100+MAX(0,(50-(50*(Marathon!N172-'Best Times'!P$2)/('Best Times'!P$7-'Best Times'!P$2)))))</f>
        <v>125.86134453781513</v>
      </c>
      <c r="N176">
        <f>IF(ISBLANK(Marathon!O172),"",100+MAX(0,(50-(50*(Marathon!O172-'Best Times'!Q$2)/('Best Times'!Q$7-'Best Times'!Q$2)))))</f>
        <v>108.350622406639</v>
      </c>
      <c r="O176">
        <f>100*COUNTIF(E176:N176,"&gt;0")</f>
        <v>700</v>
      </c>
      <c r="P176">
        <f>IF(O176=1000,MIN(E176:N176),0)</f>
        <v>0</v>
      </c>
      <c r="Q176">
        <f>SUM(E176:N176)-P176</f>
        <v>777.13288859867612</v>
      </c>
      <c r="R176">
        <v>175</v>
      </c>
      <c r="S176">
        <f t="shared" si="2"/>
        <v>-7</v>
      </c>
    </row>
    <row r="177" spans="1:19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IF(ISBLANK(Marathon!F180),"",100+MAX(0,(50-(50*(Marathon!F180-'Best Times'!H$2)/('Best Times'!H$7-'Best Times'!H$2)))))</f>
        <v/>
      </c>
      <c r="F177">
        <f>IF(ISBLANK(Marathon!G180),"",100+MAX(0,(50-(50*(Marathon!G180-'Best Times'!I$2)/('Best Times'!I$7-'Best Times'!I$2)))))</f>
        <v>100</v>
      </c>
      <c r="G177" t="str">
        <f>IF(ISBLANK(Marathon!H180),"",100+MAX(0,(50-(50*(Marathon!H180-'Best Times'!J$2)/('Best Times'!J$7-'Best Times'!J$2)))))</f>
        <v/>
      </c>
      <c r="H177">
        <f>IF(ISBLANK(Marathon!I180),"",100+MAX(0,(50-(50*(Marathon!I180-'Best Times'!K$2)/('Best Times'!K$7-'Best Times'!K$2)))))</f>
        <v>119.45812807881774</v>
      </c>
      <c r="I177">
        <f>IF(ISBLANK(Marathon!J180),"",100+MAX(0,(50-(50*(Marathon!J180-'Best Times'!L$2)/('Best Times'!L$7-'Best Times'!L$2)))))</f>
        <v>119.80603448275862</v>
      </c>
      <c r="J177">
        <f>IF(ISBLANK(Marathon!K180),"",100+MAX(0,(50-(50*(Marathon!K180-'Best Times'!M$2)/('Best Times'!M$7-'Best Times'!M$2)))))</f>
        <v>106.60749506903353</v>
      </c>
      <c r="K177">
        <f>IF(ISBLANK(Marathon!L180),"",100+MAX(0,(50-(50*(Marathon!L180-'Best Times'!N$2)/('Best Times'!N$7-'Best Times'!N$2)))))</f>
        <v>100</v>
      </c>
      <c r="L177" t="str">
        <f>IF(ISBLANK(Marathon!M180),"",100+MAX(0,(50-(50*(Marathon!M180-'Best Times'!O$2)/('Best Times'!O$7-'Best Times'!O$2)))))</f>
        <v/>
      </c>
      <c r="M177">
        <f>IF(ISBLANK(Marathon!N180),"",100+MAX(0,(50-(50*(Marathon!N180-'Best Times'!P$2)/('Best Times'!P$7-'Best Times'!P$2)))))</f>
        <v>100</v>
      </c>
      <c r="N177">
        <f>IF(ISBLANK(Marathon!O180),"",100+MAX(0,(50-(50*(Marathon!O180-'Best Times'!Q$2)/('Best Times'!Q$7-'Best Times'!Q$2)))))</f>
        <v>100</v>
      </c>
      <c r="O177">
        <f>100*COUNTIF(E177:N177,"&gt;0")</f>
        <v>700</v>
      </c>
      <c r="P177">
        <f>IF(O177=1000,MIN(E177:N177),0)</f>
        <v>0</v>
      </c>
      <c r="Q177">
        <f>SUM(E177:N177)-P177</f>
        <v>745.87165763060989</v>
      </c>
      <c r="R177">
        <v>176</v>
      </c>
      <c r="S177">
        <f t="shared" si="2"/>
        <v>0</v>
      </c>
    </row>
    <row r="178" spans="1:19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IF(ISBLANK(Marathon!F181),"",100+MAX(0,(50-(50*(Marathon!F181-'Best Times'!H$2)/('Best Times'!H$7-'Best Times'!H$2)))))</f>
        <v/>
      </c>
      <c r="F178">
        <f>IF(ISBLANK(Marathon!G181),"",100+MAX(0,(50-(50*(Marathon!G181-'Best Times'!I$2)/('Best Times'!I$7-'Best Times'!I$2)))))</f>
        <v>100</v>
      </c>
      <c r="G178" t="str">
        <f>IF(ISBLANK(Marathon!H181),"",100+MAX(0,(50-(50*(Marathon!H181-'Best Times'!J$2)/('Best Times'!J$7-'Best Times'!J$2)))))</f>
        <v/>
      </c>
      <c r="H178">
        <f>IF(ISBLANK(Marathon!I181),"",100+MAX(0,(50-(50*(Marathon!I181-'Best Times'!K$2)/('Best Times'!K$7-'Best Times'!K$2)))))</f>
        <v>100</v>
      </c>
      <c r="I178" t="str">
        <f>IF(ISBLANK(Marathon!J181),"",100+MAX(0,(50-(50*(Marathon!J181-'Best Times'!L$2)/('Best Times'!L$7-'Best Times'!L$2)))))</f>
        <v/>
      </c>
      <c r="J178">
        <f>IF(ISBLANK(Marathon!K181),"",100+MAX(0,(50-(50*(Marathon!K181-'Best Times'!M$2)/('Best Times'!M$7-'Best Times'!M$2)))))</f>
        <v>100</v>
      </c>
      <c r="K178">
        <f>IF(ISBLANK(Marathon!L181),"",100+MAX(0,(50-(50*(Marathon!L181-'Best Times'!N$2)/('Best Times'!N$7-'Best Times'!N$2)))))</f>
        <v>100</v>
      </c>
      <c r="L178">
        <f>IF(ISBLANK(Marathon!M181),"",100+MAX(0,(50-(50*(Marathon!M181-'Best Times'!O$2)/('Best Times'!O$7-'Best Times'!O$2)))))</f>
        <v>100</v>
      </c>
      <c r="M178">
        <f>IF(ISBLANK(Marathon!N181),"",100+MAX(0,(50-(50*(Marathon!N181-'Best Times'!P$2)/('Best Times'!P$7-'Best Times'!P$2)))))</f>
        <v>101.76470588235294</v>
      </c>
      <c r="N178">
        <f>IF(ISBLANK(Marathon!O181),"",100+MAX(0,(50-(50*(Marathon!O181-'Best Times'!Q$2)/('Best Times'!Q$7-'Best Times'!Q$2)))))</f>
        <v>100</v>
      </c>
      <c r="O178">
        <f>100*COUNTIF(E178:N178,"&gt;0")</f>
        <v>700</v>
      </c>
      <c r="P178">
        <f>IF(O178=1000,MIN(E178:N178),0)</f>
        <v>0</v>
      </c>
      <c r="Q178">
        <f>SUM(E178:N178)-P178</f>
        <v>701.76470588235293</v>
      </c>
      <c r="R178">
        <v>177</v>
      </c>
      <c r="S178">
        <f t="shared" si="2"/>
        <v>0</v>
      </c>
    </row>
    <row r="179" spans="1:19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IF(ISBLANK(Marathon!F182),"",100+MAX(0,(50-(50*(Marathon!F182-'Best Times'!H$2)/('Best Times'!H$7-'Best Times'!H$2)))))</f>
        <v/>
      </c>
      <c r="F179">
        <f>IF(ISBLANK(Marathon!G182),"",100+MAX(0,(50-(50*(Marathon!G182-'Best Times'!I$2)/('Best Times'!I$7-'Best Times'!I$2)))))</f>
        <v>100</v>
      </c>
      <c r="G179">
        <f>IF(ISBLANK(Marathon!H182),"",100+MAX(0,(50-(50*(Marathon!H182-'Best Times'!J$2)/('Best Times'!J$7-'Best Times'!J$2)))))</f>
        <v>100</v>
      </c>
      <c r="H179" t="str">
        <f>IF(ISBLANK(Marathon!I182),"",100+MAX(0,(50-(50*(Marathon!I182-'Best Times'!K$2)/('Best Times'!K$7-'Best Times'!K$2)))))</f>
        <v/>
      </c>
      <c r="I179" t="str">
        <f>IF(ISBLANK(Marathon!J182),"",100+MAX(0,(50-(50*(Marathon!J182-'Best Times'!L$2)/('Best Times'!L$7-'Best Times'!L$2)))))</f>
        <v/>
      </c>
      <c r="J179">
        <f>IF(ISBLANK(Marathon!K182),"",100+MAX(0,(50-(50*(Marathon!K182-'Best Times'!M$2)/('Best Times'!M$7-'Best Times'!M$2)))))</f>
        <v>100</v>
      </c>
      <c r="K179">
        <f>IF(ISBLANK(Marathon!L182),"",100+MAX(0,(50-(50*(Marathon!L182-'Best Times'!N$2)/('Best Times'!N$7-'Best Times'!N$2)))))</f>
        <v>100</v>
      </c>
      <c r="L179">
        <f>IF(ISBLANK(Marathon!M182),"",100+MAX(0,(50-(50*(Marathon!M182-'Best Times'!O$2)/('Best Times'!O$7-'Best Times'!O$2)))))</f>
        <v>100</v>
      </c>
      <c r="M179">
        <f>IF(ISBLANK(Marathon!N182),"",100+MAX(0,(50-(50*(Marathon!N182-'Best Times'!P$2)/('Best Times'!P$7-'Best Times'!P$2)))))</f>
        <v>100</v>
      </c>
      <c r="N179">
        <f>IF(ISBLANK(Marathon!O182),"",100+MAX(0,(50-(50*(Marathon!O182-'Best Times'!Q$2)/('Best Times'!Q$7-'Best Times'!Q$2)))))</f>
        <v>100</v>
      </c>
      <c r="O179">
        <f>100*COUNTIF(E179:N179,"&gt;0")</f>
        <v>700</v>
      </c>
      <c r="P179">
        <f>IF(O179=1000,MIN(E179:N179),0)</f>
        <v>0</v>
      </c>
      <c r="Q179">
        <f>SUM(E179:N179)-P179</f>
        <v>700</v>
      </c>
      <c r="R179">
        <v>178</v>
      </c>
      <c r="S179">
        <f t="shared" si="2"/>
        <v>0</v>
      </c>
    </row>
    <row r="180" spans="1:19">
      <c r="A180">
        <v>180</v>
      </c>
      <c r="B180" t="s">
        <v>205</v>
      </c>
      <c r="C180" s="1">
        <v>177.48333333333301</v>
      </c>
      <c r="D180" s="2" t="s">
        <v>302</v>
      </c>
      <c r="E180">
        <f>IF(ISBLANK(Marathon!F184),"",100+MAX(0,(50-(50*(Marathon!F184-'Best Times'!H$2)/('Best Times'!H$7-'Best Times'!H$2)))))</f>
        <v>131.9924645390071</v>
      </c>
      <c r="F180">
        <f>IF(ISBLANK(Marathon!G184),"",100+MAX(0,(50-(50*(Marathon!G184-'Best Times'!I$2)/('Best Times'!I$7-'Best Times'!I$2)))))</f>
        <v>118.45619658119658</v>
      </c>
      <c r="G180" t="str">
        <f>IF(ISBLANK(Marathon!H184),"",100+MAX(0,(50-(50*(Marathon!H184-'Best Times'!J$2)/('Best Times'!J$7-'Best Times'!J$2)))))</f>
        <v/>
      </c>
      <c r="H180" t="str">
        <f>IF(ISBLANK(Marathon!I184),"",100+MAX(0,(50-(50*(Marathon!I184-'Best Times'!K$2)/('Best Times'!K$7-'Best Times'!K$2)))))</f>
        <v/>
      </c>
      <c r="I180" t="str">
        <f>IF(ISBLANK(Marathon!J184),"",100+MAX(0,(50-(50*(Marathon!J184-'Best Times'!L$2)/('Best Times'!L$7-'Best Times'!L$2)))))</f>
        <v/>
      </c>
      <c r="J180" t="str">
        <f>IF(ISBLANK(Marathon!K184),"",100+MAX(0,(50-(50*(Marathon!K184-'Best Times'!M$2)/('Best Times'!M$7-'Best Times'!M$2)))))</f>
        <v/>
      </c>
      <c r="K180" t="str">
        <f>IF(ISBLANK(Marathon!L184),"",100+MAX(0,(50-(50*(Marathon!L184-'Best Times'!N$2)/('Best Times'!N$7-'Best Times'!N$2)))))</f>
        <v/>
      </c>
      <c r="L180">
        <f>IF(ISBLANK(Marathon!M184),"",100+MAX(0,(50-(50*(Marathon!M184-'Best Times'!O$2)/('Best Times'!O$7-'Best Times'!O$2)))))</f>
        <v>145.9103840682788</v>
      </c>
      <c r="M180">
        <f>IF(ISBLANK(Marathon!N184),"",100+MAX(0,(50-(50*(Marathon!N184-'Best Times'!P$2)/('Best Times'!P$7-'Best Times'!P$2)))))</f>
        <v>140.21008403361344</v>
      </c>
      <c r="N180">
        <f>IF(ISBLANK(Marathon!O184),"",100+MAX(0,(50-(50*(Marathon!O184-'Best Times'!Q$2)/('Best Times'!Q$7-'Best Times'!Q$2)))))</f>
        <v>137.73340248962654</v>
      </c>
      <c r="O180">
        <f>100*COUNTIF(E180:N180,"&gt;0")</f>
        <v>500</v>
      </c>
      <c r="P180">
        <f>IF(O180=1000,MIN(E180:N180),0)</f>
        <v>0</v>
      </c>
      <c r="Q180">
        <f>SUM(E180:N180)-P180</f>
        <v>674.30253171172239</v>
      </c>
      <c r="R180">
        <v>179</v>
      </c>
      <c r="S180">
        <f t="shared" si="2"/>
        <v>1</v>
      </c>
    </row>
    <row r="181" spans="1:19">
      <c r="A181">
        <v>179</v>
      </c>
      <c r="B181" t="s">
        <v>204</v>
      </c>
      <c r="C181" s="1">
        <v>99</v>
      </c>
      <c r="D181" s="2" t="s">
        <v>301</v>
      </c>
      <c r="E181">
        <f>IF(ISBLANK(Marathon!F183),"",100+MAX(0,(50-(50*(Marathon!F183-'Best Times'!H$2)/('Best Times'!H$7-'Best Times'!H$2)))))</f>
        <v>100</v>
      </c>
      <c r="F181">
        <f>IF(ISBLANK(Marathon!G183),"",100+MAX(0,(50-(50*(Marathon!G183-'Best Times'!I$2)/('Best Times'!I$7-'Best Times'!I$2)))))</f>
        <v>100</v>
      </c>
      <c r="G181">
        <f>IF(ISBLANK(Marathon!H183),"",100+MAX(0,(50-(50*(Marathon!H183-'Best Times'!J$2)/('Best Times'!J$7-'Best Times'!J$2)))))</f>
        <v>105.52307692307693</v>
      </c>
      <c r="H181" t="str">
        <f>IF(ISBLANK(Marathon!I183),"",100+MAX(0,(50-(50*(Marathon!I183-'Best Times'!K$2)/('Best Times'!K$7-'Best Times'!K$2)))))</f>
        <v/>
      </c>
      <c r="I181" t="str">
        <f>IF(ISBLANK(Marathon!J183),"",100+MAX(0,(50-(50*(Marathon!J183-'Best Times'!L$2)/('Best Times'!L$7-'Best Times'!L$2)))))</f>
        <v/>
      </c>
      <c r="J181" t="str">
        <f>IF(ISBLANK(Marathon!K183),"",100+MAX(0,(50-(50*(Marathon!K183-'Best Times'!M$2)/('Best Times'!M$7-'Best Times'!M$2)))))</f>
        <v/>
      </c>
      <c r="K181" t="str">
        <f>IF(ISBLANK(Marathon!L183),"",100+MAX(0,(50-(50*(Marathon!L183-'Best Times'!N$2)/('Best Times'!N$7-'Best Times'!N$2)))))</f>
        <v/>
      </c>
      <c r="L181">
        <f>IF(ISBLANK(Marathon!M183),"",100+MAX(0,(50-(50*(Marathon!M183-'Best Times'!O$2)/('Best Times'!O$7-'Best Times'!O$2)))))</f>
        <v>140.61166429587482</v>
      </c>
      <c r="M181">
        <f>IF(ISBLANK(Marathon!N183),"",100+MAX(0,(50-(50*(Marathon!N183-'Best Times'!P$2)/('Best Times'!P$7-'Best Times'!P$2)))))</f>
        <v>104.76890756302521</v>
      </c>
      <c r="N181">
        <f>IF(ISBLANK(Marathon!O183),"",100+MAX(0,(50-(50*(Marathon!O183-'Best Times'!Q$2)/('Best Times'!Q$7-'Best Times'!Q$2)))))</f>
        <v>113.77074688796681</v>
      </c>
      <c r="O181">
        <f>100*COUNTIF(E181:N181,"&gt;0")</f>
        <v>600</v>
      </c>
      <c r="P181">
        <f>IF(O181=1000,MIN(E181:N181),0)</f>
        <v>0</v>
      </c>
      <c r="Q181">
        <f>SUM(E181:N181)-P181</f>
        <v>664.67439566994369</v>
      </c>
      <c r="R181">
        <v>180</v>
      </c>
      <c r="S181">
        <f t="shared" si="2"/>
        <v>-1</v>
      </c>
    </row>
    <row r="182" spans="1:19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IF(ISBLANK(Marathon!F185),"",100+MAX(0,(50-(50*(Marathon!F185-'Best Times'!H$2)/('Best Times'!H$7-'Best Times'!H$2)))))</f>
        <v/>
      </c>
      <c r="F182">
        <f>IF(ISBLANK(Marathon!G185),"",100+MAX(0,(50-(50*(Marathon!G185-'Best Times'!I$2)/('Best Times'!I$7-'Best Times'!I$2)))))</f>
        <v>100</v>
      </c>
      <c r="G182" t="str">
        <f>IF(ISBLANK(Marathon!H185),"",100+MAX(0,(50-(50*(Marathon!H185-'Best Times'!J$2)/('Best Times'!J$7-'Best Times'!J$2)))))</f>
        <v/>
      </c>
      <c r="H182">
        <f>IF(ISBLANK(Marathon!I185),"",100+MAX(0,(50-(50*(Marathon!I185-'Best Times'!K$2)/('Best Times'!K$7-'Best Times'!K$2)))))</f>
        <v>100</v>
      </c>
      <c r="I182" t="str">
        <f>IF(ISBLANK(Marathon!J185),"",100+MAX(0,(50-(50*(Marathon!J185-'Best Times'!L$2)/('Best Times'!L$7-'Best Times'!L$2)))))</f>
        <v/>
      </c>
      <c r="J182">
        <f>IF(ISBLANK(Marathon!K185),"",100+MAX(0,(50-(50*(Marathon!K185-'Best Times'!M$2)/('Best Times'!M$7-'Best Times'!M$2)))))</f>
        <v>116.22287968441815</v>
      </c>
      <c r="K182">
        <f>IF(ISBLANK(Marathon!L185),"",100+MAX(0,(50-(50*(Marathon!L185-'Best Times'!N$2)/('Best Times'!N$7-'Best Times'!N$2)))))</f>
        <v>101.54450261780104</v>
      </c>
      <c r="L182" t="str">
        <f>IF(ISBLANK(Marathon!M185),"",100+MAX(0,(50-(50*(Marathon!M185-'Best Times'!O$2)/('Best Times'!O$7-'Best Times'!O$2)))))</f>
        <v/>
      </c>
      <c r="M182">
        <f>IF(ISBLANK(Marathon!N185),"",100+MAX(0,(50-(50*(Marathon!N185-'Best Times'!P$2)/('Best Times'!P$7-'Best Times'!P$2)))))</f>
        <v>118.97058823529412</v>
      </c>
      <c r="N182">
        <f>IF(ISBLANK(Marathon!O185),"",100+MAX(0,(50-(50*(Marathon!O185-'Best Times'!Q$2)/('Best Times'!Q$7-'Best Times'!Q$2)))))</f>
        <v>124.24792531120332</v>
      </c>
      <c r="O182">
        <f>100*COUNTIF(E182:N182,"&gt;0")</f>
        <v>600</v>
      </c>
      <c r="P182">
        <f>IF(O182=1000,MIN(E182:N182),0)</f>
        <v>0</v>
      </c>
      <c r="Q182">
        <f>SUM(E182:N182)-P182</f>
        <v>660.98589584871661</v>
      </c>
      <c r="R182">
        <v>181</v>
      </c>
      <c r="S182">
        <f t="shared" si="2"/>
        <v>0</v>
      </c>
    </row>
    <row r="183" spans="1:19">
      <c r="A183">
        <v>185</v>
      </c>
      <c r="B183" t="s">
        <v>209</v>
      </c>
      <c r="C183" s="1">
        <v>136.25</v>
      </c>
      <c r="D183" s="2" t="s">
        <v>305</v>
      </c>
      <c r="E183">
        <f>IF(ISBLANK(Marathon!F189),"",100+MAX(0,(50-(50*(Marathon!F189-'Best Times'!H$2)/('Best Times'!H$7-'Best Times'!H$2)))))</f>
        <v>115.78014184397163</v>
      </c>
      <c r="F183" t="str">
        <f>IF(ISBLANK(Marathon!G189),"",100+MAX(0,(50-(50*(Marathon!G189-'Best Times'!I$2)/('Best Times'!I$7-'Best Times'!I$2)))))</f>
        <v/>
      </c>
      <c r="G183" t="str">
        <f>IF(ISBLANK(Marathon!H189),"",100+MAX(0,(50-(50*(Marathon!H189-'Best Times'!J$2)/('Best Times'!J$7-'Best Times'!J$2)))))</f>
        <v/>
      </c>
      <c r="H183">
        <f>IF(ISBLANK(Marathon!I189),"",100+MAX(0,(50-(50*(Marathon!I189-'Best Times'!K$2)/('Best Times'!K$7-'Best Times'!K$2)))))</f>
        <v>118.86288998357963</v>
      </c>
      <c r="I183" t="str">
        <f>IF(ISBLANK(Marathon!J189),"",100+MAX(0,(50-(50*(Marathon!J189-'Best Times'!L$2)/('Best Times'!L$7-'Best Times'!L$2)))))</f>
        <v/>
      </c>
      <c r="J183" t="str">
        <f>IF(ISBLANK(Marathon!K189),"",100+MAX(0,(50-(50*(Marathon!K189-'Best Times'!M$2)/('Best Times'!M$7-'Best Times'!M$2)))))</f>
        <v/>
      </c>
      <c r="K183" t="str">
        <f>IF(ISBLANK(Marathon!L189),"",100+MAX(0,(50-(50*(Marathon!L189-'Best Times'!N$2)/('Best Times'!N$7-'Best Times'!N$2)))))</f>
        <v/>
      </c>
      <c r="L183">
        <f>IF(ISBLANK(Marathon!M189),"",100+MAX(0,(50-(50*(Marathon!M189-'Best Times'!O$2)/('Best Times'!O$7-'Best Times'!O$2)))))</f>
        <v>130.06756756756758</v>
      </c>
      <c r="M183">
        <f>IF(ISBLANK(Marathon!N189),"",100+MAX(0,(50-(50*(Marathon!N189-'Best Times'!P$2)/('Best Times'!P$7-'Best Times'!P$2)))))</f>
        <v>136.1344537815126</v>
      </c>
      <c r="N183">
        <f>IF(ISBLANK(Marathon!O189),"",100+MAX(0,(50-(50*(Marathon!O189-'Best Times'!Q$2)/('Best Times'!Q$7-'Best Times'!Q$2)))))</f>
        <v>136.04771784232366</v>
      </c>
      <c r="O183">
        <f>100*COUNTIF(E183:N183,"&gt;0")</f>
        <v>500</v>
      </c>
      <c r="P183">
        <f>IF(O183=1000,MIN(E183:N183),0)</f>
        <v>0</v>
      </c>
      <c r="Q183">
        <f>SUM(E183:N183)-P183</f>
        <v>636.89277101895505</v>
      </c>
      <c r="R183">
        <v>182</v>
      </c>
      <c r="S183">
        <f t="shared" si="2"/>
        <v>3</v>
      </c>
    </row>
    <row r="184" spans="1:19">
      <c r="A184">
        <v>184</v>
      </c>
      <c r="B184" t="s">
        <v>101</v>
      </c>
      <c r="C184" s="1">
        <v>44.483333333333299</v>
      </c>
      <c r="D184" s="2" t="s">
        <v>304</v>
      </c>
      <c r="E184" t="str">
        <f>IF(ISBLANK(Marathon!F188),"",100+MAX(0,(50-(50*(Marathon!F188-'Best Times'!H$2)/('Best Times'!H$7-'Best Times'!H$2)))))</f>
        <v/>
      </c>
      <c r="F184">
        <f>IF(ISBLANK(Marathon!G188),"",100+MAX(0,(50-(50*(Marathon!G188-'Best Times'!I$2)/('Best Times'!I$7-'Best Times'!I$2)))))</f>
        <v>100</v>
      </c>
      <c r="G184" t="str">
        <f>IF(ISBLANK(Marathon!H188),"",100+MAX(0,(50-(50*(Marathon!H188-'Best Times'!J$2)/('Best Times'!J$7-'Best Times'!J$2)))))</f>
        <v/>
      </c>
      <c r="H184">
        <f>IF(ISBLANK(Marathon!I188),"",100+MAX(0,(50-(50*(Marathon!I188-'Best Times'!K$2)/('Best Times'!K$7-'Best Times'!K$2)))))</f>
        <v>100</v>
      </c>
      <c r="I184">
        <f>IF(ISBLANK(Marathon!J188),"",100+MAX(0,(50-(50*(Marathon!J188-'Best Times'!L$2)/('Best Times'!L$7-'Best Times'!L$2)))))</f>
        <v>129.375</v>
      </c>
      <c r="J184">
        <f>IF(ISBLANK(Marathon!K188),"",100+MAX(0,(50-(50*(Marathon!K188-'Best Times'!M$2)/('Best Times'!M$7-'Best Times'!M$2)))))</f>
        <v>100</v>
      </c>
      <c r="K184" t="str">
        <f>IF(ISBLANK(Marathon!L188),"",100+MAX(0,(50-(50*(Marathon!L188-'Best Times'!N$2)/('Best Times'!N$7-'Best Times'!N$2)))))</f>
        <v/>
      </c>
      <c r="L184" t="str">
        <f>IF(ISBLANK(Marathon!M188),"",100+MAX(0,(50-(50*(Marathon!M188-'Best Times'!O$2)/('Best Times'!O$7-'Best Times'!O$2)))))</f>
        <v/>
      </c>
      <c r="M184">
        <f>IF(ISBLANK(Marathon!N188),"",100+MAX(0,(50-(50*(Marathon!N188-'Best Times'!P$2)/('Best Times'!P$7-'Best Times'!P$2)))))</f>
        <v>100</v>
      </c>
      <c r="N184">
        <f>IF(ISBLANK(Marathon!O188),"",100+MAX(0,(50-(50*(Marathon!O188-'Best Times'!Q$2)/('Best Times'!Q$7-'Best Times'!Q$2)))))</f>
        <v>100</v>
      </c>
      <c r="O184">
        <f>100*COUNTIF(E184:N184,"&gt;0")</f>
        <v>600</v>
      </c>
      <c r="P184">
        <f>IF(O184=1000,MIN(E184:N184),0)</f>
        <v>0</v>
      </c>
      <c r="Q184">
        <f>SUM(E184:N184)-P184</f>
        <v>629.375</v>
      </c>
      <c r="R184">
        <v>183</v>
      </c>
      <c r="S184">
        <f t="shared" si="2"/>
        <v>1</v>
      </c>
    </row>
    <row r="185" spans="1:19">
      <c r="A185">
        <v>183</v>
      </c>
      <c r="B185" t="s">
        <v>208</v>
      </c>
      <c r="C185" s="1">
        <v>52.966666666666598</v>
      </c>
      <c r="D185" s="2" t="s">
        <v>303</v>
      </c>
      <c r="E185" t="str">
        <f>IF(ISBLANK(Marathon!F187),"",100+MAX(0,(50-(50*(Marathon!F187-'Best Times'!H$2)/('Best Times'!H$7-'Best Times'!H$2)))))</f>
        <v/>
      </c>
      <c r="F185">
        <f>IF(ISBLANK(Marathon!G187),"",100+MAX(0,(50-(50*(Marathon!G187-'Best Times'!I$2)/('Best Times'!I$7-'Best Times'!I$2)))))</f>
        <v>100</v>
      </c>
      <c r="G185" t="str">
        <f>IF(ISBLANK(Marathon!H187),"",100+MAX(0,(50-(50*(Marathon!H187-'Best Times'!J$2)/('Best Times'!J$7-'Best Times'!J$2)))))</f>
        <v/>
      </c>
      <c r="H185">
        <f>IF(ISBLANK(Marathon!I187),"",100+MAX(0,(50-(50*(Marathon!I187-'Best Times'!K$2)/('Best Times'!K$7-'Best Times'!K$2)))))</f>
        <v>117.67241379310344</v>
      </c>
      <c r="I185">
        <f>IF(ISBLANK(Marathon!J187),"",100+MAX(0,(50-(50*(Marathon!J187-'Best Times'!L$2)/('Best Times'!L$7-'Best Times'!L$2)))))</f>
        <v>111.40086206896552</v>
      </c>
      <c r="J185">
        <f>IF(ISBLANK(Marathon!K187),"",100+MAX(0,(50-(50*(Marathon!K187-'Best Times'!M$2)/('Best Times'!M$7-'Best Times'!M$2)))))</f>
        <v>100</v>
      </c>
      <c r="K185" t="str">
        <f>IF(ISBLANK(Marathon!L187),"",100+MAX(0,(50-(50*(Marathon!L187-'Best Times'!N$2)/('Best Times'!N$7-'Best Times'!N$2)))))</f>
        <v/>
      </c>
      <c r="L185" t="str">
        <f>IF(ISBLANK(Marathon!M187),"",100+MAX(0,(50-(50*(Marathon!M187-'Best Times'!O$2)/('Best Times'!O$7-'Best Times'!O$2)))))</f>
        <v/>
      </c>
      <c r="M185">
        <f>IF(ISBLANK(Marathon!N187),"",100+MAX(0,(50-(50*(Marathon!N187-'Best Times'!P$2)/('Best Times'!P$7-'Best Times'!P$2)))))</f>
        <v>100</v>
      </c>
      <c r="N185">
        <f>IF(ISBLANK(Marathon!O187),"",100+MAX(0,(50-(50*(Marathon!O187-'Best Times'!Q$2)/('Best Times'!Q$7-'Best Times'!Q$2)))))</f>
        <v>100</v>
      </c>
      <c r="O185">
        <f>100*COUNTIF(E185:N185,"&gt;0")</f>
        <v>600</v>
      </c>
      <c r="P185">
        <f>IF(O185=1000,MIN(E185:N185),0)</f>
        <v>0</v>
      </c>
      <c r="Q185">
        <f>SUM(E185:N185)-P185</f>
        <v>629.07327586206895</v>
      </c>
      <c r="R185">
        <v>184</v>
      </c>
      <c r="S185">
        <f t="shared" si="2"/>
        <v>-1</v>
      </c>
    </row>
    <row r="186" spans="1:19">
      <c r="A186">
        <v>182</v>
      </c>
      <c r="B186" t="s">
        <v>207</v>
      </c>
      <c r="C186" s="1">
        <v>66.033333333333303</v>
      </c>
      <c r="D186" s="2" t="s">
        <v>298</v>
      </c>
      <c r="E186">
        <f>IF(ISBLANK(Marathon!F186),"",100+MAX(0,(50-(50*(Marathon!F186-'Best Times'!H$2)/('Best Times'!H$7-'Best Times'!H$2)))))</f>
        <v>100</v>
      </c>
      <c r="F186">
        <f>IF(ISBLANK(Marathon!G186),"",100+MAX(0,(50-(50*(Marathon!G186-'Best Times'!I$2)/('Best Times'!I$7-'Best Times'!I$2)))))</f>
        <v>100</v>
      </c>
      <c r="G186" t="str">
        <f>IF(ISBLANK(Marathon!H186),"",100+MAX(0,(50-(50*(Marathon!H186-'Best Times'!J$2)/('Best Times'!J$7-'Best Times'!J$2)))))</f>
        <v/>
      </c>
      <c r="H186">
        <f>IF(ISBLANK(Marathon!I186),"",100+MAX(0,(50-(50*(Marathon!I186-'Best Times'!K$2)/('Best Times'!K$7-'Best Times'!K$2)))))</f>
        <v>101.68308702791461</v>
      </c>
      <c r="I186" t="str">
        <f>IF(ISBLANK(Marathon!J186),"",100+MAX(0,(50-(50*(Marathon!J186-'Best Times'!L$2)/('Best Times'!L$7-'Best Times'!L$2)))))</f>
        <v/>
      </c>
      <c r="J186">
        <f>IF(ISBLANK(Marathon!K186),"",100+MAX(0,(50-(50*(Marathon!K186-'Best Times'!M$2)/('Best Times'!M$7-'Best Times'!M$2)))))</f>
        <v>122.89201183431953</v>
      </c>
      <c r="K186" t="str">
        <f>IF(ISBLANK(Marathon!L186),"",100+MAX(0,(50-(50*(Marathon!L186-'Best Times'!N$2)/('Best Times'!N$7-'Best Times'!N$2)))))</f>
        <v/>
      </c>
      <c r="L186" t="str">
        <f>IF(ISBLANK(Marathon!M186),"",100+MAX(0,(50-(50*(Marathon!M186-'Best Times'!O$2)/('Best Times'!O$7-'Best Times'!O$2)))))</f>
        <v/>
      </c>
      <c r="M186">
        <f>IF(ISBLANK(Marathon!N186),"",100+MAX(0,(50-(50*(Marathon!N186-'Best Times'!P$2)/('Best Times'!P$7-'Best Times'!P$2)))))</f>
        <v>100</v>
      </c>
      <c r="N186">
        <f>IF(ISBLANK(Marathon!O186),"",100+MAX(0,(50-(50*(Marathon!O186-'Best Times'!Q$2)/('Best Times'!Q$7-'Best Times'!Q$2)))))</f>
        <v>103.52697095435684</v>
      </c>
      <c r="O186">
        <f>100*COUNTIF(E186:N186,"&gt;0")</f>
        <v>600</v>
      </c>
      <c r="P186">
        <f>IF(O186=1000,MIN(E186:N186),0)</f>
        <v>0</v>
      </c>
      <c r="Q186">
        <f>SUM(E186:N186)-P186</f>
        <v>628.10206981659098</v>
      </c>
      <c r="R186">
        <v>185</v>
      </c>
      <c r="S186">
        <f t="shared" si="2"/>
        <v>-3</v>
      </c>
    </row>
    <row r="187" spans="1:19">
      <c r="A187">
        <v>186</v>
      </c>
      <c r="B187" t="s">
        <v>105</v>
      </c>
      <c r="C187" s="1">
        <v>27.2</v>
      </c>
      <c r="D187" s="2" t="s">
        <v>306</v>
      </c>
      <c r="E187">
        <f>IF(ISBLANK(Marathon!F190),"",100+MAX(0,(50-(50*(Marathon!F190-'Best Times'!H$2)/('Best Times'!H$7-'Best Times'!H$2)))))</f>
        <v>100</v>
      </c>
      <c r="F187">
        <f>IF(ISBLANK(Marathon!G190),"",100+MAX(0,(50-(50*(Marathon!G190-'Best Times'!I$2)/('Best Times'!I$7-'Best Times'!I$2)))))</f>
        <v>100</v>
      </c>
      <c r="G187" t="str">
        <f>IF(ISBLANK(Marathon!H190),"",100+MAX(0,(50-(50*(Marathon!H190-'Best Times'!J$2)/('Best Times'!J$7-'Best Times'!J$2)))))</f>
        <v/>
      </c>
      <c r="H187" t="str">
        <f>IF(ISBLANK(Marathon!I190),"",100+MAX(0,(50-(50*(Marathon!I190-'Best Times'!K$2)/('Best Times'!K$7-'Best Times'!K$2)))))</f>
        <v/>
      </c>
      <c r="I187">
        <f>IF(ISBLANK(Marathon!J190),"",100+MAX(0,(50-(50*(Marathon!J190-'Best Times'!L$2)/('Best Times'!L$7-'Best Times'!L$2)))))</f>
        <v>120.08620689655172</v>
      </c>
      <c r="J187" t="str">
        <f>IF(ISBLANK(Marathon!K190),"",100+MAX(0,(50-(50*(Marathon!K190-'Best Times'!M$2)/('Best Times'!M$7-'Best Times'!M$2)))))</f>
        <v/>
      </c>
      <c r="K187" t="str">
        <f>IF(ISBLANK(Marathon!L190),"",100+MAX(0,(50-(50*(Marathon!L190-'Best Times'!N$2)/('Best Times'!N$7-'Best Times'!N$2)))))</f>
        <v/>
      </c>
      <c r="L187">
        <f>IF(ISBLANK(Marathon!M190),"",100+MAX(0,(50-(50*(Marathon!M190-'Best Times'!O$2)/('Best Times'!O$7-'Best Times'!O$2)))))</f>
        <v>100</v>
      </c>
      <c r="M187">
        <f>IF(ISBLANK(Marathon!N190),"",100+MAX(0,(50-(50*(Marathon!N190-'Best Times'!P$2)/('Best Times'!P$7-'Best Times'!P$2)))))</f>
        <v>100</v>
      </c>
      <c r="N187">
        <f>IF(ISBLANK(Marathon!O190),"",100+MAX(0,(50-(50*(Marathon!O190-'Best Times'!Q$2)/('Best Times'!Q$7-'Best Times'!Q$2)))))</f>
        <v>100</v>
      </c>
      <c r="O187">
        <f>100*COUNTIF(E187:N187,"&gt;0")</f>
        <v>600</v>
      </c>
      <c r="P187">
        <f>IF(O187=1000,MIN(E187:N187),0)</f>
        <v>0</v>
      </c>
      <c r="Q187">
        <f>SUM(E187:N187)-P187</f>
        <v>620.08620689655174</v>
      </c>
      <c r="R187">
        <v>186</v>
      </c>
      <c r="S187">
        <f t="shared" si="2"/>
        <v>0</v>
      </c>
    </row>
    <row r="188" spans="1:19">
      <c r="A188">
        <v>188</v>
      </c>
      <c r="B188" t="s">
        <v>37</v>
      </c>
      <c r="C188" s="1">
        <v>123.583333333333</v>
      </c>
      <c r="D188" s="2" t="s">
        <v>305</v>
      </c>
      <c r="E188" t="str">
        <f>IF(ISBLANK(Marathon!F192),"",100+MAX(0,(50-(50*(Marathon!F192-'Best Times'!H$2)/('Best Times'!H$7-'Best Times'!H$2)))))</f>
        <v/>
      </c>
      <c r="F188">
        <f>IF(ISBLANK(Marathon!G192),"",100+MAX(0,(50-(50*(Marathon!G192-'Best Times'!I$2)/('Best Times'!I$7-'Best Times'!I$2)))))</f>
        <v>100</v>
      </c>
      <c r="G188" t="str">
        <f>IF(ISBLANK(Marathon!H192),"",100+MAX(0,(50-(50*(Marathon!H192-'Best Times'!J$2)/('Best Times'!J$7-'Best Times'!J$2)))))</f>
        <v/>
      </c>
      <c r="H188">
        <f>IF(ISBLANK(Marathon!I192),"",100+MAX(0,(50-(50*(Marathon!I192-'Best Times'!K$2)/('Best Times'!K$7-'Best Times'!K$2)))))</f>
        <v>112.29474548440066</v>
      </c>
      <c r="I188" t="str">
        <f>IF(ISBLANK(Marathon!J192),"",100+MAX(0,(50-(50*(Marathon!J192-'Best Times'!L$2)/('Best Times'!L$7-'Best Times'!L$2)))))</f>
        <v/>
      </c>
      <c r="J188">
        <f>IF(ISBLANK(Marathon!K192),"",100+MAX(0,(50-(50*(Marathon!K192-'Best Times'!M$2)/('Best Times'!M$7-'Best Times'!M$2)))))</f>
        <v>146.73323471400394</v>
      </c>
      <c r="K188" t="str">
        <f>IF(ISBLANK(Marathon!L192),"",100+MAX(0,(50-(50*(Marathon!L192-'Best Times'!N$2)/('Best Times'!N$7-'Best Times'!N$2)))))</f>
        <v/>
      </c>
      <c r="L188" t="str">
        <f>IF(ISBLANK(Marathon!M192),"",100+MAX(0,(50-(50*(Marathon!M192-'Best Times'!O$2)/('Best Times'!O$7-'Best Times'!O$2)))))</f>
        <v/>
      </c>
      <c r="M188">
        <f>IF(ISBLANK(Marathon!N192),"",100+MAX(0,(50-(50*(Marathon!N192-'Best Times'!P$2)/('Best Times'!P$7-'Best Times'!P$2)))))</f>
        <v>100</v>
      </c>
      <c r="N188">
        <f>IF(ISBLANK(Marathon!O192),"",100+MAX(0,(50-(50*(Marathon!O192-'Best Times'!Q$2)/('Best Times'!Q$7-'Best Times'!Q$2)))))</f>
        <v>150</v>
      </c>
      <c r="O188">
        <f>100*COUNTIF(E188:N188,"&gt;0")</f>
        <v>500</v>
      </c>
      <c r="P188">
        <f>IF(O188=1000,MIN(E188:N188),0)</f>
        <v>0</v>
      </c>
      <c r="Q188">
        <f>SUM(E188:N188)-P188</f>
        <v>609.02798019840463</v>
      </c>
      <c r="R188">
        <v>187</v>
      </c>
      <c r="S188">
        <f t="shared" si="2"/>
        <v>1</v>
      </c>
    </row>
    <row r="189" spans="1:19">
      <c r="A189">
        <v>189</v>
      </c>
      <c r="B189" t="s">
        <v>87</v>
      </c>
      <c r="C189" s="1">
        <v>0</v>
      </c>
      <c r="D189" s="2" t="s">
        <v>307</v>
      </c>
      <c r="E189">
        <f>IF(ISBLANK(Marathon!F193),"",100+MAX(0,(50-(50*(Marathon!F193-'Best Times'!H$2)/('Best Times'!H$7-'Best Times'!H$2)))))</f>
        <v>100</v>
      </c>
      <c r="F189">
        <f>IF(ISBLANK(Marathon!G193),"",100+MAX(0,(50-(50*(Marathon!G193-'Best Times'!I$2)/('Best Times'!I$7-'Best Times'!I$2)))))</f>
        <v>100</v>
      </c>
      <c r="G189">
        <f>IF(ISBLANK(Marathon!H193),"",100+MAX(0,(50-(50*(Marathon!H193-'Best Times'!J$2)/('Best Times'!J$7-'Best Times'!J$2)))))</f>
        <v>105.13846153846154</v>
      </c>
      <c r="H189" t="str">
        <f>IF(ISBLANK(Marathon!I193),"",100+MAX(0,(50-(50*(Marathon!I193-'Best Times'!K$2)/('Best Times'!K$7-'Best Times'!K$2)))))</f>
        <v/>
      </c>
      <c r="I189">
        <f>IF(ISBLANK(Marathon!J193),"",100+MAX(0,(50-(50*(Marathon!J193-'Best Times'!L$2)/('Best Times'!L$7-'Best Times'!L$2)))))</f>
        <v>100</v>
      </c>
      <c r="J189" t="str">
        <f>IF(ISBLANK(Marathon!K193),"",100+MAX(0,(50-(50*(Marathon!K193-'Best Times'!M$2)/('Best Times'!M$7-'Best Times'!M$2)))))</f>
        <v/>
      </c>
      <c r="K189" t="str">
        <f>IF(ISBLANK(Marathon!L193),"",100+MAX(0,(50-(50*(Marathon!L193-'Best Times'!N$2)/('Best Times'!N$7-'Best Times'!N$2)))))</f>
        <v/>
      </c>
      <c r="L189">
        <f>IF(ISBLANK(Marathon!M193),"",100+MAX(0,(50-(50*(Marathon!M193-'Best Times'!O$2)/('Best Times'!O$7-'Best Times'!O$2)))))</f>
        <v>100</v>
      </c>
      <c r="M189">
        <f>IF(ISBLANK(Marathon!N193),"",100+MAX(0,(50-(50*(Marathon!N193-'Best Times'!P$2)/('Best Times'!P$7-'Best Times'!P$2)))))</f>
        <v>100</v>
      </c>
      <c r="N189" t="str">
        <f>IF(ISBLANK(Marathon!O193),"",100+MAX(0,(50-(50*(Marathon!O193-'Best Times'!Q$2)/('Best Times'!Q$7-'Best Times'!Q$2)))))</f>
        <v/>
      </c>
      <c r="O189">
        <f>100*COUNTIF(E189:N189,"&gt;0")</f>
        <v>600</v>
      </c>
      <c r="P189">
        <f>IF(O189=1000,MIN(E189:N189),0)</f>
        <v>0</v>
      </c>
      <c r="Q189">
        <f>SUM(E189:N189)-P189</f>
        <v>605.13846153846157</v>
      </c>
      <c r="R189">
        <v>188</v>
      </c>
      <c r="S189">
        <f t="shared" si="2"/>
        <v>1</v>
      </c>
    </row>
    <row r="190" spans="1:19">
      <c r="A190">
        <v>187</v>
      </c>
      <c r="B190" t="s">
        <v>210</v>
      </c>
      <c r="C190" s="1">
        <v>26.3333333333333</v>
      </c>
      <c r="D190" s="2" t="s">
        <v>304</v>
      </c>
      <c r="E190">
        <f>IF(ISBLANK(Marathon!F191),"",100+MAX(0,(50-(50*(Marathon!F191-'Best Times'!H$2)/('Best Times'!H$7-'Best Times'!H$2)))))</f>
        <v>100</v>
      </c>
      <c r="F190">
        <f>IF(ISBLANK(Marathon!G191),"",100+MAX(0,(50-(50*(Marathon!G191-'Best Times'!I$2)/('Best Times'!I$7-'Best Times'!I$2)))))</f>
        <v>100</v>
      </c>
      <c r="G190" t="str">
        <f>IF(ISBLANK(Marathon!H191),"",100+MAX(0,(50-(50*(Marathon!H191-'Best Times'!J$2)/('Best Times'!J$7-'Best Times'!J$2)))))</f>
        <v/>
      </c>
      <c r="H190">
        <f>IF(ISBLANK(Marathon!I191),"",100+MAX(0,(50-(50*(Marathon!I191-'Best Times'!K$2)/('Best Times'!K$7-'Best Times'!K$2)))))</f>
        <v>100</v>
      </c>
      <c r="I190" t="str">
        <f>IF(ISBLANK(Marathon!J191),"",100+MAX(0,(50-(50*(Marathon!J191-'Best Times'!L$2)/('Best Times'!L$7-'Best Times'!L$2)))))</f>
        <v/>
      </c>
      <c r="J190" t="str">
        <f>IF(ISBLANK(Marathon!K191),"",100+MAX(0,(50-(50*(Marathon!K191-'Best Times'!M$2)/('Best Times'!M$7-'Best Times'!M$2)))))</f>
        <v/>
      </c>
      <c r="K190" t="str">
        <f>IF(ISBLANK(Marathon!L191),"",100+MAX(0,(50-(50*(Marathon!L191-'Best Times'!N$2)/('Best Times'!N$7-'Best Times'!N$2)))))</f>
        <v/>
      </c>
      <c r="L190">
        <f>IF(ISBLANK(Marathon!M191),"",100+MAX(0,(50-(50*(Marathon!M191-'Best Times'!O$2)/('Best Times'!O$7-'Best Times'!O$2)))))</f>
        <v>100</v>
      </c>
      <c r="M190">
        <f>IF(ISBLANK(Marathon!N191),"",100+MAX(0,(50-(50*(Marathon!N191-'Best Times'!P$2)/('Best Times'!P$7-'Best Times'!P$2)))))</f>
        <v>100</v>
      </c>
      <c r="N190">
        <f>IF(ISBLANK(Marathon!O191),"",100+MAX(0,(50-(50*(Marathon!O191-'Best Times'!Q$2)/('Best Times'!Q$7-'Best Times'!Q$2)))))</f>
        <v>104.66804979253112</v>
      </c>
      <c r="O190">
        <f>100*COUNTIF(E190:N190,"&gt;0")</f>
        <v>600</v>
      </c>
      <c r="P190">
        <f>IF(O190=1000,MIN(E190:N190),0)</f>
        <v>0</v>
      </c>
      <c r="Q190">
        <f>SUM(E190:N190)-P190</f>
        <v>604.66804979253106</v>
      </c>
      <c r="R190">
        <v>189</v>
      </c>
      <c r="S190">
        <f t="shared" si="2"/>
        <v>-2</v>
      </c>
    </row>
    <row r="191" spans="1:19">
      <c r="A191">
        <v>192</v>
      </c>
      <c r="B191" t="s">
        <v>103</v>
      </c>
      <c r="C191" s="1">
        <v>60.566666666666599</v>
      </c>
      <c r="D191" s="2" t="s">
        <v>305</v>
      </c>
      <c r="E191" t="str">
        <f>IF(ISBLANK(Marathon!F196),"",100+MAX(0,(50-(50*(Marathon!F196-'Best Times'!H$2)/('Best Times'!H$7-'Best Times'!H$2)))))</f>
        <v/>
      </c>
      <c r="F191" t="str">
        <f>IF(ISBLANK(Marathon!G196),"",100+MAX(0,(50-(50*(Marathon!G196-'Best Times'!I$2)/('Best Times'!I$7-'Best Times'!I$2)))))</f>
        <v/>
      </c>
      <c r="G191" t="str">
        <f>IF(ISBLANK(Marathon!H196),"",100+MAX(0,(50-(50*(Marathon!H196-'Best Times'!J$2)/('Best Times'!J$7-'Best Times'!J$2)))))</f>
        <v/>
      </c>
      <c r="H191" t="str">
        <f>IF(ISBLANK(Marathon!I196),"",100+MAX(0,(50-(50*(Marathon!I196-'Best Times'!K$2)/('Best Times'!K$7-'Best Times'!K$2)))))</f>
        <v/>
      </c>
      <c r="I191">
        <f>IF(ISBLANK(Marathon!J196),"",100+MAX(0,(50-(50*(Marathon!J196-'Best Times'!L$2)/('Best Times'!L$7-'Best Times'!L$2)))))</f>
        <v>134.43965517241378</v>
      </c>
      <c r="J191">
        <f>IF(ISBLANK(Marathon!K196),"",100+MAX(0,(50-(50*(Marathon!K196-'Best Times'!M$2)/('Best Times'!M$7-'Best Times'!M$2)))))</f>
        <v>123.91518737672584</v>
      </c>
      <c r="K191" t="str">
        <f>IF(ISBLANK(Marathon!L196),"",100+MAX(0,(50-(50*(Marathon!L196-'Best Times'!N$2)/('Best Times'!N$7-'Best Times'!N$2)))))</f>
        <v/>
      </c>
      <c r="L191">
        <f>IF(ISBLANK(Marathon!M196),"",100+MAX(0,(50-(50*(Marathon!M196-'Best Times'!O$2)/('Best Times'!O$7-'Best Times'!O$2)))))</f>
        <v>112.78449502133714</v>
      </c>
      <c r="M191">
        <f>IF(ISBLANK(Marathon!N196),"",100+MAX(0,(50-(50*(Marathon!N196-'Best Times'!P$2)/('Best Times'!P$7-'Best Times'!P$2)))))</f>
        <v>100</v>
      </c>
      <c r="N191">
        <f>IF(ISBLANK(Marathon!O196),"",100+MAX(0,(50-(50*(Marathon!O196-'Best Times'!Q$2)/('Best Times'!Q$7-'Best Times'!Q$2)))))</f>
        <v>100</v>
      </c>
      <c r="O191">
        <f>100*COUNTIF(E191:N191,"&gt;0")</f>
        <v>500</v>
      </c>
      <c r="P191">
        <f>IF(O191=1000,MIN(E191:N191),0)</f>
        <v>0</v>
      </c>
      <c r="Q191">
        <f>SUM(E191:N191)-P191</f>
        <v>571.13933757047675</v>
      </c>
      <c r="R191">
        <v>190</v>
      </c>
      <c r="S191">
        <f t="shared" si="2"/>
        <v>2</v>
      </c>
    </row>
    <row r="192" spans="1:19">
      <c r="A192">
        <v>190</v>
      </c>
      <c r="B192" t="s">
        <v>211</v>
      </c>
      <c r="C192" s="1">
        <v>90.266666666666595</v>
      </c>
      <c r="D192" s="2" t="s">
        <v>305</v>
      </c>
      <c r="E192" t="str">
        <f>IF(ISBLANK(Marathon!F194),"",100+MAX(0,(50-(50*(Marathon!F194-'Best Times'!H$2)/('Best Times'!H$7-'Best Times'!H$2)))))</f>
        <v/>
      </c>
      <c r="F192">
        <f>IF(ISBLANK(Marathon!G194),"",100+MAX(0,(50-(50*(Marathon!G194-'Best Times'!I$2)/('Best Times'!I$7-'Best Times'!I$2)))))</f>
        <v>100</v>
      </c>
      <c r="G192">
        <f>IF(ISBLANK(Marathon!H194),"",100+MAX(0,(50-(50*(Marathon!H194-'Best Times'!J$2)/('Best Times'!J$7-'Best Times'!J$2)))))</f>
        <v>100</v>
      </c>
      <c r="H192" t="str">
        <f>IF(ISBLANK(Marathon!I194),"",100+MAX(0,(50-(50*(Marathon!I194-'Best Times'!K$2)/('Best Times'!K$7-'Best Times'!K$2)))))</f>
        <v/>
      </c>
      <c r="I192" t="str">
        <f>IF(ISBLANK(Marathon!J194),"",100+MAX(0,(50-(50*(Marathon!J194-'Best Times'!L$2)/('Best Times'!L$7-'Best Times'!L$2)))))</f>
        <v/>
      </c>
      <c r="J192">
        <f>IF(ISBLANK(Marathon!K194),"",100+MAX(0,(50-(50*(Marathon!K194-'Best Times'!M$2)/('Best Times'!M$7-'Best Times'!M$2)))))</f>
        <v>137.59861932938855</v>
      </c>
      <c r="K192" t="str">
        <f>IF(ISBLANK(Marathon!L194),"",100+MAX(0,(50-(50*(Marathon!L194-'Best Times'!N$2)/('Best Times'!N$7-'Best Times'!N$2)))))</f>
        <v/>
      </c>
      <c r="L192" t="str">
        <f>IF(ISBLANK(Marathon!M194),"",100+MAX(0,(50-(50*(Marathon!M194-'Best Times'!O$2)/('Best Times'!O$7-'Best Times'!O$2)))))</f>
        <v/>
      </c>
      <c r="M192">
        <f>IF(ISBLANK(Marathon!N194),"",100+MAX(0,(50-(50*(Marathon!N194-'Best Times'!P$2)/('Best Times'!P$7-'Best Times'!P$2)))))</f>
        <v>107.85714285714286</v>
      </c>
      <c r="N192">
        <f>IF(ISBLANK(Marathon!O194),"",100+MAX(0,(50-(50*(Marathon!O194-'Best Times'!Q$2)/('Best Times'!Q$7-'Best Times'!Q$2)))))</f>
        <v>110.52904564315352</v>
      </c>
      <c r="O192">
        <f>100*COUNTIF(E192:N192,"&gt;0")</f>
        <v>500</v>
      </c>
      <c r="P192">
        <f>IF(O192=1000,MIN(E192:N192),0)</f>
        <v>0</v>
      </c>
      <c r="Q192">
        <f>SUM(E192:N192)-P192</f>
        <v>555.98480782968488</v>
      </c>
      <c r="R192">
        <v>191</v>
      </c>
      <c r="S192">
        <f t="shared" si="2"/>
        <v>-1</v>
      </c>
    </row>
    <row r="193" spans="1:19">
      <c r="A193">
        <v>193</v>
      </c>
      <c r="B193" t="s">
        <v>213</v>
      </c>
      <c r="C193" s="1">
        <v>57.1666666666666</v>
      </c>
      <c r="D193" s="2" t="s">
        <v>309</v>
      </c>
      <c r="E193">
        <f>IF(ISBLANK(Marathon!F197),"",100+MAX(0,(50-(50*(Marathon!F197-'Best Times'!H$2)/('Best Times'!H$7-'Best Times'!H$2)))))</f>
        <v>106.94813829787233</v>
      </c>
      <c r="F193">
        <f>IF(ISBLANK(Marathon!G197),"",100+MAX(0,(50-(50*(Marathon!G197-'Best Times'!I$2)/('Best Times'!I$7-'Best Times'!I$2)))))</f>
        <v>100</v>
      </c>
      <c r="G193" t="str">
        <f>IF(ISBLANK(Marathon!H197),"",100+MAX(0,(50-(50*(Marathon!H197-'Best Times'!J$2)/('Best Times'!J$7-'Best Times'!J$2)))))</f>
        <v/>
      </c>
      <c r="H193" t="str">
        <f>IF(ISBLANK(Marathon!I197),"",100+MAX(0,(50-(50*(Marathon!I197-'Best Times'!K$2)/('Best Times'!K$7-'Best Times'!K$2)))))</f>
        <v/>
      </c>
      <c r="I193">
        <f>IF(ISBLANK(Marathon!J197),"",100+MAX(0,(50-(50*(Marathon!J197-'Best Times'!L$2)/('Best Times'!L$7-'Best Times'!L$2)))))</f>
        <v>129.18103448275861</v>
      </c>
      <c r="J193" t="str">
        <f>IF(ISBLANK(Marathon!K197),"",100+MAX(0,(50-(50*(Marathon!K197-'Best Times'!M$2)/('Best Times'!M$7-'Best Times'!M$2)))))</f>
        <v/>
      </c>
      <c r="K193" t="str">
        <f>IF(ISBLANK(Marathon!L197),"",100+MAX(0,(50-(50*(Marathon!L197-'Best Times'!N$2)/('Best Times'!N$7-'Best Times'!N$2)))))</f>
        <v/>
      </c>
      <c r="L193" t="str">
        <f>IF(ISBLANK(Marathon!M197),"",100+MAX(0,(50-(50*(Marathon!M197-'Best Times'!O$2)/('Best Times'!O$7-'Best Times'!O$2)))))</f>
        <v/>
      </c>
      <c r="M193">
        <f>IF(ISBLANK(Marathon!N197),"",100+MAX(0,(50-(50*(Marathon!N197-'Best Times'!P$2)/('Best Times'!P$7-'Best Times'!P$2)))))</f>
        <v>115.77731092436974</v>
      </c>
      <c r="N193">
        <f>IF(ISBLANK(Marathon!O197),"",100+MAX(0,(50-(50*(Marathon!O197-'Best Times'!Q$2)/('Best Times'!Q$7-'Best Times'!Q$2)))))</f>
        <v>100</v>
      </c>
      <c r="O193">
        <f>100*COUNTIF(E193:N193,"&gt;0")</f>
        <v>500</v>
      </c>
      <c r="P193">
        <f>IF(O193=1000,MIN(E193:N193),0)</f>
        <v>0</v>
      </c>
      <c r="Q193">
        <f>SUM(E193:N193)-P193</f>
        <v>551.90648370500071</v>
      </c>
      <c r="R193">
        <v>192</v>
      </c>
      <c r="S193">
        <f t="shared" si="2"/>
        <v>1</v>
      </c>
    </row>
    <row r="194" spans="1:19">
      <c r="A194">
        <v>194</v>
      </c>
      <c r="B194" t="s">
        <v>214</v>
      </c>
      <c r="C194" s="1">
        <v>54.033333333333303</v>
      </c>
      <c r="D194" s="2" t="s">
        <v>309</v>
      </c>
      <c r="E194" t="str">
        <f>IF(ISBLANK(Marathon!F198),"",100+MAX(0,(50-(50*(Marathon!F198-'Best Times'!H$2)/('Best Times'!H$7-'Best Times'!H$2)))))</f>
        <v/>
      </c>
      <c r="F194" t="str">
        <f>IF(ISBLANK(Marathon!G198),"",100+MAX(0,(50-(50*(Marathon!G198-'Best Times'!I$2)/('Best Times'!I$7-'Best Times'!I$2)))))</f>
        <v/>
      </c>
      <c r="G194" t="str">
        <f>IF(ISBLANK(Marathon!H198),"",100+MAX(0,(50-(50*(Marathon!H198-'Best Times'!J$2)/('Best Times'!J$7-'Best Times'!J$2)))))</f>
        <v/>
      </c>
      <c r="H194" t="str">
        <f>IF(ISBLANK(Marathon!I198),"",100+MAX(0,(50-(50*(Marathon!I198-'Best Times'!K$2)/('Best Times'!K$7-'Best Times'!K$2)))))</f>
        <v/>
      </c>
      <c r="I194">
        <f>IF(ISBLANK(Marathon!J198),"",100+MAX(0,(50-(50*(Marathon!J198-'Best Times'!L$2)/('Best Times'!L$7-'Best Times'!L$2)))))</f>
        <v>133.03879310344828</v>
      </c>
      <c r="J194" t="str">
        <f>IF(ISBLANK(Marathon!K198),"",100+MAX(0,(50-(50*(Marathon!K198-'Best Times'!M$2)/('Best Times'!M$7-'Best Times'!M$2)))))</f>
        <v/>
      </c>
      <c r="K194">
        <f>IF(ISBLANK(Marathon!L198),"",100+MAX(0,(50-(50*(Marathon!L198-'Best Times'!N$2)/('Best Times'!N$7-'Best Times'!N$2)))))</f>
        <v>100</v>
      </c>
      <c r="L194">
        <f>IF(ISBLANK(Marathon!M198),"",100+MAX(0,(50-(50*(Marathon!M198-'Best Times'!O$2)/('Best Times'!O$7-'Best Times'!O$2)))))</f>
        <v>116.42958748221906</v>
      </c>
      <c r="M194">
        <f>IF(ISBLANK(Marathon!N198),"",100+MAX(0,(50-(50*(Marathon!N198-'Best Times'!P$2)/('Best Times'!P$7-'Best Times'!P$2)))))</f>
        <v>100</v>
      </c>
      <c r="N194">
        <f>IF(ISBLANK(Marathon!O198),"",100+MAX(0,(50-(50*(Marathon!O198-'Best Times'!Q$2)/('Best Times'!Q$7-'Best Times'!Q$2)))))</f>
        <v>100</v>
      </c>
      <c r="O194">
        <f>100*COUNTIF(E194:N194,"&gt;0")</f>
        <v>500</v>
      </c>
      <c r="P194">
        <f>IF(O194=1000,MIN(E194:N194),0)</f>
        <v>0</v>
      </c>
      <c r="Q194">
        <f>SUM(E194:N194)-P194</f>
        <v>549.46838058566732</v>
      </c>
      <c r="R194">
        <v>193</v>
      </c>
      <c r="S194">
        <f t="shared" si="2"/>
        <v>1</v>
      </c>
    </row>
    <row r="195" spans="1:19">
      <c r="A195">
        <v>191</v>
      </c>
      <c r="B195" t="s">
        <v>212</v>
      </c>
      <c r="C195" s="1">
        <v>71.783333333333303</v>
      </c>
      <c r="D195" s="2" t="s">
        <v>308</v>
      </c>
      <c r="E195" t="str">
        <f>IF(ISBLANK(Marathon!F195),"",100+MAX(0,(50-(50*(Marathon!F195-'Best Times'!H$2)/('Best Times'!H$7-'Best Times'!H$2)))))</f>
        <v/>
      </c>
      <c r="F195">
        <f>IF(ISBLANK(Marathon!G195),"",100+MAX(0,(50-(50*(Marathon!G195-'Best Times'!I$2)/('Best Times'!I$7-'Best Times'!I$2)))))</f>
        <v>100</v>
      </c>
      <c r="G195" t="str">
        <f>IF(ISBLANK(Marathon!H195),"",100+MAX(0,(50-(50*(Marathon!H195-'Best Times'!J$2)/('Best Times'!J$7-'Best Times'!J$2)))))</f>
        <v/>
      </c>
      <c r="H195" t="str">
        <f>IF(ISBLANK(Marathon!I195),"",100+MAX(0,(50-(50*(Marathon!I195-'Best Times'!K$2)/('Best Times'!K$7-'Best Times'!K$2)))))</f>
        <v/>
      </c>
      <c r="I195" t="str">
        <f>IF(ISBLANK(Marathon!J195),"",100+MAX(0,(50-(50*(Marathon!J195-'Best Times'!L$2)/('Best Times'!L$7-'Best Times'!L$2)))))</f>
        <v/>
      </c>
      <c r="J195">
        <f>IF(ISBLANK(Marathon!K195),"",100+MAX(0,(50-(50*(Marathon!K195-'Best Times'!M$2)/('Best Times'!M$7-'Best Times'!M$2)))))</f>
        <v>100</v>
      </c>
      <c r="K195">
        <f>IF(ISBLANK(Marathon!L195),"",100+MAX(0,(50-(50*(Marathon!L195-'Best Times'!N$2)/('Best Times'!N$7-'Best Times'!N$2)))))</f>
        <v>100</v>
      </c>
      <c r="L195" t="str">
        <f>IF(ISBLANK(Marathon!M195),"",100+MAX(0,(50-(50*(Marathon!M195-'Best Times'!O$2)/('Best Times'!O$7-'Best Times'!O$2)))))</f>
        <v/>
      </c>
      <c r="M195">
        <f>IF(ISBLANK(Marathon!N195),"",100+MAX(0,(50-(50*(Marathon!N195-'Best Times'!P$2)/('Best Times'!P$7-'Best Times'!P$2)))))</f>
        <v>132.22689075630251</v>
      </c>
      <c r="N195">
        <f>IF(ISBLANK(Marathon!O195),"",100+MAX(0,(50-(50*(Marathon!O195-'Best Times'!Q$2)/('Best Times'!Q$7-'Best Times'!Q$2)))))</f>
        <v>116.6234439834025</v>
      </c>
      <c r="O195">
        <f>100*COUNTIF(E195:N195,"&gt;0")</f>
        <v>500</v>
      </c>
      <c r="P195">
        <f>IF(O195=1000,MIN(E195:N195),0)</f>
        <v>0</v>
      </c>
      <c r="Q195">
        <f>SUM(E195:N195)-P195</f>
        <v>548.85033473970498</v>
      </c>
      <c r="R195">
        <v>194</v>
      </c>
      <c r="S195">
        <f t="shared" ref="S195:S258" si="3">A195-R195</f>
        <v>-3</v>
      </c>
    </row>
    <row r="196" spans="1:19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IF(ISBLANK(Marathon!F199),"",100+MAX(0,(50-(50*(Marathon!F199-'Best Times'!H$2)/('Best Times'!H$7-'Best Times'!H$2)))))</f>
        <v/>
      </c>
      <c r="F196">
        <f>IF(ISBLANK(Marathon!G199),"",100+MAX(0,(50-(50*(Marathon!G199-'Best Times'!I$2)/('Best Times'!I$7-'Best Times'!I$2)))))</f>
        <v>100</v>
      </c>
      <c r="G196" t="str">
        <f>IF(ISBLANK(Marathon!H199),"",100+MAX(0,(50-(50*(Marathon!H199-'Best Times'!J$2)/('Best Times'!J$7-'Best Times'!J$2)))))</f>
        <v/>
      </c>
      <c r="H196" t="str">
        <f>IF(ISBLANK(Marathon!I199),"",100+MAX(0,(50-(50*(Marathon!I199-'Best Times'!K$2)/('Best Times'!K$7-'Best Times'!K$2)))))</f>
        <v/>
      </c>
      <c r="I196">
        <f>IF(ISBLANK(Marathon!J199),"",100+MAX(0,(50-(50*(Marathon!J199-'Best Times'!L$2)/('Best Times'!L$7-'Best Times'!L$2)))))</f>
        <v>100</v>
      </c>
      <c r="J196">
        <f>IF(ISBLANK(Marathon!K199),"",100+MAX(0,(50-(50*(Marathon!K199-'Best Times'!M$2)/('Best Times'!M$7-'Best Times'!M$2)))))</f>
        <v>100</v>
      </c>
      <c r="K196" t="str">
        <f>IF(ISBLANK(Marathon!L199),"",100+MAX(0,(50-(50*(Marathon!L199-'Best Times'!N$2)/('Best Times'!N$7-'Best Times'!N$2)))))</f>
        <v/>
      </c>
      <c r="L196" t="str">
        <f>IF(ISBLANK(Marathon!M199),"",100+MAX(0,(50-(50*(Marathon!M199-'Best Times'!O$2)/('Best Times'!O$7-'Best Times'!O$2)))))</f>
        <v/>
      </c>
      <c r="M196">
        <f>IF(ISBLANK(Marathon!N199),"",100+MAX(0,(50-(50*(Marathon!N199-'Best Times'!P$2)/('Best Times'!P$7-'Best Times'!P$2)))))</f>
        <v>100</v>
      </c>
      <c r="N196">
        <f>IF(ISBLANK(Marathon!O199),"",100+MAX(0,(50-(50*(Marathon!O199-'Best Times'!Q$2)/('Best Times'!Q$7-'Best Times'!Q$2)))))</f>
        <v>100</v>
      </c>
      <c r="O196">
        <f>100*COUNTIF(E196:N196,"&gt;0")</f>
        <v>500</v>
      </c>
      <c r="P196">
        <f>IF(O196=1000,MIN(E196:N196),0)</f>
        <v>0</v>
      </c>
      <c r="Q196">
        <f>SUM(E196:N196)-P196</f>
        <v>500</v>
      </c>
      <c r="R196">
        <v>195</v>
      </c>
      <c r="S196">
        <f t="shared" si="3"/>
        <v>0</v>
      </c>
    </row>
    <row r="197" spans="1:19">
      <c r="A197">
        <v>196</v>
      </c>
      <c r="B197" t="s">
        <v>56</v>
      </c>
      <c r="C197" s="1">
        <v>9.6</v>
      </c>
      <c r="D197" s="2" t="s">
        <v>310</v>
      </c>
      <c r="E197">
        <f>IF(ISBLANK(Marathon!F200),"",100+MAX(0,(50-(50*(Marathon!F200-'Best Times'!H$2)/('Best Times'!H$7-'Best Times'!H$2)))))</f>
        <v>100</v>
      </c>
      <c r="F197">
        <f>IF(ISBLANK(Marathon!G200),"",100+MAX(0,(50-(50*(Marathon!G200-'Best Times'!I$2)/('Best Times'!I$7-'Best Times'!I$2)))))</f>
        <v>100</v>
      </c>
      <c r="G197" t="str">
        <f>IF(ISBLANK(Marathon!H200),"",100+MAX(0,(50-(50*(Marathon!H200-'Best Times'!J$2)/('Best Times'!J$7-'Best Times'!J$2)))))</f>
        <v/>
      </c>
      <c r="H197" t="str">
        <f>IF(ISBLANK(Marathon!I200),"",100+MAX(0,(50-(50*(Marathon!I200-'Best Times'!K$2)/('Best Times'!K$7-'Best Times'!K$2)))))</f>
        <v/>
      </c>
      <c r="I197" t="str">
        <f>IF(ISBLANK(Marathon!J200),"",100+MAX(0,(50-(50*(Marathon!J200-'Best Times'!L$2)/('Best Times'!L$7-'Best Times'!L$2)))))</f>
        <v/>
      </c>
      <c r="J197">
        <f>IF(ISBLANK(Marathon!K200),"",100+MAX(0,(50-(50*(Marathon!K200-'Best Times'!M$2)/('Best Times'!M$7-'Best Times'!M$2)))))</f>
        <v>100</v>
      </c>
      <c r="K197" t="str">
        <f>IF(ISBLANK(Marathon!L200),"",100+MAX(0,(50-(50*(Marathon!L200-'Best Times'!N$2)/('Best Times'!N$7-'Best Times'!N$2)))))</f>
        <v/>
      </c>
      <c r="L197" t="str">
        <f>IF(ISBLANK(Marathon!M200),"",100+MAX(0,(50-(50*(Marathon!M200-'Best Times'!O$2)/('Best Times'!O$7-'Best Times'!O$2)))))</f>
        <v/>
      </c>
      <c r="M197">
        <f>IF(ISBLANK(Marathon!N200),"",100+MAX(0,(50-(50*(Marathon!N200-'Best Times'!P$2)/('Best Times'!P$7-'Best Times'!P$2)))))</f>
        <v>100</v>
      </c>
      <c r="N197">
        <f>IF(ISBLANK(Marathon!O200),"",100+MAX(0,(50-(50*(Marathon!O200-'Best Times'!Q$2)/('Best Times'!Q$7-'Best Times'!Q$2)))))</f>
        <v>100</v>
      </c>
      <c r="O197">
        <f>100*COUNTIF(E197:N197,"&gt;0")</f>
        <v>500</v>
      </c>
      <c r="P197">
        <f>IF(O197=1000,MIN(E197:N197),0)</f>
        <v>0</v>
      </c>
      <c r="Q197">
        <f>SUM(E197:N197)-P197</f>
        <v>500</v>
      </c>
      <c r="R197">
        <v>196</v>
      </c>
      <c r="S197">
        <f t="shared" si="3"/>
        <v>0</v>
      </c>
    </row>
    <row r="198" spans="1:19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IF(ISBLANK(Marathon!F201),"",100+MAX(0,(50-(50*(Marathon!F201-'Best Times'!H$2)/('Best Times'!H$7-'Best Times'!H$2)))))</f>
        <v/>
      </c>
      <c r="F198">
        <f>IF(ISBLANK(Marathon!G201),"",100+MAX(0,(50-(50*(Marathon!G201-'Best Times'!I$2)/('Best Times'!I$7-'Best Times'!I$2)))))</f>
        <v>100</v>
      </c>
      <c r="G198" t="str">
        <f>IF(ISBLANK(Marathon!H201),"",100+MAX(0,(50-(50*(Marathon!H201-'Best Times'!J$2)/('Best Times'!J$7-'Best Times'!J$2)))))</f>
        <v/>
      </c>
      <c r="H198">
        <f>IF(ISBLANK(Marathon!I201),"",100+MAX(0,(50-(50*(Marathon!I201-'Best Times'!K$2)/('Best Times'!K$7-'Best Times'!K$2)))))</f>
        <v>100</v>
      </c>
      <c r="I198" t="str">
        <f>IF(ISBLANK(Marathon!J201),"",100+MAX(0,(50-(50*(Marathon!J201-'Best Times'!L$2)/('Best Times'!L$7-'Best Times'!L$2)))))</f>
        <v/>
      </c>
      <c r="J198">
        <f>IF(ISBLANK(Marathon!K201),"",100+MAX(0,(50-(50*(Marathon!K201-'Best Times'!M$2)/('Best Times'!M$7-'Best Times'!M$2)))))</f>
        <v>100</v>
      </c>
      <c r="K198" t="str">
        <f>IF(ISBLANK(Marathon!L201),"",100+MAX(0,(50-(50*(Marathon!L201-'Best Times'!N$2)/('Best Times'!N$7-'Best Times'!N$2)))))</f>
        <v/>
      </c>
      <c r="L198" t="str">
        <f>IF(ISBLANK(Marathon!M201),"",100+MAX(0,(50-(50*(Marathon!M201-'Best Times'!O$2)/('Best Times'!O$7-'Best Times'!O$2)))))</f>
        <v/>
      </c>
      <c r="M198">
        <f>IF(ISBLANK(Marathon!N201),"",100+MAX(0,(50-(50*(Marathon!N201-'Best Times'!P$2)/('Best Times'!P$7-'Best Times'!P$2)))))</f>
        <v>100</v>
      </c>
      <c r="N198">
        <f>IF(ISBLANK(Marathon!O201),"",100+MAX(0,(50-(50*(Marathon!O201-'Best Times'!Q$2)/('Best Times'!Q$7-'Best Times'!Q$2)))))</f>
        <v>100</v>
      </c>
      <c r="O198">
        <f>100*COUNTIF(E198:N198,"&gt;0")</f>
        <v>500</v>
      </c>
      <c r="P198">
        <f>IF(O198=1000,MIN(E198:N198),0)</f>
        <v>0</v>
      </c>
      <c r="Q198">
        <f>SUM(E198:N198)-P198</f>
        <v>500</v>
      </c>
      <c r="R198">
        <v>197</v>
      </c>
      <c r="S198">
        <f t="shared" si="3"/>
        <v>0</v>
      </c>
    </row>
    <row r="199" spans="1:19">
      <c r="A199">
        <v>198</v>
      </c>
      <c r="B199" t="s">
        <v>216</v>
      </c>
      <c r="C199" s="1">
        <v>48.2</v>
      </c>
      <c r="D199" s="2" t="s">
        <v>312</v>
      </c>
      <c r="E199" t="str">
        <f>IF(ISBLANK(Marathon!F202),"",100+MAX(0,(50-(50*(Marathon!F202-'Best Times'!H$2)/('Best Times'!H$7-'Best Times'!H$2)))))</f>
        <v/>
      </c>
      <c r="F199">
        <f>IF(ISBLANK(Marathon!G202),"",100+MAX(0,(50-(50*(Marathon!G202-'Best Times'!I$2)/('Best Times'!I$7-'Best Times'!I$2)))))</f>
        <v>100</v>
      </c>
      <c r="G199" t="str">
        <f>IF(ISBLANK(Marathon!H202),"",100+MAX(0,(50-(50*(Marathon!H202-'Best Times'!J$2)/('Best Times'!J$7-'Best Times'!J$2)))))</f>
        <v/>
      </c>
      <c r="H199" t="str">
        <f>IF(ISBLANK(Marathon!I202),"",100+MAX(0,(50-(50*(Marathon!I202-'Best Times'!K$2)/('Best Times'!K$7-'Best Times'!K$2)))))</f>
        <v/>
      </c>
      <c r="I199" t="str">
        <f>IF(ISBLANK(Marathon!J202),"",100+MAX(0,(50-(50*(Marathon!J202-'Best Times'!L$2)/('Best Times'!L$7-'Best Times'!L$2)))))</f>
        <v/>
      </c>
      <c r="J199" t="str">
        <f>IF(ISBLANK(Marathon!K202),"",100+MAX(0,(50-(50*(Marathon!K202-'Best Times'!M$2)/('Best Times'!M$7-'Best Times'!M$2)))))</f>
        <v/>
      </c>
      <c r="K199">
        <f>IF(ISBLANK(Marathon!L202),"",100+MAX(0,(50-(50*(Marathon!L202-'Best Times'!N$2)/('Best Times'!N$7-'Best Times'!N$2)))))</f>
        <v>100</v>
      </c>
      <c r="L199" t="str">
        <f>IF(ISBLANK(Marathon!M202),"",100+MAX(0,(50-(50*(Marathon!M202-'Best Times'!O$2)/('Best Times'!O$7-'Best Times'!O$2)))))</f>
        <v/>
      </c>
      <c r="M199">
        <f>IF(ISBLANK(Marathon!N202),"",100+MAX(0,(50-(50*(Marathon!N202-'Best Times'!P$2)/('Best Times'!P$7-'Best Times'!P$2)))))</f>
        <v>111.44957983193277</v>
      </c>
      <c r="N199">
        <f>IF(ISBLANK(Marathon!O202),"",100+MAX(0,(50-(50*(Marathon!O202-'Best Times'!Q$2)/('Best Times'!Q$7-'Best Times'!Q$2)))))</f>
        <v>113.79668049792531</v>
      </c>
      <c r="O199">
        <f>100*COUNTIF(E199:N199,"&gt;0")</f>
        <v>400</v>
      </c>
      <c r="P199">
        <f>IF(O199=1000,MIN(E199:N199),0)</f>
        <v>0</v>
      </c>
      <c r="Q199">
        <f>SUM(E199:N199)-P199</f>
        <v>425.24626032985805</v>
      </c>
      <c r="R199">
        <v>198</v>
      </c>
      <c r="S199">
        <f t="shared" si="3"/>
        <v>0</v>
      </c>
    </row>
    <row r="200" spans="1:19">
      <c r="A200">
        <v>199</v>
      </c>
      <c r="B200" t="s">
        <v>217</v>
      </c>
      <c r="C200" s="1">
        <v>35.633333333333297</v>
      </c>
      <c r="D200" s="2" t="s">
        <v>312</v>
      </c>
      <c r="E200">
        <f>IF(ISBLANK(Marathon!F203),"",100+MAX(0,(50-(50*(Marathon!F203-'Best Times'!H$2)/('Best Times'!H$7-'Best Times'!H$2)))))</f>
        <v>118.00753546099291</v>
      </c>
      <c r="F200" t="str">
        <f>IF(ISBLANK(Marathon!G203),"",100+MAX(0,(50-(50*(Marathon!G203-'Best Times'!I$2)/('Best Times'!I$7-'Best Times'!I$2)))))</f>
        <v/>
      </c>
      <c r="G200">
        <f>IF(ISBLANK(Marathon!H203),"",100+MAX(0,(50-(50*(Marathon!H203-'Best Times'!J$2)/('Best Times'!J$7-'Best Times'!J$2)))))</f>
        <v>100</v>
      </c>
      <c r="H200" t="str">
        <f>IF(ISBLANK(Marathon!I203),"",100+MAX(0,(50-(50*(Marathon!I203-'Best Times'!K$2)/('Best Times'!K$7-'Best Times'!K$2)))))</f>
        <v/>
      </c>
      <c r="I200" t="str">
        <f>IF(ISBLANK(Marathon!J203),"",100+MAX(0,(50-(50*(Marathon!J203-'Best Times'!L$2)/('Best Times'!L$7-'Best Times'!L$2)))))</f>
        <v/>
      </c>
      <c r="J200" t="str">
        <f>IF(ISBLANK(Marathon!K203),"",100+MAX(0,(50-(50*(Marathon!K203-'Best Times'!M$2)/('Best Times'!M$7-'Best Times'!M$2)))))</f>
        <v/>
      </c>
      <c r="K200" t="str">
        <f>IF(ISBLANK(Marathon!L203),"",100+MAX(0,(50-(50*(Marathon!L203-'Best Times'!N$2)/('Best Times'!N$7-'Best Times'!N$2)))))</f>
        <v/>
      </c>
      <c r="L200" t="str">
        <f>IF(ISBLANK(Marathon!M203),"",100+MAX(0,(50-(50*(Marathon!M203-'Best Times'!O$2)/('Best Times'!O$7-'Best Times'!O$2)))))</f>
        <v/>
      </c>
      <c r="M200">
        <f>IF(ISBLANK(Marathon!N203),"",100+MAX(0,(50-(50*(Marathon!N203-'Best Times'!P$2)/('Best Times'!P$7-'Best Times'!P$2)))))</f>
        <v>105.84033613445378</v>
      </c>
      <c r="N200">
        <f>IF(ISBLANK(Marathon!O203),"",100+MAX(0,(50-(50*(Marathon!O203-'Best Times'!Q$2)/('Best Times'!Q$7-'Best Times'!Q$2)))))</f>
        <v>101.16701244813278</v>
      </c>
      <c r="O200">
        <f>100*COUNTIF(E200:N200,"&gt;0")</f>
        <v>400</v>
      </c>
      <c r="P200">
        <f>IF(O200=1000,MIN(E200:N200),0)</f>
        <v>0</v>
      </c>
      <c r="Q200">
        <f>SUM(E200:N200)-P200</f>
        <v>425.01488404357946</v>
      </c>
      <c r="R200">
        <v>199</v>
      </c>
      <c r="S200">
        <f t="shared" si="3"/>
        <v>0</v>
      </c>
    </row>
    <row r="201" spans="1:19">
      <c r="A201">
        <v>201</v>
      </c>
      <c r="B201" t="s">
        <v>219</v>
      </c>
      <c r="C201" s="1">
        <v>32.700000000000003</v>
      </c>
      <c r="D201" s="2" t="s">
        <v>313</v>
      </c>
      <c r="E201" t="str">
        <f>IF(ISBLANK(Marathon!F205),"",100+MAX(0,(50-(50*(Marathon!F205-'Best Times'!H$2)/('Best Times'!H$7-'Best Times'!H$2)))))</f>
        <v/>
      </c>
      <c r="F201" t="str">
        <f>IF(ISBLANK(Marathon!G205),"",100+MAX(0,(50-(50*(Marathon!G205-'Best Times'!I$2)/('Best Times'!I$7-'Best Times'!I$2)))))</f>
        <v/>
      </c>
      <c r="G201" t="str">
        <f>IF(ISBLANK(Marathon!H205),"",100+MAX(0,(50-(50*(Marathon!H205-'Best Times'!J$2)/('Best Times'!J$7-'Best Times'!J$2)))))</f>
        <v/>
      </c>
      <c r="H201" t="str">
        <f>IF(ISBLANK(Marathon!I205),"",100+MAX(0,(50-(50*(Marathon!I205-'Best Times'!K$2)/('Best Times'!K$7-'Best Times'!K$2)))))</f>
        <v/>
      </c>
      <c r="I201" t="str">
        <f>IF(ISBLANK(Marathon!J205),"",100+MAX(0,(50-(50*(Marathon!J205-'Best Times'!L$2)/('Best Times'!L$7-'Best Times'!L$2)))))</f>
        <v/>
      </c>
      <c r="J201" t="str">
        <f>IF(ISBLANK(Marathon!K205),"",100+MAX(0,(50-(50*(Marathon!K205-'Best Times'!M$2)/('Best Times'!M$7-'Best Times'!M$2)))))</f>
        <v/>
      </c>
      <c r="K201">
        <f>IF(ISBLANK(Marathon!L205),"",100+MAX(0,(50-(50*(Marathon!L205-'Best Times'!N$2)/('Best Times'!N$7-'Best Times'!N$2)))))</f>
        <v>100</v>
      </c>
      <c r="L201">
        <f>IF(ISBLANK(Marathon!M205),"",100+MAX(0,(50-(50*(Marathon!M205-'Best Times'!O$2)/('Best Times'!O$7-'Best Times'!O$2)))))</f>
        <v>100</v>
      </c>
      <c r="M201">
        <f>IF(ISBLANK(Marathon!N205),"",100+MAX(0,(50-(50*(Marathon!N205-'Best Times'!P$2)/('Best Times'!P$7-'Best Times'!P$2)))))</f>
        <v>100</v>
      </c>
      <c r="N201">
        <f>IF(ISBLANK(Marathon!O205),"",100+MAX(0,(50-(50*(Marathon!O205-'Best Times'!Q$2)/('Best Times'!Q$7-'Best Times'!Q$2)))))</f>
        <v>120.02074688796681</v>
      </c>
      <c r="O201">
        <f>100*COUNTIF(E201:N201,"&gt;0")</f>
        <v>400</v>
      </c>
      <c r="P201">
        <f>IF(O201=1000,MIN(E201:N201),0)</f>
        <v>0</v>
      </c>
      <c r="Q201">
        <f>SUM(E201:N201)-P201</f>
        <v>420.02074688796682</v>
      </c>
      <c r="R201">
        <v>200</v>
      </c>
      <c r="S201">
        <f t="shared" si="3"/>
        <v>1</v>
      </c>
    </row>
    <row r="202" spans="1:19">
      <c r="A202">
        <v>200</v>
      </c>
      <c r="B202" t="s">
        <v>218</v>
      </c>
      <c r="C202" s="1">
        <v>34.383333333333297</v>
      </c>
      <c r="D202" s="2" t="s">
        <v>312</v>
      </c>
      <c r="E202" t="str">
        <f>IF(ISBLANK(Marathon!F204),"",100+MAX(0,(50-(50*(Marathon!F204-'Best Times'!H$2)/('Best Times'!H$7-'Best Times'!H$2)))))</f>
        <v/>
      </c>
      <c r="F202">
        <f>IF(ISBLANK(Marathon!G204),"",100+MAX(0,(50-(50*(Marathon!G204-'Best Times'!I$2)/('Best Times'!I$7-'Best Times'!I$2)))))</f>
        <v>100</v>
      </c>
      <c r="G202" t="str">
        <f>IF(ISBLANK(Marathon!H204),"",100+MAX(0,(50-(50*(Marathon!H204-'Best Times'!J$2)/('Best Times'!J$7-'Best Times'!J$2)))))</f>
        <v/>
      </c>
      <c r="H202" t="str">
        <f>IF(ISBLANK(Marathon!I204),"",100+MAX(0,(50-(50*(Marathon!I204-'Best Times'!K$2)/('Best Times'!K$7-'Best Times'!K$2)))))</f>
        <v/>
      </c>
      <c r="I202">
        <f>IF(ISBLANK(Marathon!J204),"",100+MAX(0,(50-(50*(Marathon!J204-'Best Times'!L$2)/('Best Times'!L$7-'Best Times'!L$2)))))</f>
        <v>100</v>
      </c>
      <c r="J202" t="str">
        <f>IF(ISBLANK(Marathon!K204),"",100+MAX(0,(50-(50*(Marathon!K204-'Best Times'!M$2)/('Best Times'!M$7-'Best Times'!M$2)))))</f>
        <v/>
      </c>
      <c r="K202" t="str">
        <f>IF(ISBLANK(Marathon!L204),"",100+MAX(0,(50-(50*(Marathon!L204-'Best Times'!N$2)/('Best Times'!N$7-'Best Times'!N$2)))))</f>
        <v/>
      </c>
      <c r="L202" t="str">
        <f>IF(ISBLANK(Marathon!M204),"",100+MAX(0,(50-(50*(Marathon!M204-'Best Times'!O$2)/('Best Times'!O$7-'Best Times'!O$2)))))</f>
        <v/>
      </c>
      <c r="M202">
        <f>IF(ISBLANK(Marathon!N204),"",100+MAX(0,(50-(50*(Marathon!N204-'Best Times'!P$2)/('Best Times'!P$7-'Best Times'!P$2)))))</f>
        <v>100</v>
      </c>
      <c r="N202">
        <f>IF(ISBLANK(Marathon!O204),"",100+MAX(0,(50-(50*(Marathon!O204-'Best Times'!Q$2)/('Best Times'!Q$7-'Best Times'!Q$2)))))</f>
        <v>106.82053941908714</v>
      </c>
      <c r="O202">
        <f>100*COUNTIF(E202:N202,"&gt;0")</f>
        <v>400</v>
      </c>
      <c r="P202">
        <f>IF(O202=1000,MIN(E202:N202),0)</f>
        <v>0</v>
      </c>
      <c r="Q202">
        <f>SUM(E202:N202)-P202</f>
        <v>406.82053941908714</v>
      </c>
      <c r="R202">
        <v>201</v>
      </c>
      <c r="S202">
        <f t="shared" si="3"/>
        <v>-1</v>
      </c>
    </row>
    <row r="203" spans="1:19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IF(ISBLANK(Marathon!F206),"",100+MAX(0,(50-(50*(Marathon!F206-'Best Times'!H$2)/('Best Times'!H$7-'Best Times'!H$2)))))</f>
        <v/>
      </c>
      <c r="F203">
        <f>IF(ISBLANK(Marathon!G206),"",100+MAX(0,(50-(50*(Marathon!G206-'Best Times'!I$2)/('Best Times'!I$7-'Best Times'!I$2)))))</f>
        <v>100</v>
      </c>
      <c r="G203" t="str">
        <f>IF(ISBLANK(Marathon!H206),"",100+MAX(0,(50-(50*(Marathon!H206-'Best Times'!J$2)/('Best Times'!J$7-'Best Times'!J$2)))))</f>
        <v/>
      </c>
      <c r="H203">
        <f>IF(ISBLANK(Marathon!I206),"",100+MAX(0,(50-(50*(Marathon!I206-'Best Times'!K$2)/('Best Times'!K$7-'Best Times'!K$2)))))</f>
        <v>105.99343185550083</v>
      </c>
      <c r="I203" t="str">
        <f>IF(ISBLANK(Marathon!J206),"",100+MAX(0,(50-(50*(Marathon!J206-'Best Times'!L$2)/('Best Times'!L$7-'Best Times'!L$2)))))</f>
        <v/>
      </c>
      <c r="J203">
        <f>IF(ISBLANK(Marathon!K206),"",100+MAX(0,(50-(50*(Marathon!K206-'Best Times'!M$2)/('Best Times'!M$7-'Best Times'!M$2)))))</f>
        <v>100</v>
      </c>
      <c r="K203" t="str">
        <f>IF(ISBLANK(Marathon!L206),"",100+MAX(0,(50-(50*(Marathon!L206-'Best Times'!N$2)/('Best Times'!N$7-'Best Times'!N$2)))))</f>
        <v/>
      </c>
      <c r="L203" t="str">
        <f>IF(ISBLANK(Marathon!M206),"",100+MAX(0,(50-(50*(Marathon!M206-'Best Times'!O$2)/('Best Times'!O$7-'Best Times'!O$2)))))</f>
        <v/>
      </c>
      <c r="M203" t="str">
        <f>IF(ISBLANK(Marathon!N206),"",100+MAX(0,(50-(50*(Marathon!N206-'Best Times'!P$2)/('Best Times'!P$7-'Best Times'!P$2)))))</f>
        <v/>
      </c>
      <c r="N203">
        <f>IF(ISBLANK(Marathon!O206),"",100+MAX(0,(50-(50*(Marathon!O206-'Best Times'!Q$2)/('Best Times'!Q$7-'Best Times'!Q$2)))))</f>
        <v>100</v>
      </c>
      <c r="O203">
        <f>100*COUNTIF(E203:N203,"&gt;0")</f>
        <v>400</v>
      </c>
      <c r="P203">
        <f>IF(O203=1000,MIN(E203:N203),0)</f>
        <v>0</v>
      </c>
      <c r="Q203">
        <f>SUM(E203:N203)-P203</f>
        <v>405.99343185550083</v>
      </c>
      <c r="R203">
        <v>202</v>
      </c>
      <c r="S203">
        <f t="shared" si="3"/>
        <v>0</v>
      </c>
    </row>
    <row r="204" spans="1:19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IF(ISBLANK(Marathon!F207),"",100+MAX(0,(50-(50*(Marathon!F207-'Best Times'!H$2)/('Best Times'!H$7-'Best Times'!H$2)))))</f>
        <v/>
      </c>
      <c r="F204">
        <f>IF(ISBLANK(Marathon!G207),"",100+MAX(0,(50-(50*(Marathon!G207-'Best Times'!I$2)/('Best Times'!I$7-'Best Times'!I$2)))))</f>
        <v>100</v>
      </c>
      <c r="G204" t="str">
        <f>IF(ISBLANK(Marathon!H207),"",100+MAX(0,(50-(50*(Marathon!H207-'Best Times'!J$2)/('Best Times'!J$7-'Best Times'!J$2)))))</f>
        <v/>
      </c>
      <c r="H204" t="str">
        <f>IF(ISBLANK(Marathon!I207),"",100+MAX(0,(50-(50*(Marathon!I207-'Best Times'!K$2)/('Best Times'!K$7-'Best Times'!K$2)))))</f>
        <v/>
      </c>
      <c r="I204" t="str">
        <f>IF(ISBLANK(Marathon!J207),"",100+MAX(0,(50-(50*(Marathon!J207-'Best Times'!L$2)/('Best Times'!L$7-'Best Times'!L$2)))))</f>
        <v/>
      </c>
      <c r="J204" t="str">
        <f>IF(ISBLANK(Marathon!K207),"",100+MAX(0,(50-(50*(Marathon!K207-'Best Times'!M$2)/('Best Times'!M$7-'Best Times'!M$2)))))</f>
        <v/>
      </c>
      <c r="K204">
        <f>IF(ISBLANK(Marathon!L207),"",100+MAX(0,(50-(50*(Marathon!L207-'Best Times'!N$2)/('Best Times'!N$7-'Best Times'!N$2)))))</f>
        <v>100</v>
      </c>
      <c r="L204">
        <f>IF(ISBLANK(Marathon!M207),"",100+MAX(0,(50-(50*(Marathon!M207-'Best Times'!O$2)/('Best Times'!O$7-'Best Times'!O$2)))))</f>
        <v>100</v>
      </c>
      <c r="M204">
        <f>IF(ISBLANK(Marathon!N207),"",100+MAX(0,(50-(50*(Marathon!N207-'Best Times'!P$2)/('Best Times'!P$7-'Best Times'!P$2)))))</f>
        <v>100</v>
      </c>
      <c r="N204" t="str">
        <f>IF(ISBLANK(Marathon!O207),"",100+MAX(0,(50-(50*(Marathon!O207-'Best Times'!Q$2)/('Best Times'!Q$7-'Best Times'!Q$2)))))</f>
        <v/>
      </c>
      <c r="O204">
        <f>100*COUNTIF(E204:N204,"&gt;0")</f>
        <v>400</v>
      </c>
      <c r="P204">
        <f>IF(O204=1000,MIN(E204:N204),0)</f>
        <v>0</v>
      </c>
      <c r="Q204">
        <f>SUM(E204:N204)-P204</f>
        <v>400</v>
      </c>
      <c r="R204">
        <v>203</v>
      </c>
      <c r="S204">
        <f t="shared" si="3"/>
        <v>0</v>
      </c>
    </row>
    <row r="205" spans="1:19">
      <c r="A205">
        <v>208</v>
      </c>
      <c r="B205" t="s">
        <v>80</v>
      </c>
      <c r="C205" s="1">
        <v>76.433333333333294</v>
      </c>
      <c r="D205" s="2" t="s">
        <v>315</v>
      </c>
      <c r="E205" t="str">
        <f>IF(ISBLANK(Marathon!F212),"",100+MAX(0,(50-(50*(Marathon!F212-'Best Times'!H$2)/('Best Times'!H$7-'Best Times'!H$2)))))</f>
        <v/>
      </c>
      <c r="F205">
        <f>IF(ISBLANK(Marathon!G212),"",100+MAX(0,(50-(50*(Marathon!G212-'Best Times'!I$2)/('Best Times'!I$7-'Best Times'!I$2)))))</f>
        <v>109.2948717948718</v>
      </c>
      <c r="G205" t="str">
        <f>IF(ISBLANK(Marathon!H212),"",100+MAX(0,(50-(50*(Marathon!H212-'Best Times'!J$2)/('Best Times'!J$7-'Best Times'!J$2)))))</f>
        <v/>
      </c>
      <c r="H205">
        <f>IF(ISBLANK(Marathon!I212),"",100+MAX(0,(50-(50*(Marathon!I212-'Best Times'!K$2)/('Best Times'!K$7-'Best Times'!K$2)))))</f>
        <v>117.63136288998358</v>
      </c>
      <c r="I205" t="str">
        <f>IF(ISBLANK(Marathon!J212),"",100+MAX(0,(50-(50*(Marathon!J212-'Best Times'!L$2)/('Best Times'!L$7-'Best Times'!L$2)))))</f>
        <v/>
      </c>
      <c r="J205">
        <f>IF(ISBLANK(Marathon!K212),"",100+MAX(0,(50-(50*(Marathon!K212-'Best Times'!M$2)/('Best Times'!M$7-'Best Times'!M$2)))))</f>
        <v>137.40138067061145</v>
      </c>
      <c r="K205" t="str">
        <f>IF(ISBLANK(Marathon!L212),"",100+MAX(0,(50-(50*(Marathon!L212-'Best Times'!N$2)/('Best Times'!N$7-'Best Times'!N$2)))))</f>
        <v/>
      </c>
      <c r="L205" t="str">
        <f>IF(ISBLANK(Marathon!M212),"",100+MAX(0,(50-(50*(Marathon!M212-'Best Times'!O$2)/('Best Times'!O$7-'Best Times'!O$2)))))</f>
        <v/>
      </c>
      <c r="M205" t="str">
        <f>IF(ISBLANK(Marathon!N212),"",100+MAX(0,(50-(50*(Marathon!N212-'Best Times'!P$2)/('Best Times'!P$7-'Best Times'!P$2)))))</f>
        <v/>
      </c>
      <c r="N205" t="str">
        <f>IF(ISBLANK(Marathon!O212),"",100+MAX(0,(50-(50*(Marathon!O212-'Best Times'!Q$2)/('Best Times'!Q$7-'Best Times'!Q$2)))))</f>
        <v/>
      </c>
      <c r="O205">
        <f>100*COUNTIF(E205:N205,"&gt;0")</f>
        <v>300</v>
      </c>
      <c r="P205">
        <f>IF(O205=1000,MIN(E205:N205),0)</f>
        <v>0</v>
      </c>
      <c r="Q205">
        <f>SUM(E205:N205)-P205</f>
        <v>364.32761535546683</v>
      </c>
      <c r="R205">
        <v>204</v>
      </c>
      <c r="S205">
        <f t="shared" si="3"/>
        <v>4</v>
      </c>
    </row>
    <row r="206" spans="1:19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IF(ISBLANK(Marathon!F209),"",100+MAX(0,(50-(50*(Marathon!F209-'Best Times'!H$2)/('Best Times'!H$7-'Best Times'!H$2)))))</f>
        <v/>
      </c>
      <c r="F206">
        <f>IF(ISBLANK(Marathon!G209),"",100+MAX(0,(50-(50*(Marathon!G209-'Best Times'!I$2)/('Best Times'!I$7-'Best Times'!I$2)))))</f>
        <v>119.20405982905983</v>
      </c>
      <c r="G206" t="str">
        <f>IF(ISBLANK(Marathon!H209),"",100+MAX(0,(50-(50*(Marathon!H209-'Best Times'!J$2)/('Best Times'!J$7-'Best Times'!J$2)))))</f>
        <v/>
      </c>
      <c r="H206" t="str">
        <f>IF(ISBLANK(Marathon!I209),"",100+MAX(0,(50-(50*(Marathon!I209-'Best Times'!K$2)/('Best Times'!K$7-'Best Times'!K$2)))))</f>
        <v/>
      </c>
      <c r="I206">
        <f>IF(ISBLANK(Marathon!J209),"",100+MAX(0,(50-(50*(Marathon!J209-'Best Times'!L$2)/('Best Times'!L$7-'Best Times'!L$2)))))</f>
        <v>116.55172413793103</v>
      </c>
      <c r="J206" t="str">
        <f>IF(ISBLANK(Marathon!K209),"",100+MAX(0,(50-(50*(Marathon!K209-'Best Times'!M$2)/('Best Times'!M$7-'Best Times'!M$2)))))</f>
        <v/>
      </c>
      <c r="K206" t="str">
        <f>IF(ISBLANK(Marathon!L209),"",100+MAX(0,(50-(50*(Marathon!L209-'Best Times'!N$2)/('Best Times'!N$7-'Best Times'!N$2)))))</f>
        <v/>
      </c>
      <c r="L206" t="str">
        <f>IF(ISBLANK(Marathon!M209),"",100+MAX(0,(50-(50*(Marathon!M209-'Best Times'!O$2)/('Best Times'!O$7-'Best Times'!O$2)))))</f>
        <v/>
      </c>
      <c r="M206" t="str">
        <f>IF(ISBLANK(Marathon!N209),"",100+MAX(0,(50-(50*(Marathon!N209-'Best Times'!P$2)/('Best Times'!P$7-'Best Times'!P$2)))))</f>
        <v/>
      </c>
      <c r="N206">
        <f>IF(ISBLANK(Marathon!O209),"",100+MAX(0,(50-(50*(Marathon!O209-'Best Times'!Q$2)/('Best Times'!Q$7-'Best Times'!Q$2)))))</f>
        <v>125.90767634854771</v>
      </c>
      <c r="O206">
        <f>100*COUNTIF(E206:N206,"&gt;0")</f>
        <v>300</v>
      </c>
      <c r="P206">
        <f>IF(O206=1000,MIN(E206:N206),0)</f>
        <v>0</v>
      </c>
      <c r="Q206">
        <f>SUM(E206:N206)-P206</f>
        <v>361.6634603155386</v>
      </c>
      <c r="R206">
        <v>205</v>
      </c>
      <c r="S206">
        <f t="shared" si="3"/>
        <v>0</v>
      </c>
    </row>
    <row r="207" spans="1:19">
      <c r="A207">
        <v>204</v>
      </c>
      <c r="B207" t="s">
        <v>222</v>
      </c>
      <c r="C207" s="1">
        <v>94.6666666666666</v>
      </c>
      <c r="D207" s="2" t="s">
        <v>315</v>
      </c>
      <c r="E207" t="str">
        <f>IF(ISBLANK(Marathon!F208),"",100+MAX(0,(50-(50*(Marathon!F208-'Best Times'!H$2)/('Best Times'!H$7-'Best Times'!H$2)))))</f>
        <v/>
      </c>
      <c r="F207">
        <f>IF(ISBLANK(Marathon!G208),"",100+MAX(0,(50-(50*(Marathon!G208-'Best Times'!I$2)/('Best Times'!I$7-'Best Times'!I$2)))))</f>
        <v>100.56089743589743</v>
      </c>
      <c r="G207" t="str">
        <f>IF(ISBLANK(Marathon!H208),"",100+MAX(0,(50-(50*(Marathon!H208-'Best Times'!J$2)/('Best Times'!J$7-'Best Times'!J$2)))))</f>
        <v/>
      </c>
      <c r="H207" t="str">
        <f>IF(ISBLANK(Marathon!I208),"",100+MAX(0,(50-(50*(Marathon!I208-'Best Times'!K$2)/('Best Times'!K$7-'Best Times'!K$2)))))</f>
        <v/>
      </c>
      <c r="I207" t="str">
        <f>IF(ISBLANK(Marathon!J208),"",100+MAX(0,(50-(50*(Marathon!J208-'Best Times'!L$2)/('Best Times'!L$7-'Best Times'!L$2)))))</f>
        <v/>
      </c>
      <c r="J207" t="str">
        <f>IF(ISBLANK(Marathon!K208),"",100+MAX(0,(50-(50*(Marathon!K208-'Best Times'!M$2)/('Best Times'!M$7-'Best Times'!M$2)))))</f>
        <v/>
      </c>
      <c r="K207" t="str">
        <f>IF(ISBLANK(Marathon!L208),"",100+MAX(0,(50-(50*(Marathon!L208-'Best Times'!N$2)/('Best Times'!N$7-'Best Times'!N$2)))))</f>
        <v/>
      </c>
      <c r="L207" t="str">
        <f>IF(ISBLANK(Marathon!M208),"",100+MAX(0,(50-(50*(Marathon!M208-'Best Times'!O$2)/('Best Times'!O$7-'Best Times'!O$2)))))</f>
        <v/>
      </c>
      <c r="M207">
        <f>IF(ISBLANK(Marathon!N208),"",100+MAX(0,(50-(50*(Marathon!N208-'Best Times'!P$2)/('Best Times'!P$7-'Best Times'!P$2)))))</f>
        <v>131.07142857142858</v>
      </c>
      <c r="N207">
        <f>IF(ISBLANK(Marathon!O208),"",100+MAX(0,(50-(50*(Marathon!O208-'Best Times'!Q$2)/('Best Times'!Q$7-'Best Times'!Q$2)))))</f>
        <v>128.65663900414938</v>
      </c>
      <c r="O207">
        <f>100*COUNTIF(E207:N207,"&gt;0")</f>
        <v>300</v>
      </c>
      <c r="P207">
        <f>IF(O207=1000,MIN(E207:N207),0)</f>
        <v>0</v>
      </c>
      <c r="Q207">
        <f>SUM(E207:N207)-P207</f>
        <v>360.2889650114754</v>
      </c>
      <c r="R207">
        <v>206</v>
      </c>
      <c r="S207">
        <f t="shared" si="3"/>
        <v>-2</v>
      </c>
    </row>
    <row r="208" spans="1:19">
      <c r="A208">
        <v>207</v>
      </c>
      <c r="B208" t="s">
        <v>224</v>
      </c>
      <c r="C208" s="1">
        <v>83.466666666666598</v>
      </c>
      <c r="D208" s="2" t="s">
        <v>315</v>
      </c>
      <c r="E208" t="str">
        <f>IF(ISBLANK(Marathon!F211),"",100+MAX(0,(50-(50*(Marathon!F211-'Best Times'!H$2)/('Best Times'!H$7-'Best Times'!H$2)))))</f>
        <v/>
      </c>
      <c r="F208">
        <f>IF(ISBLANK(Marathon!G211),"",100+MAX(0,(50-(50*(Marathon!G211-'Best Times'!I$2)/('Best Times'!I$7-'Best Times'!I$2)))))</f>
        <v>130.42200854700855</v>
      </c>
      <c r="G208" t="str">
        <f>IF(ISBLANK(Marathon!H211),"",100+MAX(0,(50-(50*(Marathon!H211-'Best Times'!J$2)/('Best Times'!J$7-'Best Times'!J$2)))))</f>
        <v/>
      </c>
      <c r="H208" t="str">
        <f>IF(ISBLANK(Marathon!I211),"",100+MAX(0,(50-(50*(Marathon!I211-'Best Times'!K$2)/('Best Times'!K$7-'Best Times'!K$2)))))</f>
        <v/>
      </c>
      <c r="I208" t="str">
        <f>IF(ISBLANK(Marathon!J211),"",100+MAX(0,(50-(50*(Marathon!J211-'Best Times'!L$2)/('Best Times'!L$7-'Best Times'!L$2)))))</f>
        <v/>
      </c>
      <c r="J208" t="str">
        <f>IF(ISBLANK(Marathon!K211),"",100+MAX(0,(50-(50*(Marathon!K211-'Best Times'!M$2)/('Best Times'!M$7-'Best Times'!M$2)))))</f>
        <v/>
      </c>
      <c r="K208" t="str">
        <f>IF(ISBLANK(Marathon!L211),"",100+MAX(0,(50-(50*(Marathon!L211-'Best Times'!N$2)/('Best Times'!N$7-'Best Times'!N$2)))))</f>
        <v/>
      </c>
      <c r="L208" t="str">
        <f>IF(ISBLANK(Marathon!M211),"",100+MAX(0,(50-(50*(Marathon!M211-'Best Times'!O$2)/('Best Times'!O$7-'Best Times'!O$2)))))</f>
        <v/>
      </c>
      <c r="M208">
        <f>IF(ISBLANK(Marathon!N211),"",100+MAX(0,(50-(50*(Marathon!N211-'Best Times'!P$2)/('Best Times'!P$7-'Best Times'!P$2)))))</f>
        <v>100</v>
      </c>
      <c r="N208">
        <f>IF(ISBLANK(Marathon!O211),"",100+MAX(0,(50-(50*(Marathon!O211-'Best Times'!Q$2)/('Best Times'!Q$7-'Best Times'!Q$2)))))</f>
        <v>129.25311203319501</v>
      </c>
      <c r="O208">
        <f>100*COUNTIF(E208:N208,"&gt;0")</f>
        <v>300</v>
      </c>
      <c r="P208">
        <f>IF(O208=1000,MIN(E208:N208),0)</f>
        <v>0</v>
      </c>
      <c r="Q208">
        <f>SUM(E208:N208)-P208</f>
        <v>359.67512058020355</v>
      </c>
      <c r="R208">
        <v>207</v>
      </c>
      <c r="S208">
        <f t="shared" si="3"/>
        <v>0</v>
      </c>
    </row>
    <row r="209" spans="1:19">
      <c r="A209">
        <v>206</v>
      </c>
      <c r="B209" t="s">
        <v>223</v>
      </c>
      <c r="C209" s="1">
        <v>93.1666666666666</v>
      </c>
      <c r="D209" s="2" t="s">
        <v>315</v>
      </c>
      <c r="E209" t="str">
        <f>IF(ISBLANK(Marathon!F210),"",100+MAX(0,(50-(50*(Marathon!F210-'Best Times'!H$2)/('Best Times'!H$7-'Best Times'!H$2)))))</f>
        <v/>
      </c>
      <c r="F209">
        <f>IF(ISBLANK(Marathon!G210),"",100+MAX(0,(50-(50*(Marathon!G210-'Best Times'!I$2)/('Best Times'!I$7-'Best Times'!I$2)))))</f>
        <v>122.30235042735043</v>
      </c>
      <c r="G209" t="str">
        <f>IF(ISBLANK(Marathon!H210),"",100+MAX(0,(50-(50*(Marathon!H210-'Best Times'!J$2)/('Best Times'!J$7-'Best Times'!J$2)))))</f>
        <v/>
      </c>
      <c r="H209" t="str">
        <f>IF(ISBLANK(Marathon!I210),"",100+MAX(0,(50-(50*(Marathon!I210-'Best Times'!K$2)/('Best Times'!K$7-'Best Times'!K$2)))))</f>
        <v/>
      </c>
      <c r="I209" t="str">
        <f>IF(ISBLANK(Marathon!J210),"",100+MAX(0,(50-(50*(Marathon!J210-'Best Times'!L$2)/('Best Times'!L$7-'Best Times'!L$2)))))</f>
        <v/>
      </c>
      <c r="J209" t="str">
        <f>IF(ISBLANK(Marathon!K210),"",100+MAX(0,(50-(50*(Marathon!K210-'Best Times'!M$2)/('Best Times'!M$7-'Best Times'!M$2)))))</f>
        <v/>
      </c>
      <c r="K209" t="str">
        <f>IF(ISBLANK(Marathon!L210),"",100+MAX(0,(50-(50*(Marathon!L210-'Best Times'!N$2)/('Best Times'!N$7-'Best Times'!N$2)))))</f>
        <v/>
      </c>
      <c r="L209" t="str">
        <f>IF(ISBLANK(Marathon!M210),"",100+MAX(0,(50-(50*(Marathon!M210-'Best Times'!O$2)/('Best Times'!O$7-'Best Times'!O$2)))))</f>
        <v/>
      </c>
      <c r="M209">
        <f>IF(ISBLANK(Marathon!N210),"",100+MAX(0,(50-(50*(Marathon!N210-'Best Times'!P$2)/('Best Times'!P$7-'Best Times'!P$2)))))</f>
        <v>126.44957983193277</v>
      </c>
      <c r="N209">
        <f>IF(ISBLANK(Marathon!O210),"",100+MAX(0,(50-(50*(Marathon!O210-'Best Times'!Q$2)/('Best Times'!Q$7-'Best Times'!Q$2)))))</f>
        <v>110.91804979253112</v>
      </c>
      <c r="O209">
        <f>100*COUNTIF(E209:N209,"&gt;0")</f>
        <v>300</v>
      </c>
      <c r="P209">
        <f>IF(O209=1000,MIN(E209:N209),0)</f>
        <v>0</v>
      </c>
      <c r="Q209">
        <f>SUM(E209:N209)-P209</f>
        <v>359.66998005181432</v>
      </c>
      <c r="R209">
        <v>208</v>
      </c>
      <c r="S209">
        <f t="shared" si="3"/>
        <v>-2</v>
      </c>
    </row>
    <row r="210" spans="1:19">
      <c r="A210">
        <v>210</v>
      </c>
      <c r="B210" t="s">
        <v>83</v>
      </c>
      <c r="C210" s="1">
        <v>51.85</v>
      </c>
      <c r="D210" s="2" t="s">
        <v>316</v>
      </c>
      <c r="E210" t="str">
        <f>IF(ISBLANK(Marathon!F214),"",100+MAX(0,(50-(50*(Marathon!F214-'Best Times'!H$2)/('Best Times'!H$7-'Best Times'!H$2)))))</f>
        <v/>
      </c>
      <c r="F210" t="str">
        <f>IF(ISBLANK(Marathon!G214),"",100+MAX(0,(50-(50*(Marathon!G214-'Best Times'!I$2)/('Best Times'!I$7-'Best Times'!I$2)))))</f>
        <v/>
      </c>
      <c r="G210" t="str">
        <f>IF(ISBLANK(Marathon!H214),"",100+MAX(0,(50-(50*(Marathon!H214-'Best Times'!J$2)/('Best Times'!J$7-'Best Times'!J$2)))))</f>
        <v/>
      </c>
      <c r="H210" t="str">
        <f>IF(ISBLANK(Marathon!I214),"",100+MAX(0,(50-(50*(Marathon!I214-'Best Times'!K$2)/('Best Times'!K$7-'Best Times'!K$2)))))</f>
        <v/>
      </c>
      <c r="I210" t="str">
        <f>IF(ISBLANK(Marathon!J214),"",100+MAX(0,(50-(50*(Marathon!J214-'Best Times'!L$2)/('Best Times'!L$7-'Best Times'!L$2)))))</f>
        <v/>
      </c>
      <c r="J210" t="str">
        <f>IF(ISBLANK(Marathon!K214),"",100+MAX(0,(50-(50*(Marathon!K214-'Best Times'!M$2)/('Best Times'!M$7-'Best Times'!M$2)))))</f>
        <v/>
      </c>
      <c r="K210">
        <f>IF(ISBLANK(Marathon!L214),"",100+MAX(0,(50-(50*(Marathon!L214-'Best Times'!N$2)/('Best Times'!N$7-'Best Times'!N$2)))))</f>
        <v>126.07329842931938</v>
      </c>
      <c r="L210" t="str">
        <f>IF(ISBLANK(Marathon!M214),"",100+MAX(0,(50-(50*(Marathon!M214-'Best Times'!O$2)/('Best Times'!O$7-'Best Times'!O$2)))))</f>
        <v/>
      </c>
      <c r="M210">
        <f>IF(ISBLANK(Marathon!N214),"",100+MAX(0,(50-(50*(Marathon!N214-'Best Times'!P$2)/('Best Times'!P$7-'Best Times'!P$2)))))</f>
        <v>100</v>
      </c>
      <c r="N210">
        <f>IF(ISBLANK(Marathon!O214),"",100+MAX(0,(50-(50*(Marathon!O214-'Best Times'!Q$2)/('Best Times'!Q$7-'Best Times'!Q$2)))))</f>
        <v>128.63070539419087</v>
      </c>
      <c r="O210">
        <f>100*COUNTIF(E210:N210,"&gt;0")</f>
        <v>300</v>
      </c>
      <c r="P210">
        <f>IF(O210=1000,MIN(E210:N210),0)</f>
        <v>0</v>
      </c>
      <c r="Q210">
        <f>SUM(E210:N210)-P210</f>
        <v>354.70400382351022</v>
      </c>
      <c r="R210">
        <v>209</v>
      </c>
      <c r="S210">
        <f t="shared" si="3"/>
        <v>1</v>
      </c>
    </row>
    <row r="211" spans="1:19">
      <c r="A211">
        <v>209</v>
      </c>
      <c r="B211" t="s">
        <v>225</v>
      </c>
      <c r="C211" s="1">
        <v>55.216666666666598</v>
      </c>
      <c r="D211" s="2" t="s">
        <v>315</v>
      </c>
      <c r="E211">
        <f>IF(ISBLANK(Marathon!F213),"",100+MAX(0,(50-(50*(Marathon!F213-'Best Times'!H$2)/('Best Times'!H$7-'Best Times'!H$2)))))</f>
        <v>135.06205673758865</v>
      </c>
      <c r="F211">
        <f>IF(ISBLANK(Marathon!G213),"",100+MAX(0,(50-(50*(Marathon!G213-'Best Times'!I$2)/('Best Times'!I$7-'Best Times'!I$2)))))</f>
        <v>115.5448717948718</v>
      </c>
      <c r="G211" t="str">
        <f>IF(ISBLANK(Marathon!H213),"",100+MAX(0,(50-(50*(Marathon!H213-'Best Times'!J$2)/('Best Times'!J$7-'Best Times'!J$2)))))</f>
        <v/>
      </c>
      <c r="H211" t="str">
        <f>IF(ISBLANK(Marathon!I213),"",100+MAX(0,(50-(50*(Marathon!I213-'Best Times'!K$2)/('Best Times'!K$7-'Best Times'!K$2)))))</f>
        <v/>
      </c>
      <c r="I211" t="str">
        <f>IF(ISBLANK(Marathon!J213),"",100+MAX(0,(50-(50*(Marathon!J213-'Best Times'!L$2)/('Best Times'!L$7-'Best Times'!L$2)))))</f>
        <v/>
      </c>
      <c r="J211" t="str">
        <f>IF(ISBLANK(Marathon!K213),"",100+MAX(0,(50-(50*(Marathon!K213-'Best Times'!M$2)/('Best Times'!M$7-'Best Times'!M$2)))))</f>
        <v/>
      </c>
      <c r="K211" t="str">
        <f>IF(ISBLANK(Marathon!L213),"",100+MAX(0,(50-(50*(Marathon!L213-'Best Times'!N$2)/('Best Times'!N$7-'Best Times'!N$2)))))</f>
        <v/>
      </c>
      <c r="L211" t="str">
        <f>IF(ISBLANK(Marathon!M213),"",100+MAX(0,(50-(50*(Marathon!M213-'Best Times'!O$2)/('Best Times'!O$7-'Best Times'!O$2)))))</f>
        <v/>
      </c>
      <c r="M211" t="str">
        <f>IF(ISBLANK(Marathon!N213),"",100+MAX(0,(50-(50*(Marathon!N213-'Best Times'!P$2)/('Best Times'!P$7-'Best Times'!P$2)))))</f>
        <v/>
      </c>
      <c r="N211">
        <f>IF(ISBLANK(Marathon!O213),"",100+MAX(0,(50-(50*(Marathon!O213-'Best Times'!Q$2)/('Best Times'!Q$7-'Best Times'!Q$2)))))</f>
        <v>100</v>
      </c>
      <c r="O211">
        <f>100*COUNTIF(E211:N211,"&gt;0")</f>
        <v>300</v>
      </c>
      <c r="P211">
        <f>IF(O211=1000,MIN(E211:N211),0)</f>
        <v>0</v>
      </c>
      <c r="Q211">
        <f>SUM(E211:N211)-P211</f>
        <v>350.60692853246042</v>
      </c>
      <c r="R211">
        <v>210</v>
      </c>
      <c r="S211">
        <f t="shared" si="3"/>
        <v>-1</v>
      </c>
    </row>
    <row r="212" spans="1:19">
      <c r="A212">
        <v>212</v>
      </c>
      <c r="B212" t="s">
        <v>227</v>
      </c>
      <c r="C212" s="1">
        <v>2.7833333333333301</v>
      </c>
      <c r="D212" s="2" t="s">
        <v>317</v>
      </c>
      <c r="E212" t="str">
        <f>IF(ISBLANK(Marathon!F216),"",100+MAX(0,(50-(50*(Marathon!F216-'Best Times'!H$2)/('Best Times'!H$7-'Best Times'!H$2)))))</f>
        <v/>
      </c>
      <c r="F212">
        <f>IF(ISBLANK(Marathon!G216),"",100+MAX(0,(50-(50*(Marathon!G216-'Best Times'!I$2)/('Best Times'!I$7-'Best Times'!I$2)))))</f>
        <v>100</v>
      </c>
      <c r="G212" t="str">
        <f>IF(ISBLANK(Marathon!H216),"",100+MAX(0,(50-(50*(Marathon!H216-'Best Times'!J$2)/('Best Times'!J$7-'Best Times'!J$2)))))</f>
        <v/>
      </c>
      <c r="H212" t="str">
        <f>IF(ISBLANK(Marathon!I216),"",100+MAX(0,(50-(50*(Marathon!I216-'Best Times'!K$2)/('Best Times'!K$7-'Best Times'!K$2)))))</f>
        <v/>
      </c>
      <c r="I212" t="str">
        <f>IF(ISBLANK(Marathon!J216),"",100+MAX(0,(50-(50*(Marathon!J216-'Best Times'!L$2)/('Best Times'!L$7-'Best Times'!L$2)))))</f>
        <v/>
      </c>
      <c r="J212">
        <f>IF(ISBLANK(Marathon!K216),"",100+MAX(0,(50-(50*(Marathon!K216-'Best Times'!M$2)/('Best Times'!M$7-'Best Times'!M$2)))))</f>
        <v>120.17998027613413</v>
      </c>
      <c r="K212" t="str">
        <f>IF(ISBLANK(Marathon!L216),"",100+MAX(0,(50-(50*(Marathon!L216-'Best Times'!N$2)/('Best Times'!N$7-'Best Times'!N$2)))))</f>
        <v/>
      </c>
      <c r="L212" t="str">
        <f>IF(ISBLANK(Marathon!M216),"",100+MAX(0,(50-(50*(Marathon!M216-'Best Times'!O$2)/('Best Times'!O$7-'Best Times'!O$2)))))</f>
        <v/>
      </c>
      <c r="M212" t="str">
        <f>IF(ISBLANK(Marathon!N216),"",100+MAX(0,(50-(50*(Marathon!N216-'Best Times'!P$2)/('Best Times'!P$7-'Best Times'!P$2)))))</f>
        <v/>
      </c>
      <c r="N212">
        <f>IF(ISBLANK(Marathon!O216),"",100+MAX(0,(50-(50*(Marathon!O216-'Best Times'!Q$2)/('Best Times'!Q$7-'Best Times'!Q$2)))))</f>
        <v>100</v>
      </c>
      <c r="O212">
        <f>100*COUNTIF(E212:N212,"&gt;0")</f>
        <v>300</v>
      </c>
      <c r="P212">
        <f>IF(O212=1000,MIN(E212:N212),0)</f>
        <v>0</v>
      </c>
      <c r="Q212">
        <f>SUM(E212:N212)-P212</f>
        <v>320.17998027613413</v>
      </c>
      <c r="R212">
        <v>211</v>
      </c>
      <c r="S212">
        <f t="shared" si="3"/>
        <v>1</v>
      </c>
    </row>
    <row r="213" spans="1:19">
      <c r="A213">
        <v>211</v>
      </c>
      <c r="B213" t="s">
        <v>226</v>
      </c>
      <c r="C213" s="1">
        <v>25.233333333333299</v>
      </c>
      <c r="D213" s="2" t="s">
        <v>316</v>
      </c>
      <c r="E213" t="str">
        <f>IF(ISBLANK(Marathon!F215),"",100+MAX(0,(50-(50*(Marathon!F215-'Best Times'!H$2)/('Best Times'!H$7-'Best Times'!H$2)))))</f>
        <v/>
      </c>
      <c r="F213">
        <f>IF(ISBLANK(Marathon!G215),"",100+MAX(0,(50-(50*(Marathon!G215-'Best Times'!I$2)/('Best Times'!I$7-'Best Times'!I$2)))))</f>
        <v>100</v>
      </c>
      <c r="G213" t="str">
        <f>IF(ISBLANK(Marathon!H215),"",100+MAX(0,(50-(50*(Marathon!H215-'Best Times'!J$2)/('Best Times'!J$7-'Best Times'!J$2)))))</f>
        <v/>
      </c>
      <c r="H213" t="str">
        <f>IF(ISBLANK(Marathon!I215),"",100+MAX(0,(50-(50*(Marathon!I215-'Best Times'!K$2)/('Best Times'!K$7-'Best Times'!K$2)))))</f>
        <v/>
      </c>
      <c r="I213" t="str">
        <f>IF(ISBLANK(Marathon!J215),"",100+MAX(0,(50-(50*(Marathon!J215-'Best Times'!L$2)/('Best Times'!L$7-'Best Times'!L$2)))))</f>
        <v/>
      </c>
      <c r="J213" t="str">
        <f>IF(ISBLANK(Marathon!K215),"",100+MAX(0,(50-(50*(Marathon!K215-'Best Times'!M$2)/('Best Times'!M$7-'Best Times'!M$2)))))</f>
        <v/>
      </c>
      <c r="K213" t="str">
        <f>IF(ISBLANK(Marathon!L215),"",100+MAX(0,(50-(50*(Marathon!L215-'Best Times'!N$2)/('Best Times'!N$7-'Best Times'!N$2)))))</f>
        <v/>
      </c>
      <c r="L213" t="str">
        <f>IF(ISBLANK(Marathon!M215),"",100+MAX(0,(50-(50*(Marathon!M215-'Best Times'!O$2)/('Best Times'!O$7-'Best Times'!O$2)))))</f>
        <v/>
      </c>
      <c r="M213">
        <f>IF(ISBLANK(Marathon!N215),"",100+MAX(0,(50-(50*(Marathon!N215-'Best Times'!P$2)/('Best Times'!P$7-'Best Times'!P$2)))))</f>
        <v>100</v>
      </c>
      <c r="N213">
        <f>IF(ISBLANK(Marathon!O215),"",100+MAX(0,(50-(50*(Marathon!O215-'Best Times'!Q$2)/('Best Times'!Q$7-'Best Times'!Q$2)))))</f>
        <v>100</v>
      </c>
      <c r="O213">
        <f>100*COUNTIF(E213:N213,"&gt;0")</f>
        <v>300</v>
      </c>
      <c r="P213">
        <f>IF(O213=1000,MIN(E213:N213),0)</f>
        <v>0</v>
      </c>
      <c r="Q213">
        <f>SUM(E213:N213)-P213</f>
        <v>300</v>
      </c>
      <c r="R213">
        <v>212</v>
      </c>
      <c r="S213">
        <f t="shared" si="3"/>
        <v>-1</v>
      </c>
    </row>
    <row r="214" spans="1:19">
      <c r="A214">
        <v>213</v>
      </c>
      <c r="B214" t="s">
        <v>228</v>
      </c>
      <c r="C214" s="1">
        <v>0</v>
      </c>
      <c r="D214" s="2" t="s">
        <v>318</v>
      </c>
      <c r="E214">
        <f>IF(ISBLANK(Marathon!F217),"",100+MAX(0,(50-(50*(Marathon!F217-'Best Times'!H$2)/('Best Times'!H$7-'Best Times'!H$2)))))</f>
        <v>100</v>
      </c>
      <c r="F214" t="str">
        <f>IF(ISBLANK(Marathon!G217),"",100+MAX(0,(50-(50*(Marathon!G217-'Best Times'!I$2)/('Best Times'!I$7-'Best Times'!I$2)))))</f>
        <v/>
      </c>
      <c r="G214">
        <f>IF(ISBLANK(Marathon!H217),"",100+MAX(0,(50-(50*(Marathon!H217-'Best Times'!J$2)/('Best Times'!J$7-'Best Times'!J$2)))))</f>
        <v>100</v>
      </c>
      <c r="H214" t="str">
        <f>IF(ISBLANK(Marathon!I217),"",100+MAX(0,(50-(50*(Marathon!I217-'Best Times'!K$2)/('Best Times'!K$7-'Best Times'!K$2)))))</f>
        <v/>
      </c>
      <c r="I214" t="str">
        <f>IF(ISBLANK(Marathon!J217),"",100+MAX(0,(50-(50*(Marathon!J217-'Best Times'!L$2)/('Best Times'!L$7-'Best Times'!L$2)))))</f>
        <v/>
      </c>
      <c r="J214" t="str">
        <f>IF(ISBLANK(Marathon!K217),"",100+MAX(0,(50-(50*(Marathon!K217-'Best Times'!M$2)/('Best Times'!M$7-'Best Times'!M$2)))))</f>
        <v/>
      </c>
      <c r="K214" t="str">
        <f>IF(ISBLANK(Marathon!L217),"",100+MAX(0,(50-(50*(Marathon!L217-'Best Times'!N$2)/('Best Times'!N$7-'Best Times'!N$2)))))</f>
        <v/>
      </c>
      <c r="L214">
        <f>IF(ISBLANK(Marathon!M217),"",100+MAX(0,(50-(50*(Marathon!M217-'Best Times'!O$2)/('Best Times'!O$7-'Best Times'!O$2)))))</f>
        <v>100</v>
      </c>
      <c r="M214" t="str">
        <f>IF(ISBLANK(Marathon!N217),"",100+MAX(0,(50-(50*(Marathon!N217-'Best Times'!P$2)/('Best Times'!P$7-'Best Times'!P$2)))))</f>
        <v/>
      </c>
      <c r="N214" t="str">
        <f>IF(ISBLANK(Marathon!O217),"",100+MAX(0,(50-(50*(Marathon!O217-'Best Times'!Q$2)/('Best Times'!Q$7-'Best Times'!Q$2)))))</f>
        <v/>
      </c>
      <c r="O214">
        <f>100*COUNTIF(E214:N214,"&gt;0")</f>
        <v>300</v>
      </c>
      <c r="P214">
        <f>IF(O214=1000,MIN(E214:N214),0)</f>
        <v>0</v>
      </c>
      <c r="Q214">
        <f>SUM(E214:N214)-P214</f>
        <v>300</v>
      </c>
      <c r="R214">
        <v>213</v>
      </c>
      <c r="S214">
        <f t="shared" si="3"/>
        <v>0</v>
      </c>
    </row>
    <row r="215" spans="1:19">
      <c r="A215">
        <v>214</v>
      </c>
      <c r="B215" t="s">
        <v>96</v>
      </c>
      <c r="C215" s="1">
        <v>0</v>
      </c>
      <c r="D215" s="2" t="s">
        <v>318</v>
      </c>
      <c r="E215">
        <f>IF(ISBLANK(Marathon!F218),"",100+MAX(0,(50-(50*(Marathon!F218-'Best Times'!H$2)/('Best Times'!H$7-'Best Times'!H$2)))))</f>
        <v>100</v>
      </c>
      <c r="F215">
        <f>IF(ISBLANK(Marathon!G218),"",100+MAX(0,(50-(50*(Marathon!G218-'Best Times'!I$2)/('Best Times'!I$7-'Best Times'!I$2)))))</f>
        <v>100</v>
      </c>
      <c r="G215" t="str">
        <f>IF(ISBLANK(Marathon!H218),"",100+MAX(0,(50-(50*(Marathon!H218-'Best Times'!J$2)/('Best Times'!J$7-'Best Times'!J$2)))))</f>
        <v/>
      </c>
      <c r="H215" t="str">
        <f>IF(ISBLANK(Marathon!I218),"",100+MAX(0,(50-(50*(Marathon!I218-'Best Times'!K$2)/('Best Times'!K$7-'Best Times'!K$2)))))</f>
        <v/>
      </c>
      <c r="I215">
        <f>IF(ISBLANK(Marathon!J218),"",100+MAX(0,(50-(50*(Marathon!J218-'Best Times'!L$2)/('Best Times'!L$7-'Best Times'!L$2)))))</f>
        <v>100</v>
      </c>
      <c r="J215" t="str">
        <f>IF(ISBLANK(Marathon!K218),"",100+MAX(0,(50-(50*(Marathon!K218-'Best Times'!M$2)/('Best Times'!M$7-'Best Times'!M$2)))))</f>
        <v/>
      </c>
      <c r="K215" t="str">
        <f>IF(ISBLANK(Marathon!L218),"",100+MAX(0,(50-(50*(Marathon!L218-'Best Times'!N$2)/('Best Times'!N$7-'Best Times'!N$2)))))</f>
        <v/>
      </c>
      <c r="L215" t="str">
        <f>IF(ISBLANK(Marathon!M218),"",100+MAX(0,(50-(50*(Marathon!M218-'Best Times'!O$2)/('Best Times'!O$7-'Best Times'!O$2)))))</f>
        <v/>
      </c>
      <c r="M215" t="str">
        <f>IF(ISBLANK(Marathon!N218),"",100+MAX(0,(50-(50*(Marathon!N218-'Best Times'!P$2)/('Best Times'!P$7-'Best Times'!P$2)))))</f>
        <v/>
      </c>
      <c r="N215" t="str">
        <f>IF(ISBLANK(Marathon!O218),"",100+MAX(0,(50-(50*(Marathon!O218-'Best Times'!Q$2)/('Best Times'!Q$7-'Best Times'!Q$2)))))</f>
        <v/>
      </c>
      <c r="O215">
        <f>100*COUNTIF(E215:N215,"&gt;0")</f>
        <v>300</v>
      </c>
      <c r="P215">
        <f>IF(O215=1000,MIN(E215:N215),0)</f>
        <v>0</v>
      </c>
      <c r="Q215">
        <f>SUM(E215:N215)-P215</f>
        <v>300</v>
      </c>
      <c r="R215">
        <v>214</v>
      </c>
      <c r="S215">
        <f t="shared" si="3"/>
        <v>0</v>
      </c>
    </row>
    <row r="216" spans="1:19">
      <c r="A216">
        <v>215</v>
      </c>
      <c r="B216" t="s">
        <v>229</v>
      </c>
      <c r="C216" s="1">
        <v>0</v>
      </c>
      <c r="D216" s="2" t="s">
        <v>318</v>
      </c>
      <c r="E216" t="str">
        <f>IF(ISBLANK(Marathon!F219),"",100+MAX(0,(50-(50*(Marathon!F219-'Best Times'!H$2)/('Best Times'!H$7-'Best Times'!H$2)))))</f>
        <v/>
      </c>
      <c r="F216" t="str">
        <f>IF(ISBLANK(Marathon!G219),"",100+MAX(0,(50-(50*(Marathon!G219-'Best Times'!I$2)/('Best Times'!I$7-'Best Times'!I$2)))))</f>
        <v/>
      </c>
      <c r="G216">
        <f>IF(ISBLANK(Marathon!H219),"",100+MAX(0,(50-(50*(Marathon!H219-'Best Times'!J$2)/('Best Times'!J$7-'Best Times'!J$2)))))</f>
        <v>100</v>
      </c>
      <c r="H216" t="str">
        <f>IF(ISBLANK(Marathon!I219),"",100+MAX(0,(50-(50*(Marathon!I219-'Best Times'!K$2)/('Best Times'!K$7-'Best Times'!K$2)))))</f>
        <v/>
      </c>
      <c r="I216" t="str">
        <f>IF(ISBLANK(Marathon!J219),"",100+MAX(0,(50-(50*(Marathon!J219-'Best Times'!L$2)/('Best Times'!L$7-'Best Times'!L$2)))))</f>
        <v/>
      </c>
      <c r="J216" t="str">
        <f>IF(ISBLANK(Marathon!K219),"",100+MAX(0,(50-(50*(Marathon!K219-'Best Times'!M$2)/('Best Times'!M$7-'Best Times'!M$2)))))</f>
        <v/>
      </c>
      <c r="K216" t="str">
        <f>IF(ISBLANK(Marathon!L219),"",100+MAX(0,(50-(50*(Marathon!L219-'Best Times'!N$2)/('Best Times'!N$7-'Best Times'!N$2)))))</f>
        <v/>
      </c>
      <c r="L216">
        <f>IF(ISBLANK(Marathon!M219),"",100+MAX(0,(50-(50*(Marathon!M219-'Best Times'!O$2)/('Best Times'!O$7-'Best Times'!O$2)))))</f>
        <v>100</v>
      </c>
      <c r="M216" t="str">
        <f>IF(ISBLANK(Marathon!N219),"",100+MAX(0,(50-(50*(Marathon!N219-'Best Times'!P$2)/('Best Times'!P$7-'Best Times'!P$2)))))</f>
        <v/>
      </c>
      <c r="N216">
        <f>IF(ISBLANK(Marathon!O219),"",100+MAX(0,(50-(50*(Marathon!O219-'Best Times'!Q$2)/('Best Times'!Q$7-'Best Times'!Q$2)))))</f>
        <v>100</v>
      </c>
      <c r="O216">
        <f>100*COUNTIF(E216:N216,"&gt;0")</f>
        <v>300</v>
      </c>
      <c r="P216">
        <f>IF(O216=1000,MIN(E216:N216),0)</f>
        <v>0</v>
      </c>
      <c r="Q216">
        <f>SUM(E216:N216)-P216</f>
        <v>300</v>
      </c>
      <c r="R216">
        <v>215</v>
      </c>
      <c r="S216">
        <f t="shared" si="3"/>
        <v>0</v>
      </c>
    </row>
    <row r="217" spans="1:19">
      <c r="A217">
        <v>216</v>
      </c>
      <c r="B217" t="s">
        <v>230</v>
      </c>
      <c r="C217" s="1">
        <v>0</v>
      </c>
      <c r="D217" s="2" t="s">
        <v>318</v>
      </c>
      <c r="E217">
        <f>IF(ISBLANK(Marathon!F220),"",100+MAX(0,(50-(50*(Marathon!F220-'Best Times'!H$2)/('Best Times'!H$7-'Best Times'!H$2)))))</f>
        <v>100</v>
      </c>
      <c r="F217" t="str">
        <f>IF(ISBLANK(Marathon!G220),"",100+MAX(0,(50-(50*(Marathon!G220-'Best Times'!I$2)/('Best Times'!I$7-'Best Times'!I$2)))))</f>
        <v/>
      </c>
      <c r="G217" t="str">
        <f>IF(ISBLANK(Marathon!H220),"",100+MAX(0,(50-(50*(Marathon!H220-'Best Times'!J$2)/('Best Times'!J$7-'Best Times'!J$2)))))</f>
        <v/>
      </c>
      <c r="H217" t="str">
        <f>IF(ISBLANK(Marathon!I220),"",100+MAX(0,(50-(50*(Marathon!I220-'Best Times'!K$2)/('Best Times'!K$7-'Best Times'!K$2)))))</f>
        <v/>
      </c>
      <c r="I217" t="str">
        <f>IF(ISBLANK(Marathon!J220),"",100+MAX(0,(50-(50*(Marathon!J220-'Best Times'!L$2)/('Best Times'!L$7-'Best Times'!L$2)))))</f>
        <v/>
      </c>
      <c r="J217" t="str">
        <f>IF(ISBLANK(Marathon!K220),"",100+MAX(0,(50-(50*(Marathon!K220-'Best Times'!M$2)/('Best Times'!M$7-'Best Times'!M$2)))))</f>
        <v/>
      </c>
      <c r="K217" t="str">
        <f>IF(ISBLANK(Marathon!L220),"",100+MAX(0,(50-(50*(Marathon!L220-'Best Times'!N$2)/('Best Times'!N$7-'Best Times'!N$2)))))</f>
        <v/>
      </c>
      <c r="L217" t="str">
        <f>IF(ISBLANK(Marathon!M220),"",100+MAX(0,(50-(50*(Marathon!M220-'Best Times'!O$2)/('Best Times'!O$7-'Best Times'!O$2)))))</f>
        <v/>
      </c>
      <c r="M217">
        <f>IF(ISBLANK(Marathon!N220),"",100+MAX(0,(50-(50*(Marathon!N220-'Best Times'!P$2)/('Best Times'!P$7-'Best Times'!P$2)))))</f>
        <v>100</v>
      </c>
      <c r="N217">
        <f>IF(ISBLANK(Marathon!O220),"",100+MAX(0,(50-(50*(Marathon!O220-'Best Times'!Q$2)/('Best Times'!Q$7-'Best Times'!Q$2)))))</f>
        <v>100</v>
      </c>
      <c r="O217">
        <f>100*COUNTIF(E217:N217,"&gt;0")</f>
        <v>300</v>
      </c>
      <c r="P217">
        <f>IF(O217=1000,MIN(E217:N217),0)</f>
        <v>0</v>
      </c>
      <c r="Q217">
        <f>SUM(E217:N217)-P217</f>
        <v>300</v>
      </c>
      <c r="R217">
        <v>216</v>
      </c>
      <c r="S217">
        <f t="shared" si="3"/>
        <v>0</v>
      </c>
    </row>
    <row r="218" spans="1:19">
      <c r="A218">
        <v>217</v>
      </c>
      <c r="B218" t="s">
        <v>97</v>
      </c>
      <c r="C218" s="1">
        <v>0</v>
      </c>
      <c r="D218" s="2" t="s">
        <v>318</v>
      </c>
      <c r="E218">
        <f>IF(ISBLANK(Marathon!F221),"",100+MAX(0,(50-(50*(Marathon!F221-'Best Times'!H$2)/('Best Times'!H$7-'Best Times'!H$2)))))</f>
        <v>100</v>
      </c>
      <c r="F218">
        <f>IF(ISBLANK(Marathon!G221),"",100+MAX(0,(50-(50*(Marathon!G221-'Best Times'!I$2)/('Best Times'!I$7-'Best Times'!I$2)))))</f>
        <v>100</v>
      </c>
      <c r="G218" t="str">
        <f>IF(ISBLANK(Marathon!H221),"",100+MAX(0,(50-(50*(Marathon!H221-'Best Times'!J$2)/('Best Times'!J$7-'Best Times'!J$2)))))</f>
        <v/>
      </c>
      <c r="H218" t="str">
        <f>IF(ISBLANK(Marathon!I221),"",100+MAX(0,(50-(50*(Marathon!I221-'Best Times'!K$2)/('Best Times'!K$7-'Best Times'!K$2)))))</f>
        <v/>
      </c>
      <c r="I218" t="str">
        <f>IF(ISBLANK(Marathon!J221),"",100+MAX(0,(50-(50*(Marathon!J221-'Best Times'!L$2)/('Best Times'!L$7-'Best Times'!L$2)))))</f>
        <v/>
      </c>
      <c r="J218" t="str">
        <f>IF(ISBLANK(Marathon!K221),"",100+MAX(0,(50-(50*(Marathon!K221-'Best Times'!M$2)/('Best Times'!M$7-'Best Times'!M$2)))))</f>
        <v/>
      </c>
      <c r="K218" t="str">
        <f>IF(ISBLANK(Marathon!L221),"",100+MAX(0,(50-(50*(Marathon!L221-'Best Times'!N$2)/('Best Times'!N$7-'Best Times'!N$2)))))</f>
        <v/>
      </c>
      <c r="L218">
        <f>IF(ISBLANK(Marathon!M221),"",100+MAX(0,(50-(50*(Marathon!M221-'Best Times'!O$2)/('Best Times'!O$7-'Best Times'!O$2)))))</f>
        <v>100</v>
      </c>
      <c r="M218" t="str">
        <f>IF(ISBLANK(Marathon!N221),"",100+MAX(0,(50-(50*(Marathon!N221-'Best Times'!P$2)/('Best Times'!P$7-'Best Times'!P$2)))))</f>
        <v/>
      </c>
      <c r="N218" t="str">
        <f>IF(ISBLANK(Marathon!O221),"",100+MAX(0,(50-(50*(Marathon!O221-'Best Times'!Q$2)/('Best Times'!Q$7-'Best Times'!Q$2)))))</f>
        <v/>
      </c>
      <c r="O218">
        <f>100*COUNTIF(E218:N218,"&gt;0")</f>
        <v>300</v>
      </c>
      <c r="P218">
        <f>IF(O218=1000,MIN(E218:N218),0)</f>
        <v>0</v>
      </c>
      <c r="Q218">
        <f>SUM(E218:N218)-P218</f>
        <v>300</v>
      </c>
      <c r="R218">
        <v>217</v>
      </c>
      <c r="S218">
        <f t="shared" si="3"/>
        <v>0</v>
      </c>
    </row>
    <row r="219" spans="1:19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IF(ISBLANK(Marathon!F222),"",100+MAX(0,(50-(50*(Marathon!F222-'Best Times'!H$2)/('Best Times'!H$7-'Best Times'!H$2)))))</f>
        <v/>
      </c>
      <c r="F219">
        <f>IF(ISBLANK(Marathon!G222),"",100+MAX(0,(50-(50*(Marathon!G222-'Best Times'!I$2)/('Best Times'!I$7-'Best Times'!I$2)))))</f>
        <v>100</v>
      </c>
      <c r="G219" t="str">
        <f>IF(ISBLANK(Marathon!H222),"",100+MAX(0,(50-(50*(Marathon!H222-'Best Times'!J$2)/('Best Times'!J$7-'Best Times'!J$2)))))</f>
        <v/>
      </c>
      <c r="H219">
        <f>IF(ISBLANK(Marathon!I222),"",100+MAX(0,(50-(50*(Marathon!I222-'Best Times'!K$2)/('Best Times'!K$7-'Best Times'!K$2)))))</f>
        <v>100</v>
      </c>
      <c r="I219" t="str">
        <f>IF(ISBLANK(Marathon!J222),"",100+MAX(0,(50-(50*(Marathon!J222-'Best Times'!L$2)/('Best Times'!L$7-'Best Times'!L$2)))))</f>
        <v/>
      </c>
      <c r="J219" t="str">
        <f>IF(ISBLANK(Marathon!K222),"",100+MAX(0,(50-(50*(Marathon!K222-'Best Times'!M$2)/('Best Times'!M$7-'Best Times'!M$2)))))</f>
        <v/>
      </c>
      <c r="K219" t="str">
        <f>IF(ISBLANK(Marathon!L222),"",100+MAX(0,(50-(50*(Marathon!L222-'Best Times'!N$2)/('Best Times'!N$7-'Best Times'!N$2)))))</f>
        <v/>
      </c>
      <c r="L219" t="str">
        <f>IF(ISBLANK(Marathon!M222),"",100+MAX(0,(50-(50*(Marathon!M222-'Best Times'!O$2)/('Best Times'!O$7-'Best Times'!O$2)))))</f>
        <v/>
      </c>
      <c r="M219">
        <f>IF(ISBLANK(Marathon!N222),"",100+MAX(0,(50-(50*(Marathon!N222-'Best Times'!P$2)/('Best Times'!P$7-'Best Times'!P$2)))))</f>
        <v>100</v>
      </c>
      <c r="N219" t="str">
        <f>IF(ISBLANK(Marathon!O222),"",100+MAX(0,(50-(50*(Marathon!O222-'Best Times'!Q$2)/('Best Times'!Q$7-'Best Times'!Q$2)))))</f>
        <v/>
      </c>
      <c r="O219">
        <f>100*COUNTIF(E219:N219,"&gt;0")</f>
        <v>300</v>
      </c>
      <c r="P219">
        <f>IF(O219=1000,MIN(E219:N219),0)</f>
        <v>0</v>
      </c>
      <c r="Q219">
        <f>SUM(E219:N219)-P219</f>
        <v>300</v>
      </c>
      <c r="R219">
        <v>218</v>
      </c>
      <c r="S219">
        <f t="shared" si="3"/>
        <v>0</v>
      </c>
    </row>
    <row r="220" spans="1:19">
      <c r="A220">
        <v>220</v>
      </c>
      <c r="B220" t="s">
        <v>233</v>
      </c>
      <c r="C220" s="1">
        <v>0</v>
      </c>
      <c r="D220" s="2" t="s">
        <v>318</v>
      </c>
      <c r="E220" t="str">
        <f>IF(ISBLANK(Marathon!F224),"",100+MAX(0,(50-(50*(Marathon!F224-'Best Times'!H$2)/('Best Times'!H$7-'Best Times'!H$2)))))</f>
        <v/>
      </c>
      <c r="F220" t="str">
        <f>IF(ISBLANK(Marathon!G224),"",100+MAX(0,(50-(50*(Marathon!G224-'Best Times'!I$2)/('Best Times'!I$7-'Best Times'!I$2)))))</f>
        <v/>
      </c>
      <c r="G220" t="str">
        <f>IF(ISBLANK(Marathon!H224),"",100+MAX(0,(50-(50*(Marathon!H224-'Best Times'!J$2)/('Best Times'!J$7-'Best Times'!J$2)))))</f>
        <v/>
      </c>
      <c r="H220" t="str">
        <f>IF(ISBLANK(Marathon!I224),"",100+MAX(0,(50-(50*(Marathon!I224-'Best Times'!K$2)/('Best Times'!K$7-'Best Times'!K$2)))))</f>
        <v/>
      </c>
      <c r="I220" t="str">
        <f>IF(ISBLANK(Marathon!J224),"",100+MAX(0,(50-(50*(Marathon!J224-'Best Times'!L$2)/('Best Times'!L$7-'Best Times'!L$2)))))</f>
        <v/>
      </c>
      <c r="J220" t="str">
        <f>IF(ISBLANK(Marathon!K224),"",100+MAX(0,(50-(50*(Marathon!K224-'Best Times'!M$2)/('Best Times'!M$7-'Best Times'!M$2)))))</f>
        <v/>
      </c>
      <c r="K220">
        <f>IF(ISBLANK(Marathon!L224),"",100+MAX(0,(50-(50*(Marathon!L224-'Best Times'!N$2)/('Best Times'!N$7-'Best Times'!N$2)))))</f>
        <v>100</v>
      </c>
      <c r="L220" t="str">
        <f>IF(ISBLANK(Marathon!M224),"",100+MAX(0,(50-(50*(Marathon!M224-'Best Times'!O$2)/('Best Times'!O$7-'Best Times'!O$2)))))</f>
        <v/>
      </c>
      <c r="M220">
        <f>IF(ISBLANK(Marathon!N224),"",100+MAX(0,(50-(50*(Marathon!N224-'Best Times'!P$2)/('Best Times'!P$7-'Best Times'!P$2)))))</f>
        <v>100</v>
      </c>
      <c r="N220">
        <f>IF(ISBLANK(Marathon!O224),"",100+MAX(0,(50-(50*(Marathon!O224-'Best Times'!Q$2)/('Best Times'!Q$7-'Best Times'!Q$2)))))</f>
        <v>100</v>
      </c>
      <c r="O220">
        <f>100*COUNTIF(E220:N220,"&gt;0")</f>
        <v>300</v>
      </c>
      <c r="P220">
        <f>IF(O220=1000,MIN(E220:N220),0)</f>
        <v>0</v>
      </c>
      <c r="Q220">
        <f>SUM(E220:N220)-P220</f>
        <v>300</v>
      </c>
      <c r="R220">
        <v>219</v>
      </c>
      <c r="S220">
        <f t="shared" si="3"/>
        <v>1</v>
      </c>
    </row>
    <row r="221" spans="1:19">
      <c r="A221">
        <v>219</v>
      </c>
      <c r="B221" t="s">
        <v>232</v>
      </c>
      <c r="C221" s="1">
        <v>76</v>
      </c>
      <c r="D221" s="2" t="s">
        <v>319</v>
      </c>
      <c r="E221" t="str">
        <f>IF(ISBLANK(Marathon!F223),"",100+MAX(0,(50-(50*(Marathon!F223-'Best Times'!H$2)/('Best Times'!H$7-'Best Times'!H$2)))))</f>
        <v/>
      </c>
      <c r="F221">
        <f>IF(ISBLANK(Marathon!G223),"",100+MAX(0,(50-(50*(Marathon!G223-'Best Times'!I$2)/('Best Times'!I$7-'Best Times'!I$2)))))</f>
        <v>131.91773504273505</v>
      </c>
      <c r="G221" t="str">
        <f>IF(ISBLANK(Marathon!H223),"",100+MAX(0,(50-(50*(Marathon!H223-'Best Times'!J$2)/('Best Times'!J$7-'Best Times'!J$2)))))</f>
        <v/>
      </c>
      <c r="H221" t="str">
        <f>IF(ISBLANK(Marathon!I223),"",100+MAX(0,(50-(50*(Marathon!I223-'Best Times'!K$2)/('Best Times'!K$7-'Best Times'!K$2)))))</f>
        <v/>
      </c>
      <c r="I221" t="str">
        <f>IF(ISBLANK(Marathon!J223),"",100+MAX(0,(50-(50*(Marathon!J223-'Best Times'!L$2)/('Best Times'!L$7-'Best Times'!L$2)))))</f>
        <v/>
      </c>
      <c r="J221" t="str">
        <f>IF(ISBLANK(Marathon!K223),"",100+MAX(0,(50-(50*(Marathon!K223-'Best Times'!M$2)/('Best Times'!M$7-'Best Times'!M$2)))))</f>
        <v/>
      </c>
      <c r="K221" t="str">
        <f>IF(ISBLANK(Marathon!L223),"",100+MAX(0,(50-(50*(Marathon!L223-'Best Times'!N$2)/('Best Times'!N$7-'Best Times'!N$2)))))</f>
        <v/>
      </c>
      <c r="L221" t="str">
        <f>IF(ISBLANK(Marathon!M223),"",100+MAX(0,(50-(50*(Marathon!M223-'Best Times'!O$2)/('Best Times'!O$7-'Best Times'!O$2)))))</f>
        <v/>
      </c>
      <c r="M221" t="str">
        <f>IF(ISBLANK(Marathon!N223),"",100+MAX(0,(50-(50*(Marathon!N223-'Best Times'!P$2)/('Best Times'!P$7-'Best Times'!P$2)))))</f>
        <v/>
      </c>
      <c r="N221">
        <f>IF(ISBLANK(Marathon!O223),"",100+MAX(0,(50-(50*(Marathon!O223-'Best Times'!Q$2)/('Best Times'!Q$7-'Best Times'!Q$2)))))</f>
        <v>123.72925311203319</v>
      </c>
      <c r="O221">
        <f>100*COUNTIF(E221:N221,"&gt;0")</f>
        <v>200</v>
      </c>
      <c r="P221">
        <f>IF(O221=1000,MIN(E221:N221),0)</f>
        <v>0</v>
      </c>
      <c r="Q221">
        <f>SUM(E221:N221)-P221</f>
        <v>255.64698815476822</v>
      </c>
      <c r="R221">
        <v>220</v>
      </c>
      <c r="S221">
        <f t="shared" si="3"/>
        <v>-1</v>
      </c>
    </row>
    <row r="222" spans="1:19">
      <c r="A222">
        <v>224</v>
      </c>
      <c r="B222" t="s">
        <v>235</v>
      </c>
      <c r="C222" s="1">
        <v>31.783333333333299</v>
      </c>
      <c r="D222" s="2" t="s">
        <v>320</v>
      </c>
      <c r="E222">
        <f>IF(ISBLANK(Marathon!F228),"",100+MAX(0,(50-(50*(Marathon!F228-'Best Times'!H$2)/('Best Times'!H$7-'Best Times'!H$2)))))</f>
        <v>117.96320921985816</v>
      </c>
      <c r="F222" t="str">
        <f>IF(ISBLANK(Marathon!G228),"",100+MAX(0,(50-(50*(Marathon!G228-'Best Times'!I$2)/('Best Times'!I$7-'Best Times'!I$2)))))</f>
        <v/>
      </c>
      <c r="G222" t="str">
        <f>IF(ISBLANK(Marathon!H228),"",100+MAX(0,(50-(50*(Marathon!H228-'Best Times'!J$2)/('Best Times'!J$7-'Best Times'!J$2)))))</f>
        <v/>
      </c>
      <c r="H222" t="str">
        <f>IF(ISBLANK(Marathon!I228),"",100+MAX(0,(50-(50*(Marathon!I228-'Best Times'!K$2)/('Best Times'!K$7-'Best Times'!K$2)))))</f>
        <v/>
      </c>
      <c r="I222" t="str">
        <f>IF(ISBLANK(Marathon!J228),"",100+MAX(0,(50-(50*(Marathon!J228-'Best Times'!L$2)/('Best Times'!L$7-'Best Times'!L$2)))))</f>
        <v/>
      </c>
      <c r="J222" t="str">
        <f>IF(ISBLANK(Marathon!K228),"",100+MAX(0,(50-(50*(Marathon!K228-'Best Times'!M$2)/('Best Times'!M$7-'Best Times'!M$2)))))</f>
        <v/>
      </c>
      <c r="K222" t="str">
        <f>IF(ISBLANK(Marathon!L228),"",100+MAX(0,(50-(50*(Marathon!L228-'Best Times'!N$2)/('Best Times'!N$7-'Best Times'!N$2)))))</f>
        <v/>
      </c>
      <c r="L222" t="str">
        <f>IF(ISBLANK(Marathon!M228),"",100+MAX(0,(50-(50*(Marathon!M228-'Best Times'!O$2)/('Best Times'!O$7-'Best Times'!O$2)))))</f>
        <v/>
      </c>
      <c r="M222" t="str">
        <f>IF(ISBLANK(Marathon!N228),"",100+MAX(0,(50-(50*(Marathon!N228-'Best Times'!P$2)/('Best Times'!P$7-'Best Times'!P$2)))))</f>
        <v/>
      </c>
      <c r="N222">
        <f>IF(ISBLANK(Marathon!O228),"",100+MAX(0,(50-(50*(Marathon!O228-'Best Times'!Q$2)/('Best Times'!Q$7-'Best Times'!Q$2)))))</f>
        <v>118.59439834024896</v>
      </c>
      <c r="O222">
        <f>100*COUNTIF(E222:N222,"&gt;0")</f>
        <v>200</v>
      </c>
      <c r="P222">
        <f>IF(O222=1000,MIN(E222:N222),0)</f>
        <v>0</v>
      </c>
      <c r="Q222">
        <f>SUM(E222:N222)-P222</f>
        <v>236.5576075601071</v>
      </c>
      <c r="R222">
        <v>221</v>
      </c>
      <c r="S222">
        <f t="shared" si="3"/>
        <v>3</v>
      </c>
    </row>
    <row r="223" spans="1:19">
      <c r="A223">
        <v>221</v>
      </c>
      <c r="B223" t="s">
        <v>63</v>
      </c>
      <c r="C223" s="1">
        <v>63.783333333333303</v>
      </c>
      <c r="D223" s="2" t="s">
        <v>319</v>
      </c>
      <c r="E223" t="str">
        <f>IF(ISBLANK(Marathon!F225),"",100+MAX(0,(50-(50*(Marathon!F225-'Best Times'!H$2)/('Best Times'!H$7-'Best Times'!H$2)))))</f>
        <v/>
      </c>
      <c r="F223">
        <f>IF(ISBLANK(Marathon!G225),"",100+MAX(0,(50-(50*(Marathon!G225-'Best Times'!I$2)/('Best Times'!I$7-'Best Times'!I$2)))))</f>
        <v>114.44978632478632</v>
      </c>
      <c r="G223" t="str">
        <f>IF(ISBLANK(Marathon!H225),"",100+MAX(0,(50-(50*(Marathon!H225-'Best Times'!J$2)/('Best Times'!J$7-'Best Times'!J$2)))))</f>
        <v/>
      </c>
      <c r="H223" t="str">
        <f>IF(ISBLANK(Marathon!I225),"",100+MAX(0,(50-(50*(Marathon!I225-'Best Times'!K$2)/('Best Times'!K$7-'Best Times'!K$2)))))</f>
        <v/>
      </c>
      <c r="I223" t="str">
        <f>IF(ISBLANK(Marathon!J225),"",100+MAX(0,(50-(50*(Marathon!J225-'Best Times'!L$2)/('Best Times'!L$7-'Best Times'!L$2)))))</f>
        <v/>
      </c>
      <c r="J223" t="str">
        <f>IF(ISBLANK(Marathon!K225),"",100+MAX(0,(50-(50*(Marathon!K225-'Best Times'!M$2)/('Best Times'!M$7-'Best Times'!M$2)))))</f>
        <v/>
      </c>
      <c r="K223" t="str">
        <f>IF(ISBLANK(Marathon!L225),"",100+MAX(0,(50-(50*(Marathon!L225-'Best Times'!N$2)/('Best Times'!N$7-'Best Times'!N$2)))))</f>
        <v/>
      </c>
      <c r="L223" t="str">
        <f>IF(ISBLANK(Marathon!M225),"",100+MAX(0,(50-(50*(Marathon!M225-'Best Times'!O$2)/('Best Times'!O$7-'Best Times'!O$2)))))</f>
        <v/>
      </c>
      <c r="M223" t="str">
        <f>IF(ISBLANK(Marathon!N225),"",100+MAX(0,(50-(50*(Marathon!N225-'Best Times'!P$2)/('Best Times'!P$7-'Best Times'!P$2)))))</f>
        <v/>
      </c>
      <c r="N223">
        <f>IF(ISBLANK(Marathon!O225),"",100+MAX(0,(50-(50*(Marathon!O225-'Best Times'!Q$2)/('Best Times'!Q$7-'Best Times'!Q$2)))))</f>
        <v>121.6804979253112</v>
      </c>
      <c r="O223">
        <f>100*COUNTIF(E223:N223,"&gt;0")</f>
        <v>200</v>
      </c>
      <c r="P223">
        <f>IF(O223=1000,MIN(E223:N223),0)</f>
        <v>0</v>
      </c>
      <c r="Q223">
        <f>SUM(E223:N223)-P223</f>
        <v>236.13028425009753</v>
      </c>
      <c r="R223">
        <v>222</v>
      </c>
      <c r="S223">
        <f t="shared" si="3"/>
        <v>-1</v>
      </c>
    </row>
    <row r="224" spans="1:19">
      <c r="A224">
        <v>222</v>
      </c>
      <c r="B224" t="s">
        <v>234</v>
      </c>
      <c r="C224" s="1">
        <v>58.566666666666599</v>
      </c>
      <c r="D224" s="2" t="s">
        <v>319</v>
      </c>
      <c r="E224" t="str">
        <f>IF(ISBLANK(Marathon!F226),"",100+MAX(0,(50-(50*(Marathon!F226-'Best Times'!H$2)/('Best Times'!H$7-'Best Times'!H$2)))))</f>
        <v/>
      </c>
      <c r="F224">
        <f>IF(ISBLANK(Marathon!G226),"",100+MAX(0,(50-(50*(Marathon!G226-'Best Times'!I$2)/('Best Times'!I$7-'Best Times'!I$2)))))</f>
        <v>106.62393162393163</v>
      </c>
      <c r="G224" t="str">
        <f>IF(ISBLANK(Marathon!H226),"",100+MAX(0,(50-(50*(Marathon!H226-'Best Times'!J$2)/('Best Times'!J$7-'Best Times'!J$2)))))</f>
        <v/>
      </c>
      <c r="H224" t="str">
        <f>IF(ISBLANK(Marathon!I226),"",100+MAX(0,(50-(50*(Marathon!I226-'Best Times'!K$2)/('Best Times'!K$7-'Best Times'!K$2)))))</f>
        <v/>
      </c>
      <c r="I224" t="str">
        <f>IF(ISBLANK(Marathon!J226),"",100+MAX(0,(50-(50*(Marathon!J226-'Best Times'!L$2)/('Best Times'!L$7-'Best Times'!L$2)))))</f>
        <v/>
      </c>
      <c r="J224" t="str">
        <f>IF(ISBLANK(Marathon!K226),"",100+MAX(0,(50-(50*(Marathon!K226-'Best Times'!M$2)/('Best Times'!M$7-'Best Times'!M$2)))))</f>
        <v/>
      </c>
      <c r="K224" t="str">
        <f>IF(ISBLANK(Marathon!L226),"",100+MAX(0,(50-(50*(Marathon!L226-'Best Times'!N$2)/('Best Times'!N$7-'Best Times'!N$2)))))</f>
        <v/>
      </c>
      <c r="L224" t="str">
        <f>IF(ISBLANK(Marathon!M226),"",100+MAX(0,(50-(50*(Marathon!M226-'Best Times'!O$2)/('Best Times'!O$7-'Best Times'!O$2)))))</f>
        <v/>
      </c>
      <c r="M224" t="str">
        <f>IF(ISBLANK(Marathon!N226),"",100+MAX(0,(50-(50*(Marathon!N226-'Best Times'!P$2)/('Best Times'!P$7-'Best Times'!P$2)))))</f>
        <v/>
      </c>
      <c r="N224">
        <f>IF(ISBLANK(Marathon!O226),"",100+MAX(0,(50-(50*(Marathon!O226-'Best Times'!Q$2)/('Best Times'!Q$7-'Best Times'!Q$2)))))</f>
        <v>121.16182572614107</v>
      </c>
      <c r="O224">
        <f>100*COUNTIF(E224:N224,"&gt;0")</f>
        <v>200</v>
      </c>
      <c r="P224">
        <f>IF(O224=1000,MIN(E224:N224),0)</f>
        <v>0</v>
      </c>
      <c r="Q224">
        <f>SUM(E224:N224)-P224</f>
        <v>227.78575735007269</v>
      </c>
      <c r="R224">
        <v>223</v>
      </c>
      <c r="S224">
        <f t="shared" si="3"/>
        <v>-1</v>
      </c>
    </row>
    <row r="225" spans="1:19">
      <c r="A225">
        <v>223</v>
      </c>
      <c r="B225" t="s">
        <v>66</v>
      </c>
      <c r="C225" s="1">
        <v>44.75</v>
      </c>
      <c r="D225" s="2" t="s">
        <v>319</v>
      </c>
      <c r="E225" t="str">
        <f>IF(ISBLANK(Marathon!F227),"",100+MAX(0,(50-(50*(Marathon!F227-'Best Times'!H$2)/('Best Times'!H$7-'Best Times'!H$2)))))</f>
        <v/>
      </c>
      <c r="F225">
        <f>IF(ISBLANK(Marathon!G227),"",100+MAX(0,(50-(50*(Marathon!G227-'Best Times'!I$2)/('Best Times'!I$7-'Best Times'!I$2)))))</f>
        <v>100</v>
      </c>
      <c r="G225" t="str">
        <f>IF(ISBLANK(Marathon!H227),"",100+MAX(0,(50-(50*(Marathon!H227-'Best Times'!J$2)/('Best Times'!J$7-'Best Times'!J$2)))))</f>
        <v/>
      </c>
      <c r="H225" t="str">
        <f>IF(ISBLANK(Marathon!I227),"",100+MAX(0,(50-(50*(Marathon!I227-'Best Times'!K$2)/('Best Times'!K$7-'Best Times'!K$2)))))</f>
        <v/>
      </c>
      <c r="I225" t="str">
        <f>IF(ISBLANK(Marathon!J227),"",100+MAX(0,(50-(50*(Marathon!J227-'Best Times'!L$2)/('Best Times'!L$7-'Best Times'!L$2)))))</f>
        <v/>
      </c>
      <c r="J225" t="str">
        <f>IF(ISBLANK(Marathon!K227),"",100+MAX(0,(50-(50*(Marathon!K227-'Best Times'!M$2)/('Best Times'!M$7-'Best Times'!M$2)))))</f>
        <v/>
      </c>
      <c r="K225" t="str">
        <f>IF(ISBLANK(Marathon!L227),"",100+MAX(0,(50-(50*(Marathon!L227-'Best Times'!N$2)/('Best Times'!N$7-'Best Times'!N$2)))))</f>
        <v/>
      </c>
      <c r="L225" t="str">
        <f>IF(ISBLANK(Marathon!M227),"",100+MAX(0,(50-(50*(Marathon!M227-'Best Times'!O$2)/('Best Times'!O$7-'Best Times'!O$2)))))</f>
        <v/>
      </c>
      <c r="M225" t="str">
        <f>IF(ISBLANK(Marathon!N227),"",100+MAX(0,(50-(50*(Marathon!N227-'Best Times'!P$2)/('Best Times'!P$7-'Best Times'!P$2)))))</f>
        <v/>
      </c>
      <c r="N225">
        <f>IF(ISBLANK(Marathon!O227),"",100+MAX(0,(50-(50*(Marathon!O227-'Best Times'!Q$2)/('Best Times'!Q$7-'Best Times'!Q$2)))))</f>
        <v>117.81639004149378</v>
      </c>
      <c r="O225">
        <f>100*COUNTIF(E225:N225,"&gt;0")</f>
        <v>200</v>
      </c>
      <c r="P225">
        <f>IF(O225=1000,MIN(E225:N225),0)</f>
        <v>0</v>
      </c>
      <c r="Q225">
        <f>SUM(E225:N225)-P225</f>
        <v>217.81639004149378</v>
      </c>
      <c r="R225">
        <v>224</v>
      </c>
      <c r="S225">
        <f t="shared" si="3"/>
        <v>-1</v>
      </c>
    </row>
    <row r="226" spans="1:19">
      <c r="A226">
        <v>226</v>
      </c>
      <c r="B226" t="s">
        <v>236</v>
      </c>
      <c r="C226" s="1">
        <v>24.066666666666599</v>
      </c>
      <c r="D226" s="2" t="s">
        <v>320</v>
      </c>
      <c r="E226">
        <f>IF(ISBLANK(Marathon!F230),"",100+MAX(0,(50-(50*(Marathon!F230-'Best Times'!H$2)/('Best Times'!H$7-'Best Times'!H$2)))))</f>
        <v>100</v>
      </c>
      <c r="F226" t="str">
        <f>IF(ISBLANK(Marathon!G230),"",100+MAX(0,(50-(50*(Marathon!G230-'Best Times'!I$2)/('Best Times'!I$7-'Best Times'!I$2)))))</f>
        <v/>
      </c>
      <c r="G226" t="str">
        <f>IF(ISBLANK(Marathon!H230),"",100+MAX(0,(50-(50*(Marathon!H230-'Best Times'!J$2)/('Best Times'!J$7-'Best Times'!J$2)))))</f>
        <v/>
      </c>
      <c r="H226" t="str">
        <f>IF(ISBLANK(Marathon!I230),"",100+MAX(0,(50-(50*(Marathon!I230-'Best Times'!K$2)/('Best Times'!K$7-'Best Times'!K$2)))))</f>
        <v/>
      </c>
      <c r="I226" t="str">
        <f>IF(ISBLANK(Marathon!J230),"",100+MAX(0,(50-(50*(Marathon!J230-'Best Times'!L$2)/('Best Times'!L$7-'Best Times'!L$2)))))</f>
        <v/>
      </c>
      <c r="J226" t="str">
        <f>IF(ISBLANK(Marathon!K230),"",100+MAX(0,(50-(50*(Marathon!K230-'Best Times'!M$2)/('Best Times'!M$7-'Best Times'!M$2)))))</f>
        <v/>
      </c>
      <c r="K226" t="str">
        <f>IF(ISBLANK(Marathon!L230),"",100+MAX(0,(50-(50*(Marathon!L230-'Best Times'!N$2)/('Best Times'!N$7-'Best Times'!N$2)))))</f>
        <v/>
      </c>
      <c r="L226" t="str">
        <f>IF(ISBLANK(Marathon!M230),"",100+MAX(0,(50-(50*(Marathon!M230-'Best Times'!O$2)/('Best Times'!O$7-'Best Times'!O$2)))))</f>
        <v/>
      </c>
      <c r="M226">
        <f>IF(ISBLANK(Marathon!N230),"",100+MAX(0,(50-(50*(Marathon!N230-'Best Times'!P$2)/('Best Times'!P$7-'Best Times'!P$2)))))</f>
        <v>117.20588235294117</v>
      </c>
      <c r="N226" t="str">
        <f>IF(ISBLANK(Marathon!O230),"",100+MAX(0,(50-(50*(Marathon!O230-'Best Times'!Q$2)/('Best Times'!Q$7-'Best Times'!Q$2)))))</f>
        <v/>
      </c>
      <c r="O226">
        <f>100*COUNTIF(E226:N226,"&gt;0")</f>
        <v>200</v>
      </c>
      <c r="P226">
        <f>IF(O226=1000,MIN(E226:N226),0)</f>
        <v>0</v>
      </c>
      <c r="Q226">
        <f>SUM(E226:N226)-P226</f>
        <v>217.20588235294116</v>
      </c>
      <c r="R226">
        <v>225</v>
      </c>
      <c r="S226">
        <f t="shared" si="3"/>
        <v>1</v>
      </c>
    </row>
    <row r="227" spans="1:19">
      <c r="A227">
        <v>227</v>
      </c>
      <c r="B227" t="s">
        <v>237</v>
      </c>
      <c r="C227" s="1">
        <v>21.4166666666666</v>
      </c>
      <c r="D227" s="2" t="s">
        <v>320</v>
      </c>
      <c r="E227" t="str">
        <f>IF(ISBLANK(Marathon!F231),"",100+MAX(0,(50-(50*(Marathon!F231-'Best Times'!H$2)/('Best Times'!H$7-'Best Times'!H$2)))))</f>
        <v/>
      </c>
      <c r="F227" t="str">
        <f>IF(ISBLANK(Marathon!G231),"",100+MAX(0,(50-(50*(Marathon!G231-'Best Times'!I$2)/('Best Times'!I$7-'Best Times'!I$2)))))</f>
        <v/>
      </c>
      <c r="G227" t="str">
        <f>IF(ISBLANK(Marathon!H231),"",100+MAX(0,(50-(50*(Marathon!H231-'Best Times'!J$2)/('Best Times'!J$7-'Best Times'!J$2)))))</f>
        <v/>
      </c>
      <c r="H227" t="str">
        <f>IF(ISBLANK(Marathon!I231),"",100+MAX(0,(50-(50*(Marathon!I231-'Best Times'!K$2)/('Best Times'!K$7-'Best Times'!K$2)))))</f>
        <v/>
      </c>
      <c r="I227">
        <f>IF(ISBLANK(Marathon!J231),"",100+MAX(0,(50-(50*(Marathon!J231-'Best Times'!L$2)/('Best Times'!L$7-'Best Times'!L$2)))))</f>
        <v>112.60775862068965</v>
      </c>
      <c r="J227">
        <f>IF(ISBLANK(Marathon!K231),"",100+MAX(0,(50-(50*(Marathon!K231-'Best Times'!M$2)/('Best Times'!M$7-'Best Times'!M$2)))))</f>
        <v>100</v>
      </c>
      <c r="K227" t="str">
        <f>IF(ISBLANK(Marathon!L231),"",100+MAX(0,(50-(50*(Marathon!L231-'Best Times'!N$2)/('Best Times'!N$7-'Best Times'!N$2)))))</f>
        <v/>
      </c>
      <c r="L227" t="str">
        <f>IF(ISBLANK(Marathon!M231),"",100+MAX(0,(50-(50*(Marathon!M231-'Best Times'!O$2)/('Best Times'!O$7-'Best Times'!O$2)))))</f>
        <v/>
      </c>
      <c r="M227" t="str">
        <f>IF(ISBLANK(Marathon!N231),"",100+MAX(0,(50-(50*(Marathon!N231-'Best Times'!P$2)/('Best Times'!P$7-'Best Times'!P$2)))))</f>
        <v/>
      </c>
      <c r="N227" t="str">
        <f>IF(ISBLANK(Marathon!O231),"",100+MAX(0,(50-(50*(Marathon!O231-'Best Times'!Q$2)/('Best Times'!Q$7-'Best Times'!Q$2)))))</f>
        <v/>
      </c>
      <c r="O227">
        <f>100*COUNTIF(E227:N227,"&gt;0")</f>
        <v>200</v>
      </c>
      <c r="P227">
        <f>IF(O227=1000,MIN(E227:N227),0)</f>
        <v>0</v>
      </c>
      <c r="Q227">
        <f>SUM(E227:N227)-P227</f>
        <v>212.60775862068965</v>
      </c>
      <c r="R227">
        <v>226</v>
      </c>
      <c r="S227">
        <f t="shared" si="3"/>
        <v>1</v>
      </c>
    </row>
    <row r="228" spans="1:19">
      <c r="A228">
        <v>225</v>
      </c>
      <c r="B228" t="s">
        <v>70</v>
      </c>
      <c r="C228" s="1">
        <v>24.5</v>
      </c>
      <c r="D228" s="2" t="s">
        <v>319</v>
      </c>
      <c r="E228" t="str">
        <f>IF(ISBLANK(Marathon!F229),"",100+MAX(0,(50-(50*(Marathon!F229-'Best Times'!H$2)/('Best Times'!H$7-'Best Times'!H$2)))))</f>
        <v/>
      </c>
      <c r="F228" t="str">
        <f>IF(ISBLANK(Marathon!G229),"",100+MAX(0,(50-(50*(Marathon!G229-'Best Times'!I$2)/('Best Times'!I$7-'Best Times'!I$2)))))</f>
        <v/>
      </c>
      <c r="G228" t="str">
        <f>IF(ISBLANK(Marathon!H229),"",100+MAX(0,(50-(50*(Marathon!H229-'Best Times'!J$2)/('Best Times'!J$7-'Best Times'!J$2)))))</f>
        <v/>
      </c>
      <c r="H228" t="str">
        <f>IF(ISBLANK(Marathon!I229),"",100+MAX(0,(50-(50*(Marathon!I229-'Best Times'!K$2)/('Best Times'!K$7-'Best Times'!K$2)))))</f>
        <v/>
      </c>
      <c r="I228" t="str">
        <f>IF(ISBLANK(Marathon!J229),"",100+MAX(0,(50-(50*(Marathon!J229-'Best Times'!L$2)/('Best Times'!L$7-'Best Times'!L$2)))))</f>
        <v/>
      </c>
      <c r="J228" t="str">
        <f>IF(ISBLANK(Marathon!K229),"",100+MAX(0,(50-(50*(Marathon!K229-'Best Times'!M$2)/('Best Times'!M$7-'Best Times'!M$2)))))</f>
        <v/>
      </c>
      <c r="K228" t="str">
        <f>IF(ISBLANK(Marathon!L229),"",100+MAX(0,(50-(50*(Marathon!L229-'Best Times'!N$2)/('Best Times'!N$7-'Best Times'!N$2)))))</f>
        <v/>
      </c>
      <c r="L228" t="str">
        <f>IF(ISBLANK(Marathon!M229),"",100+MAX(0,(50-(50*(Marathon!M229-'Best Times'!O$2)/('Best Times'!O$7-'Best Times'!O$2)))))</f>
        <v/>
      </c>
      <c r="M228">
        <f>IF(ISBLANK(Marathon!N229),"",100+MAX(0,(50-(50*(Marathon!N229-'Best Times'!P$2)/('Best Times'!P$7-'Best Times'!P$2)))))</f>
        <v>100</v>
      </c>
      <c r="N228">
        <f>IF(ISBLANK(Marathon!O229),"",100+MAX(0,(50-(50*(Marathon!O229-'Best Times'!Q$2)/('Best Times'!Q$7-'Best Times'!Q$2)))))</f>
        <v>101.27074688796681</v>
      </c>
      <c r="O228">
        <f>100*COUNTIF(E228:N228,"&gt;0")</f>
        <v>200</v>
      </c>
      <c r="P228">
        <f>IF(O228=1000,MIN(E228:N228),0)</f>
        <v>0</v>
      </c>
      <c r="Q228">
        <f>SUM(E228:N228)-P228</f>
        <v>201.27074688796682</v>
      </c>
      <c r="R228">
        <v>227</v>
      </c>
      <c r="S228">
        <f t="shared" si="3"/>
        <v>-2</v>
      </c>
    </row>
    <row r="229" spans="1:19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IF(ISBLANK(Marathon!F232),"",100+MAX(0,(50-(50*(Marathon!F232-'Best Times'!H$2)/('Best Times'!H$7-'Best Times'!H$2)))))</f>
        <v/>
      </c>
      <c r="F229">
        <f>IF(ISBLANK(Marathon!G232),"",100+MAX(0,(50-(50*(Marathon!G232-'Best Times'!I$2)/('Best Times'!I$7-'Best Times'!I$2)))))</f>
        <v>100</v>
      </c>
      <c r="G229" t="str">
        <f>IF(ISBLANK(Marathon!H232),"",100+MAX(0,(50-(50*(Marathon!H232-'Best Times'!J$2)/('Best Times'!J$7-'Best Times'!J$2)))))</f>
        <v/>
      </c>
      <c r="H229" t="str">
        <f>IF(ISBLANK(Marathon!I232),"",100+MAX(0,(50-(50*(Marathon!I232-'Best Times'!K$2)/('Best Times'!K$7-'Best Times'!K$2)))))</f>
        <v/>
      </c>
      <c r="I229" t="str">
        <f>IF(ISBLANK(Marathon!J232),"",100+MAX(0,(50-(50*(Marathon!J232-'Best Times'!L$2)/('Best Times'!L$7-'Best Times'!L$2)))))</f>
        <v/>
      </c>
      <c r="J229" t="str">
        <f>IF(ISBLANK(Marathon!K232),"",100+MAX(0,(50-(50*(Marathon!K232-'Best Times'!M$2)/('Best Times'!M$7-'Best Times'!M$2)))))</f>
        <v/>
      </c>
      <c r="K229" t="str">
        <f>IF(ISBLANK(Marathon!L232),"",100+MAX(0,(50-(50*(Marathon!L232-'Best Times'!N$2)/('Best Times'!N$7-'Best Times'!N$2)))))</f>
        <v/>
      </c>
      <c r="L229" t="str">
        <f>IF(ISBLANK(Marathon!M232),"",100+MAX(0,(50-(50*(Marathon!M232-'Best Times'!O$2)/('Best Times'!O$7-'Best Times'!O$2)))))</f>
        <v/>
      </c>
      <c r="M229">
        <f>IF(ISBLANK(Marathon!N232),"",100+MAX(0,(50-(50*(Marathon!N232-'Best Times'!P$2)/('Best Times'!P$7-'Best Times'!P$2)))))</f>
        <v>100</v>
      </c>
      <c r="N229" t="str">
        <f>IF(ISBLANK(Marathon!O232),"",100+MAX(0,(50-(50*(Marathon!O232-'Best Times'!Q$2)/('Best Times'!Q$7-'Best Times'!Q$2)))))</f>
        <v/>
      </c>
      <c r="O229">
        <f>100*COUNTIF(E229:N229,"&gt;0")</f>
        <v>200</v>
      </c>
      <c r="P229">
        <f>IF(O229=1000,MIN(E229:N229),0)</f>
        <v>0</v>
      </c>
      <c r="Q229">
        <f>SUM(E229:N229)-P229</f>
        <v>200</v>
      </c>
      <c r="R229">
        <v>228</v>
      </c>
      <c r="S229">
        <f t="shared" si="3"/>
        <v>0</v>
      </c>
    </row>
    <row r="230" spans="1:19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IF(ISBLANK(Marathon!F233),"",100+MAX(0,(50-(50*(Marathon!F233-'Best Times'!H$2)/('Best Times'!H$7-'Best Times'!H$2)))))</f>
        <v/>
      </c>
      <c r="F230">
        <f>IF(ISBLANK(Marathon!G233),"",100+MAX(0,(50-(50*(Marathon!G233-'Best Times'!I$2)/('Best Times'!I$7-'Best Times'!I$2)))))</f>
        <v>100</v>
      </c>
      <c r="G230" t="str">
        <f>IF(ISBLANK(Marathon!H233),"",100+MAX(0,(50-(50*(Marathon!H233-'Best Times'!J$2)/('Best Times'!J$7-'Best Times'!J$2)))))</f>
        <v/>
      </c>
      <c r="H230" t="str">
        <f>IF(ISBLANK(Marathon!I233),"",100+MAX(0,(50-(50*(Marathon!I233-'Best Times'!K$2)/('Best Times'!K$7-'Best Times'!K$2)))))</f>
        <v/>
      </c>
      <c r="I230" t="str">
        <f>IF(ISBLANK(Marathon!J233),"",100+MAX(0,(50-(50*(Marathon!J233-'Best Times'!L$2)/('Best Times'!L$7-'Best Times'!L$2)))))</f>
        <v/>
      </c>
      <c r="J230" t="str">
        <f>IF(ISBLANK(Marathon!K233),"",100+MAX(0,(50-(50*(Marathon!K233-'Best Times'!M$2)/('Best Times'!M$7-'Best Times'!M$2)))))</f>
        <v/>
      </c>
      <c r="K230" t="str">
        <f>IF(ISBLANK(Marathon!L233),"",100+MAX(0,(50-(50*(Marathon!L233-'Best Times'!N$2)/('Best Times'!N$7-'Best Times'!N$2)))))</f>
        <v/>
      </c>
      <c r="L230">
        <f>IF(ISBLANK(Marathon!M233),"",100+MAX(0,(50-(50*(Marathon!M233-'Best Times'!O$2)/('Best Times'!O$7-'Best Times'!O$2)))))</f>
        <v>100</v>
      </c>
      <c r="M230" t="str">
        <f>IF(ISBLANK(Marathon!N233),"",100+MAX(0,(50-(50*(Marathon!N233-'Best Times'!P$2)/('Best Times'!P$7-'Best Times'!P$2)))))</f>
        <v/>
      </c>
      <c r="N230" t="str">
        <f>IF(ISBLANK(Marathon!O233),"",100+MAX(0,(50-(50*(Marathon!O233-'Best Times'!Q$2)/('Best Times'!Q$7-'Best Times'!Q$2)))))</f>
        <v/>
      </c>
      <c r="O230">
        <f>100*COUNTIF(E230:N230,"&gt;0")</f>
        <v>200</v>
      </c>
      <c r="P230">
        <f>IF(O230=1000,MIN(E230:N230),0)</f>
        <v>0</v>
      </c>
      <c r="Q230">
        <f>SUM(E230:N230)-P230</f>
        <v>200</v>
      </c>
      <c r="R230">
        <v>229</v>
      </c>
      <c r="S230">
        <f t="shared" si="3"/>
        <v>0</v>
      </c>
    </row>
    <row r="231" spans="1:19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IF(ISBLANK(Marathon!F234),"",100+MAX(0,(50-(50*(Marathon!F234-'Best Times'!H$2)/('Best Times'!H$7-'Best Times'!H$2)))))</f>
        <v/>
      </c>
      <c r="F231">
        <f>IF(ISBLANK(Marathon!G234),"",100+MAX(0,(50-(50*(Marathon!G234-'Best Times'!I$2)/('Best Times'!I$7-'Best Times'!I$2)))))</f>
        <v>100</v>
      </c>
      <c r="G231" t="str">
        <f>IF(ISBLANK(Marathon!H234),"",100+MAX(0,(50-(50*(Marathon!H234-'Best Times'!J$2)/('Best Times'!J$7-'Best Times'!J$2)))))</f>
        <v/>
      </c>
      <c r="H231" t="str">
        <f>IF(ISBLANK(Marathon!I234),"",100+MAX(0,(50-(50*(Marathon!I234-'Best Times'!K$2)/('Best Times'!K$7-'Best Times'!K$2)))))</f>
        <v/>
      </c>
      <c r="I231" t="str">
        <f>IF(ISBLANK(Marathon!J234),"",100+MAX(0,(50-(50*(Marathon!J234-'Best Times'!L$2)/('Best Times'!L$7-'Best Times'!L$2)))))</f>
        <v/>
      </c>
      <c r="J231" t="str">
        <f>IF(ISBLANK(Marathon!K234),"",100+MAX(0,(50-(50*(Marathon!K234-'Best Times'!M$2)/('Best Times'!M$7-'Best Times'!M$2)))))</f>
        <v/>
      </c>
      <c r="K231" t="str">
        <f>IF(ISBLANK(Marathon!L234),"",100+MAX(0,(50-(50*(Marathon!L234-'Best Times'!N$2)/('Best Times'!N$7-'Best Times'!N$2)))))</f>
        <v/>
      </c>
      <c r="L231" t="str">
        <f>IF(ISBLANK(Marathon!M234),"",100+MAX(0,(50-(50*(Marathon!M234-'Best Times'!O$2)/('Best Times'!O$7-'Best Times'!O$2)))))</f>
        <v/>
      </c>
      <c r="M231" t="str">
        <f>IF(ISBLANK(Marathon!N234),"",100+MAX(0,(50-(50*(Marathon!N234-'Best Times'!P$2)/('Best Times'!P$7-'Best Times'!P$2)))))</f>
        <v/>
      </c>
      <c r="N231">
        <f>IF(ISBLANK(Marathon!O234),"",100+MAX(0,(50-(50*(Marathon!O234-'Best Times'!Q$2)/('Best Times'!Q$7-'Best Times'!Q$2)))))</f>
        <v>100</v>
      </c>
      <c r="O231">
        <f>100*COUNTIF(E231:N231,"&gt;0")</f>
        <v>200</v>
      </c>
      <c r="P231">
        <f>IF(O231=1000,MIN(E231:N231),0)</f>
        <v>0</v>
      </c>
      <c r="Q231">
        <f>SUM(E231:N231)-P231</f>
        <v>200</v>
      </c>
      <c r="R231">
        <v>230</v>
      </c>
      <c r="S231">
        <f t="shared" si="3"/>
        <v>0</v>
      </c>
    </row>
    <row r="232" spans="1:19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IF(ISBLANK(Marathon!F235),"",100+MAX(0,(50-(50*(Marathon!F235-'Best Times'!H$2)/('Best Times'!H$7-'Best Times'!H$2)))))</f>
        <v/>
      </c>
      <c r="F232" t="str">
        <f>IF(ISBLANK(Marathon!G235),"",100+MAX(0,(50-(50*(Marathon!G235-'Best Times'!I$2)/('Best Times'!I$7-'Best Times'!I$2)))))</f>
        <v/>
      </c>
      <c r="G232" t="str">
        <f>IF(ISBLANK(Marathon!H235),"",100+MAX(0,(50-(50*(Marathon!H235-'Best Times'!J$2)/('Best Times'!J$7-'Best Times'!J$2)))))</f>
        <v/>
      </c>
      <c r="H232" t="str">
        <f>IF(ISBLANK(Marathon!I235),"",100+MAX(0,(50-(50*(Marathon!I235-'Best Times'!K$2)/('Best Times'!K$7-'Best Times'!K$2)))))</f>
        <v/>
      </c>
      <c r="I232">
        <f>IF(ISBLANK(Marathon!J235),"",100+MAX(0,(50-(50*(Marathon!J235-'Best Times'!L$2)/('Best Times'!L$7-'Best Times'!L$2)))))</f>
        <v>100</v>
      </c>
      <c r="J232" t="str">
        <f>IF(ISBLANK(Marathon!K235),"",100+MAX(0,(50-(50*(Marathon!K235-'Best Times'!M$2)/('Best Times'!M$7-'Best Times'!M$2)))))</f>
        <v/>
      </c>
      <c r="K232" t="str">
        <f>IF(ISBLANK(Marathon!L235),"",100+MAX(0,(50-(50*(Marathon!L235-'Best Times'!N$2)/('Best Times'!N$7-'Best Times'!N$2)))))</f>
        <v/>
      </c>
      <c r="L232" t="str">
        <f>IF(ISBLANK(Marathon!M235),"",100+MAX(0,(50-(50*(Marathon!M235-'Best Times'!O$2)/('Best Times'!O$7-'Best Times'!O$2)))))</f>
        <v/>
      </c>
      <c r="M232">
        <f>IF(ISBLANK(Marathon!N235),"",100+MAX(0,(50-(50*(Marathon!N235-'Best Times'!P$2)/('Best Times'!P$7-'Best Times'!P$2)))))</f>
        <v>100</v>
      </c>
      <c r="N232" t="str">
        <f>IF(ISBLANK(Marathon!O235),"",100+MAX(0,(50-(50*(Marathon!O235-'Best Times'!Q$2)/('Best Times'!Q$7-'Best Times'!Q$2)))))</f>
        <v/>
      </c>
      <c r="O232">
        <f>100*COUNTIF(E232:N232,"&gt;0")</f>
        <v>200</v>
      </c>
      <c r="P232">
        <f>IF(O232=1000,MIN(E232:N232),0)</f>
        <v>0</v>
      </c>
      <c r="Q232">
        <f>SUM(E232:N232)-P232</f>
        <v>200</v>
      </c>
      <c r="R232">
        <v>231</v>
      </c>
      <c r="S232">
        <f t="shared" si="3"/>
        <v>0</v>
      </c>
    </row>
    <row r="233" spans="1:19">
      <c r="A233">
        <v>232</v>
      </c>
      <c r="B233" t="s">
        <v>93</v>
      </c>
      <c r="C233" s="1">
        <v>0</v>
      </c>
      <c r="D233" s="2" t="s">
        <v>321</v>
      </c>
      <c r="E233">
        <f>IF(ISBLANK(Marathon!F236),"",100+MAX(0,(50-(50*(Marathon!F236-'Best Times'!H$2)/('Best Times'!H$7-'Best Times'!H$2)))))</f>
        <v>100</v>
      </c>
      <c r="F233" t="str">
        <f>IF(ISBLANK(Marathon!G236),"",100+MAX(0,(50-(50*(Marathon!G236-'Best Times'!I$2)/('Best Times'!I$7-'Best Times'!I$2)))))</f>
        <v/>
      </c>
      <c r="G233" t="str">
        <f>IF(ISBLANK(Marathon!H236),"",100+MAX(0,(50-(50*(Marathon!H236-'Best Times'!J$2)/('Best Times'!J$7-'Best Times'!J$2)))))</f>
        <v/>
      </c>
      <c r="H233" t="str">
        <f>IF(ISBLANK(Marathon!I236),"",100+MAX(0,(50-(50*(Marathon!I236-'Best Times'!K$2)/('Best Times'!K$7-'Best Times'!K$2)))))</f>
        <v/>
      </c>
      <c r="I233" t="str">
        <f>IF(ISBLANK(Marathon!J236),"",100+MAX(0,(50-(50*(Marathon!J236-'Best Times'!L$2)/('Best Times'!L$7-'Best Times'!L$2)))))</f>
        <v/>
      </c>
      <c r="J233" t="str">
        <f>IF(ISBLANK(Marathon!K236),"",100+MAX(0,(50-(50*(Marathon!K236-'Best Times'!M$2)/('Best Times'!M$7-'Best Times'!M$2)))))</f>
        <v/>
      </c>
      <c r="K233" t="str">
        <f>IF(ISBLANK(Marathon!L236),"",100+MAX(0,(50-(50*(Marathon!L236-'Best Times'!N$2)/('Best Times'!N$7-'Best Times'!N$2)))))</f>
        <v/>
      </c>
      <c r="L233" t="str">
        <f>IF(ISBLANK(Marathon!M236),"",100+MAX(0,(50-(50*(Marathon!M236-'Best Times'!O$2)/('Best Times'!O$7-'Best Times'!O$2)))))</f>
        <v/>
      </c>
      <c r="M233" t="str">
        <f>IF(ISBLANK(Marathon!N236),"",100+MAX(0,(50-(50*(Marathon!N236-'Best Times'!P$2)/('Best Times'!P$7-'Best Times'!P$2)))))</f>
        <v/>
      </c>
      <c r="N233">
        <f>IF(ISBLANK(Marathon!O236),"",100+MAX(0,(50-(50*(Marathon!O236-'Best Times'!Q$2)/('Best Times'!Q$7-'Best Times'!Q$2)))))</f>
        <v>100</v>
      </c>
      <c r="O233">
        <f>100*COUNTIF(E233:N233,"&gt;0")</f>
        <v>200</v>
      </c>
      <c r="P233">
        <f>IF(O233=1000,MIN(E233:N233),0)</f>
        <v>0</v>
      </c>
      <c r="Q233">
        <f>SUM(E233:N233)-P233</f>
        <v>200</v>
      </c>
      <c r="R233">
        <v>232</v>
      </c>
      <c r="S233">
        <f t="shared" si="3"/>
        <v>0</v>
      </c>
    </row>
    <row r="234" spans="1:19">
      <c r="A234">
        <v>233</v>
      </c>
      <c r="B234" t="s">
        <v>240</v>
      </c>
      <c r="C234" s="1">
        <v>0</v>
      </c>
      <c r="D234" s="2" t="s">
        <v>321</v>
      </c>
      <c r="E234">
        <f>IF(ISBLANK(Marathon!F237),"",100+MAX(0,(50-(50*(Marathon!F237-'Best Times'!H$2)/('Best Times'!H$7-'Best Times'!H$2)))))</f>
        <v>100</v>
      </c>
      <c r="F234" t="str">
        <f>IF(ISBLANK(Marathon!G237),"",100+MAX(0,(50-(50*(Marathon!G237-'Best Times'!I$2)/('Best Times'!I$7-'Best Times'!I$2)))))</f>
        <v/>
      </c>
      <c r="G234">
        <f>IF(ISBLANK(Marathon!H237),"",100+MAX(0,(50-(50*(Marathon!H237-'Best Times'!J$2)/('Best Times'!J$7-'Best Times'!J$2)))))</f>
        <v>100</v>
      </c>
      <c r="H234" t="str">
        <f>IF(ISBLANK(Marathon!I237),"",100+MAX(0,(50-(50*(Marathon!I237-'Best Times'!K$2)/('Best Times'!K$7-'Best Times'!K$2)))))</f>
        <v/>
      </c>
      <c r="I234" t="str">
        <f>IF(ISBLANK(Marathon!J237),"",100+MAX(0,(50-(50*(Marathon!J237-'Best Times'!L$2)/('Best Times'!L$7-'Best Times'!L$2)))))</f>
        <v/>
      </c>
      <c r="J234" t="str">
        <f>IF(ISBLANK(Marathon!K237),"",100+MAX(0,(50-(50*(Marathon!K237-'Best Times'!M$2)/('Best Times'!M$7-'Best Times'!M$2)))))</f>
        <v/>
      </c>
      <c r="K234" t="str">
        <f>IF(ISBLANK(Marathon!L237),"",100+MAX(0,(50-(50*(Marathon!L237-'Best Times'!N$2)/('Best Times'!N$7-'Best Times'!N$2)))))</f>
        <v/>
      </c>
      <c r="L234" t="str">
        <f>IF(ISBLANK(Marathon!M237),"",100+MAX(0,(50-(50*(Marathon!M237-'Best Times'!O$2)/('Best Times'!O$7-'Best Times'!O$2)))))</f>
        <v/>
      </c>
      <c r="M234" t="str">
        <f>IF(ISBLANK(Marathon!N237),"",100+MAX(0,(50-(50*(Marathon!N237-'Best Times'!P$2)/('Best Times'!P$7-'Best Times'!P$2)))))</f>
        <v/>
      </c>
      <c r="N234" t="str">
        <f>IF(ISBLANK(Marathon!O237),"",100+MAX(0,(50-(50*(Marathon!O237-'Best Times'!Q$2)/('Best Times'!Q$7-'Best Times'!Q$2)))))</f>
        <v/>
      </c>
      <c r="O234">
        <f>100*COUNTIF(E234:N234,"&gt;0")</f>
        <v>200</v>
      </c>
      <c r="P234">
        <f>IF(O234=1000,MIN(E234:N234),0)</f>
        <v>0</v>
      </c>
      <c r="Q234">
        <f>SUM(E234:N234)-P234</f>
        <v>200</v>
      </c>
      <c r="R234">
        <v>233</v>
      </c>
      <c r="S234">
        <f t="shared" si="3"/>
        <v>0</v>
      </c>
    </row>
    <row r="235" spans="1:19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IF(ISBLANK(Marathon!F238),"",100+MAX(0,(50-(50*(Marathon!F238-'Best Times'!H$2)/('Best Times'!H$7-'Best Times'!H$2)))))</f>
        <v/>
      </c>
      <c r="F235" t="str">
        <f>IF(ISBLANK(Marathon!G238),"",100+MAX(0,(50-(50*(Marathon!G238-'Best Times'!I$2)/('Best Times'!I$7-'Best Times'!I$2)))))</f>
        <v/>
      </c>
      <c r="G235" t="str">
        <f>IF(ISBLANK(Marathon!H238),"",100+MAX(0,(50-(50*(Marathon!H238-'Best Times'!J$2)/('Best Times'!J$7-'Best Times'!J$2)))))</f>
        <v/>
      </c>
      <c r="H235" t="str">
        <f>IF(ISBLANK(Marathon!I238),"",100+MAX(0,(50-(50*(Marathon!I238-'Best Times'!K$2)/('Best Times'!K$7-'Best Times'!K$2)))))</f>
        <v/>
      </c>
      <c r="I235" t="str">
        <f>IF(ISBLANK(Marathon!J238),"",100+MAX(0,(50-(50*(Marathon!J238-'Best Times'!L$2)/('Best Times'!L$7-'Best Times'!L$2)))))</f>
        <v/>
      </c>
      <c r="J235" t="str">
        <f>IF(ISBLANK(Marathon!K238),"",100+MAX(0,(50-(50*(Marathon!K238-'Best Times'!M$2)/('Best Times'!M$7-'Best Times'!M$2)))))</f>
        <v/>
      </c>
      <c r="K235" t="str">
        <f>IF(ISBLANK(Marathon!L238),"",100+MAX(0,(50-(50*(Marathon!L238-'Best Times'!N$2)/('Best Times'!N$7-'Best Times'!N$2)))))</f>
        <v/>
      </c>
      <c r="L235" t="str">
        <f>IF(ISBLANK(Marathon!M238),"",100+MAX(0,(50-(50*(Marathon!M238-'Best Times'!O$2)/('Best Times'!O$7-'Best Times'!O$2)))))</f>
        <v/>
      </c>
      <c r="M235">
        <f>IF(ISBLANK(Marathon!N238),"",100+MAX(0,(50-(50*(Marathon!N238-'Best Times'!P$2)/('Best Times'!P$7-'Best Times'!P$2)))))</f>
        <v>100</v>
      </c>
      <c r="N235">
        <f>IF(ISBLANK(Marathon!O238),"",100+MAX(0,(50-(50*(Marathon!O238-'Best Times'!Q$2)/('Best Times'!Q$7-'Best Times'!Q$2)))))</f>
        <v>100</v>
      </c>
      <c r="O235">
        <f>100*COUNTIF(E235:N235,"&gt;0")</f>
        <v>200</v>
      </c>
      <c r="P235">
        <f>IF(O235=1000,MIN(E235:N235),0)</f>
        <v>0</v>
      </c>
      <c r="Q235">
        <f>SUM(E235:N235)-P235</f>
        <v>200</v>
      </c>
      <c r="R235">
        <v>234</v>
      </c>
      <c r="S235">
        <f t="shared" si="3"/>
        <v>0</v>
      </c>
    </row>
    <row r="236" spans="1:19">
      <c r="A236">
        <v>235</v>
      </c>
      <c r="B236" t="s">
        <v>242</v>
      </c>
      <c r="C236" s="1">
        <v>0</v>
      </c>
      <c r="D236" s="2" t="s">
        <v>321</v>
      </c>
      <c r="E236">
        <f>IF(ISBLANK(Marathon!F239),"",100+MAX(0,(50-(50*(Marathon!F239-'Best Times'!H$2)/('Best Times'!H$7-'Best Times'!H$2)))))</f>
        <v>100</v>
      </c>
      <c r="F236" t="str">
        <f>IF(ISBLANK(Marathon!G239),"",100+MAX(0,(50-(50*(Marathon!G239-'Best Times'!I$2)/('Best Times'!I$7-'Best Times'!I$2)))))</f>
        <v/>
      </c>
      <c r="G236">
        <f>IF(ISBLANK(Marathon!H239),"",100+MAX(0,(50-(50*(Marathon!H239-'Best Times'!J$2)/('Best Times'!J$7-'Best Times'!J$2)))))</f>
        <v>100</v>
      </c>
      <c r="H236" t="str">
        <f>IF(ISBLANK(Marathon!I239),"",100+MAX(0,(50-(50*(Marathon!I239-'Best Times'!K$2)/('Best Times'!K$7-'Best Times'!K$2)))))</f>
        <v/>
      </c>
      <c r="I236" t="str">
        <f>IF(ISBLANK(Marathon!J239),"",100+MAX(0,(50-(50*(Marathon!J239-'Best Times'!L$2)/('Best Times'!L$7-'Best Times'!L$2)))))</f>
        <v/>
      </c>
      <c r="J236" t="str">
        <f>IF(ISBLANK(Marathon!K239),"",100+MAX(0,(50-(50*(Marathon!K239-'Best Times'!M$2)/('Best Times'!M$7-'Best Times'!M$2)))))</f>
        <v/>
      </c>
      <c r="K236" t="str">
        <f>IF(ISBLANK(Marathon!L239),"",100+MAX(0,(50-(50*(Marathon!L239-'Best Times'!N$2)/('Best Times'!N$7-'Best Times'!N$2)))))</f>
        <v/>
      </c>
      <c r="L236" t="str">
        <f>IF(ISBLANK(Marathon!M239),"",100+MAX(0,(50-(50*(Marathon!M239-'Best Times'!O$2)/('Best Times'!O$7-'Best Times'!O$2)))))</f>
        <v/>
      </c>
      <c r="M236" t="str">
        <f>IF(ISBLANK(Marathon!N239),"",100+MAX(0,(50-(50*(Marathon!N239-'Best Times'!P$2)/('Best Times'!P$7-'Best Times'!P$2)))))</f>
        <v/>
      </c>
      <c r="N236" t="str">
        <f>IF(ISBLANK(Marathon!O239),"",100+MAX(0,(50-(50*(Marathon!O239-'Best Times'!Q$2)/('Best Times'!Q$7-'Best Times'!Q$2)))))</f>
        <v/>
      </c>
      <c r="O236">
        <f>100*COUNTIF(E236:N236,"&gt;0")</f>
        <v>200</v>
      </c>
      <c r="P236">
        <f>IF(O236=1000,MIN(E236:N236),0)</f>
        <v>0</v>
      </c>
      <c r="Q236">
        <f>SUM(E236:N236)-P236</f>
        <v>200</v>
      </c>
      <c r="R236">
        <v>235</v>
      </c>
      <c r="S236">
        <f t="shared" si="3"/>
        <v>0</v>
      </c>
    </row>
    <row r="237" spans="1:19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IF(ISBLANK(Marathon!F240),"",100+MAX(0,(50-(50*(Marathon!F240-'Best Times'!H$2)/('Best Times'!H$7-'Best Times'!H$2)))))</f>
        <v/>
      </c>
      <c r="F237" t="str">
        <f>IF(ISBLANK(Marathon!G240),"",100+MAX(0,(50-(50*(Marathon!G240-'Best Times'!I$2)/('Best Times'!I$7-'Best Times'!I$2)))))</f>
        <v/>
      </c>
      <c r="G237" t="str">
        <f>IF(ISBLANK(Marathon!H240),"",100+MAX(0,(50-(50*(Marathon!H240-'Best Times'!J$2)/('Best Times'!J$7-'Best Times'!J$2)))))</f>
        <v/>
      </c>
      <c r="H237" t="str">
        <f>IF(ISBLANK(Marathon!I240),"",100+MAX(0,(50-(50*(Marathon!I240-'Best Times'!K$2)/('Best Times'!K$7-'Best Times'!K$2)))))</f>
        <v/>
      </c>
      <c r="I237" t="str">
        <f>IF(ISBLANK(Marathon!J240),"",100+MAX(0,(50-(50*(Marathon!J240-'Best Times'!L$2)/('Best Times'!L$7-'Best Times'!L$2)))))</f>
        <v/>
      </c>
      <c r="J237" t="str">
        <f>IF(ISBLANK(Marathon!K240),"",100+MAX(0,(50-(50*(Marathon!K240-'Best Times'!M$2)/('Best Times'!M$7-'Best Times'!M$2)))))</f>
        <v/>
      </c>
      <c r="K237" t="str">
        <f>IF(ISBLANK(Marathon!L240),"",100+MAX(0,(50-(50*(Marathon!L240-'Best Times'!N$2)/('Best Times'!N$7-'Best Times'!N$2)))))</f>
        <v/>
      </c>
      <c r="L237" t="str">
        <f>IF(ISBLANK(Marathon!M240),"",100+MAX(0,(50-(50*(Marathon!M240-'Best Times'!O$2)/('Best Times'!O$7-'Best Times'!O$2)))))</f>
        <v/>
      </c>
      <c r="M237">
        <f>IF(ISBLANK(Marathon!N240),"",100+MAX(0,(50-(50*(Marathon!N240-'Best Times'!P$2)/('Best Times'!P$7-'Best Times'!P$2)))))</f>
        <v>100</v>
      </c>
      <c r="N237">
        <f>IF(ISBLANK(Marathon!O240),"",100+MAX(0,(50-(50*(Marathon!O240-'Best Times'!Q$2)/('Best Times'!Q$7-'Best Times'!Q$2)))))</f>
        <v>100</v>
      </c>
      <c r="O237">
        <f>100*COUNTIF(E237:N237,"&gt;0")</f>
        <v>200</v>
      </c>
      <c r="P237">
        <f>IF(O237=1000,MIN(E237:N237),0)</f>
        <v>0</v>
      </c>
      <c r="Q237">
        <f>SUM(E237:N237)-P237</f>
        <v>200</v>
      </c>
      <c r="R237">
        <v>236</v>
      </c>
      <c r="S237">
        <f t="shared" si="3"/>
        <v>0</v>
      </c>
    </row>
    <row r="238" spans="1:19">
      <c r="A238">
        <v>237</v>
      </c>
      <c r="B238" t="s">
        <v>244</v>
      </c>
      <c r="C238" s="1">
        <v>0</v>
      </c>
      <c r="D238" s="2" t="s">
        <v>321</v>
      </c>
      <c r="E238">
        <f>IF(ISBLANK(Marathon!F241),"",100+MAX(0,(50-(50*(Marathon!F241-'Best Times'!H$2)/('Best Times'!H$7-'Best Times'!H$2)))))</f>
        <v>100</v>
      </c>
      <c r="F238" t="str">
        <f>IF(ISBLANK(Marathon!G241),"",100+MAX(0,(50-(50*(Marathon!G241-'Best Times'!I$2)/('Best Times'!I$7-'Best Times'!I$2)))))</f>
        <v/>
      </c>
      <c r="G238" t="str">
        <f>IF(ISBLANK(Marathon!H241),"",100+MAX(0,(50-(50*(Marathon!H241-'Best Times'!J$2)/('Best Times'!J$7-'Best Times'!J$2)))))</f>
        <v/>
      </c>
      <c r="H238" t="str">
        <f>IF(ISBLANK(Marathon!I241),"",100+MAX(0,(50-(50*(Marathon!I241-'Best Times'!K$2)/('Best Times'!K$7-'Best Times'!K$2)))))</f>
        <v/>
      </c>
      <c r="I238" t="str">
        <f>IF(ISBLANK(Marathon!J241),"",100+MAX(0,(50-(50*(Marathon!J241-'Best Times'!L$2)/('Best Times'!L$7-'Best Times'!L$2)))))</f>
        <v/>
      </c>
      <c r="J238" t="str">
        <f>IF(ISBLANK(Marathon!K241),"",100+MAX(0,(50-(50*(Marathon!K241-'Best Times'!M$2)/('Best Times'!M$7-'Best Times'!M$2)))))</f>
        <v/>
      </c>
      <c r="K238" t="str">
        <f>IF(ISBLANK(Marathon!L241),"",100+MAX(0,(50-(50*(Marathon!L241-'Best Times'!N$2)/('Best Times'!N$7-'Best Times'!N$2)))))</f>
        <v/>
      </c>
      <c r="L238" t="str">
        <f>IF(ISBLANK(Marathon!M241),"",100+MAX(0,(50-(50*(Marathon!M241-'Best Times'!O$2)/('Best Times'!O$7-'Best Times'!O$2)))))</f>
        <v/>
      </c>
      <c r="M238">
        <f>IF(ISBLANK(Marathon!N241),"",100+MAX(0,(50-(50*(Marathon!N241-'Best Times'!P$2)/('Best Times'!P$7-'Best Times'!P$2)))))</f>
        <v>100</v>
      </c>
      <c r="N238" t="str">
        <f>IF(ISBLANK(Marathon!O241),"",100+MAX(0,(50-(50*(Marathon!O241-'Best Times'!Q$2)/('Best Times'!Q$7-'Best Times'!Q$2)))))</f>
        <v/>
      </c>
      <c r="O238">
        <f>100*COUNTIF(E238:N238,"&gt;0")</f>
        <v>200</v>
      </c>
      <c r="P238">
        <f>IF(O238=1000,MIN(E238:N238),0)</f>
        <v>0</v>
      </c>
      <c r="Q238">
        <f>SUM(E238:N238)-P238</f>
        <v>200</v>
      </c>
      <c r="R238">
        <v>237</v>
      </c>
      <c r="S238">
        <f t="shared" si="3"/>
        <v>0</v>
      </c>
    </row>
    <row r="239" spans="1:19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IF(ISBLANK(Marathon!F242),"",100+MAX(0,(50-(50*(Marathon!F242-'Best Times'!H$2)/('Best Times'!H$7-'Best Times'!H$2)))))</f>
        <v/>
      </c>
      <c r="F239">
        <f>IF(ISBLANK(Marathon!G242),"",100+MAX(0,(50-(50*(Marathon!G242-'Best Times'!I$2)/('Best Times'!I$7-'Best Times'!I$2)))))</f>
        <v>100</v>
      </c>
      <c r="G239" t="str">
        <f>IF(ISBLANK(Marathon!H242),"",100+MAX(0,(50-(50*(Marathon!H242-'Best Times'!J$2)/('Best Times'!J$7-'Best Times'!J$2)))))</f>
        <v/>
      </c>
      <c r="H239" t="str">
        <f>IF(ISBLANK(Marathon!I242),"",100+MAX(0,(50-(50*(Marathon!I242-'Best Times'!K$2)/('Best Times'!K$7-'Best Times'!K$2)))))</f>
        <v/>
      </c>
      <c r="I239" t="str">
        <f>IF(ISBLANK(Marathon!J242),"",100+MAX(0,(50-(50*(Marathon!J242-'Best Times'!L$2)/('Best Times'!L$7-'Best Times'!L$2)))))</f>
        <v/>
      </c>
      <c r="J239" t="str">
        <f>IF(ISBLANK(Marathon!K242),"",100+MAX(0,(50-(50*(Marathon!K242-'Best Times'!M$2)/('Best Times'!M$7-'Best Times'!M$2)))))</f>
        <v/>
      </c>
      <c r="K239" t="str">
        <f>IF(ISBLANK(Marathon!L242),"",100+MAX(0,(50-(50*(Marathon!L242-'Best Times'!N$2)/('Best Times'!N$7-'Best Times'!N$2)))))</f>
        <v/>
      </c>
      <c r="L239" t="str">
        <f>IF(ISBLANK(Marathon!M242),"",100+MAX(0,(50-(50*(Marathon!M242-'Best Times'!O$2)/('Best Times'!O$7-'Best Times'!O$2)))))</f>
        <v/>
      </c>
      <c r="M239" t="str">
        <f>IF(ISBLANK(Marathon!N242),"",100+MAX(0,(50-(50*(Marathon!N242-'Best Times'!P$2)/('Best Times'!P$7-'Best Times'!P$2)))))</f>
        <v/>
      </c>
      <c r="N239">
        <f>IF(ISBLANK(Marathon!O242),"",100+MAX(0,(50-(50*(Marathon!O242-'Best Times'!Q$2)/('Best Times'!Q$7-'Best Times'!Q$2)))))</f>
        <v>100</v>
      </c>
      <c r="O239">
        <f>100*COUNTIF(E239:N239,"&gt;0")</f>
        <v>200</v>
      </c>
      <c r="P239">
        <f>IF(O239=1000,MIN(E239:N239),0)</f>
        <v>0</v>
      </c>
      <c r="Q239">
        <f>SUM(E239:N239)-P239</f>
        <v>200</v>
      </c>
      <c r="R239">
        <v>238</v>
      </c>
      <c r="S239">
        <f t="shared" si="3"/>
        <v>0</v>
      </c>
    </row>
    <row r="240" spans="1:19">
      <c r="A240">
        <v>239</v>
      </c>
      <c r="B240" t="s">
        <v>245</v>
      </c>
      <c r="C240" s="1">
        <v>0</v>
      </c>
      <c r="D240" s="2" t="s">
        <v>321</v>
      </c>
      <c r="E240">
        <f>IF(ISBLANK(Marathon!F243),"",100+MAX(0,(50-(50*(Marathon!F243-'Best Times'!H$2)/('Best Times'!H$7-'Best Times'!H$2)))))</f>
        <v>100</v>
      </c>
      <c r="F240" t="str">
        <f>IF(ISBLANK(Marathon!G243),"",100+MAX(0,(50-(50*(Marathon!G243-'Best Times'!I$2)/('Best Times'!I$7-'Best Times'!I$2)))))</f>
        <v/>
      </c>
      <c r="G240">
        <f>IF(ISBLANK(Marathon!H243),"",100+MAX(0,(50-(50*(Marathon!H243-'Best Times'!J$2)/('Best Times'!J$7-'Best Times'!J$2)))))</f>
        <v>100</v>
      </c>
      <c r="H240" t="str">
        <f>IF(ISBLANK(Marathon!I243),"",100+MAX(0,(50-(50*(Marathon!I243-'Best Times'!K$2)/('Best Times'!K$7-'Best Times'!K$2)))))</f>
        <v/>
      </c>
      <c r="I240" t="str">
        <f>IF(ISBLANK(Marathon!J243),"",100+MAX(0,(50-(50*(Marathon!J243-'Best Times'!L$2)/('Best Times'!L$7-'Best Times'!L$2)))))</f>
        <v/>
      </c>
      <c r="J240" t="str">
        <f>IF(ISBLANK(Marathon!K243),"",100+MAX(0,(50-(50*(Marathon!K243-'Best Times'!M$2)/('Best Times'!M$7-'Best Times'!M$2)))))</f>
        <v/>
      </c>
      <c r="K240" t="str">
        <f>IF(ISBLANK(Marathon!L243),"",100+MAX(0,(50-(50*(Marathon!L243-'Best Times'!N$2)/('Best Times'!N$7-'Best Times'!N$2)))))</f>
        <v/>
      </c>
      <c r="L240" t="str">
        <f>IF(ISBLANK(Marathon!M243),"",100+MAX(0,(50-(50*(Marathon!M243-'Best Times'!O$2)/('Best Times'!O$7-'Best Times'!O$2)))))</f>
        <v/>
      </c>
      <c r="M240" t="str">
        <f>IF(ISBLANK(Marathon!N243),"",100+MAX(0,(50-(50*(Marathon!N243-'Best Times'!P$2)/('Best Times'!P$7-'Best Times'!P$2)))))</f>
        <v/>
      </c>
      <c r="N240" t="str">
        <f>IF(ISBLANK(Marathon!O243),"",100+MAX(0,(50-(50*(Marathon!O243-'Best Times'!Q$2)/('Best Times'!Q$7-'Best Times'!Q$2)))))</f>
        <v/>
      </c>
      <c r="O240">
        <f>100*COUNTIF(E240:N240,"&gt;0")</f>
        <v>200</v>
      </c>
      <c r="P240">
        <f>IF(O240=1000,MIN(E240:N240),0)</f>
        <v>0</v>
      </c>
      <c r="Q240">
        <f>SUM(E240:N240)-P240</f>
        <v>200</v>
      </c>
      <c r="R240">
        <v>239</v>
      </c>
      <c r="S240">
        <f t="shared" si="3"/>
        <v>0</v>
      </c>
    </row>
    <row r="241" spans="1:19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IF(ISBLANK(Marathon!F244),"",100+MAX(0,(50-(50*(Marathon!F244-'Best Times'!H$2)/('Best Times'!H$7-'Best Times'!H$2)))))</f>
        <v/>
      </c>
      <c r="F241" t="str">
        <f>IF(ISBLANK(Marathon!G244),"",100+MAX(0,(50-(50*(Marathon!G244-'Best Times'!I$2)/('Best Times'!I$7-'Best Times'!I$2)))))</f>
        <v/>
      </c>
      <c r="G241" t="str">
        <f>IF(ISBLANK(Marathon!H244),"",100+MAX(0,(50-(50*(Marathon!H244-'Best Times'!J$2)/('Best Times'!J$7-'Best Times'!J$2)))))</f>
        <v/>
      </c>
      <c r="H241" t="str">
        <f>IF(ISBLANK(Marathon!I244),"",100+MAX(0,(50-(50*(Marathon!I244-'Best Times'!K$2)/('Best Times'!K$7-'Best Times'!K$2)))))</f>
        <v/>
      </c>
      <c r="I241" t="str">
        <f>IF(ISBLANK(Marathon!J244),"",100+MAX(0,(50-(50*(Marathon!J244-'Best Times'!L$2)/('Best Times'!L$7-'Best Times'!L$2)))))</f>
        <v/>
      </c>
      <c r="J241" t="str">
        <f>IF(ISBLANK(Marathon!K244),"",100+MAX(0,(50-(50*(Marathon!K244-'Best Times'!M$2)/('Best Times'!M$7-'Best Times'!M$2)))))</f>
        <v/>
      </c>
      <c r="K241">
        <f>IF(ISBLANK(Marathon!L244),"",100+MAX(0,(50-(50*(Marathon!L244-'Best Times'!N$2)/('Best Times'!N$7-'Best Times'!N$2)))))</f>
        <v>100</v>
      </c>
      <c r="L241" t="str">
        <f>IF(ISBLANK(Marathon!M244),"",100+MAX(0,(50-(50*(Marathon!M244-'Best Times'!O$2)/('Best Times'!O$7-'Best Times'!O$2)))))</f>
        <v/>
      </c>
      <c r="M241" t="str">
        <f>IF(ISBLANK(Marathon!N244),"",100+MAX(0,(50-(50*(Marathon!N244-'Best Times'!P$2)/('Best Times'!P$7-'Best Times'!P$2)))))</f>
        <v/>
      </c>
      <c r="N241">
        <f>IF(ISBLANK(Marathon!O244),"",100+MAX(0,(50-(50*(Marathon!O244-'Best Times'!Q$2)/('Best Times'!Q$7-'Best Times'!Q$2)))))</f>
        <v>100</v>
      </c>
      <c r="O241">
        <f>100*COUNTIF(E241:N241,"&gt;0")</f>
        <v>200</v>
      </c>
      <c r="P241">
        <f>IF(O241=1000,MIN(E241:N241),0)</f>
        <v>0</v>
      </c>
      <c r="Q241">
        <f>SUM(E241:N241)-P241</f>
        <v>200</v>
      </c>
      <c r="R241">
        <v>240</v>
      </c>
      <c r="S241">
        <f t="shared" si="3"/>
        <v>0</v>
      </c>
    </row>
    <row r="242" spans="1:19">
      <c r="A242">
        <v>241</v>
      </c>
      <c r="B242" t="s">
        <v>98</v>
      </c>
      <c r="C242" s="1">
        <v>0</v>
      </c>
      <c r="D242" s="2" t="s">
        <v>321</v>
      </c>
      <c r="E242">
        <f>IF(ISBLANK(Marathon!F245),"",100+MAX(0,(50-(50*(Marathon!F245-'Best Times'!H$2)/('Best Times'!H$7-'Best Times'!H$2)))))</f>
        <v>100</v>
      </c>
      <c r="F242" t="str">
        <f>IF(ISBLANK(Marathon!G245),"",100+MAX(0,(50-(50*(Marathon!G245-'Best Times'!I$2)/('Best Times'!I$7-'Best Times'!I$2)))))</f>
        <v/>
      </c>
      <c r="G242">
        <f>IF(ISBLANK(Marathon!H245),"",100+MAX(0,(50-(50*(Marathon!H245-'Best Times'!J$2)/('Best Times'!J$7-'Best Times'!J$2)))))</f>
        <v>100</v>
      </c>
      <c r="H242" t="str">
        <f>IF(ISBLANK(Marathon!I245),"",100+MAX(0,(50-(50*(Marathon!I245-'Best Times'!K$2)/('Best Times'!K$7-'Best Times'!K$2)))))</f>
        <v/>
      </c>
      <c r="I242" t="str">
        <f>IF(ISBLANK(Marathon!J245),"",100+MAX(0,(50-(50*(Marathon!J245-'Best Times'!L$2)/('Best Times'!L$7-'Best Times'!L$2)))))</f>
        <v/>
      </c>
      <c r="J242" t="str">
        <f>IF(ISBLANK(Marathon!K245),"",100+MAX(0,(50-(50*(Marathon!K245-'Best Times'!M$2)/('Best Times'!M$7-'Best Times'!M$2)))))</f>
        <v/>
      </c>
      <c r="K242" t="str">
        <f>IF(ISBLANK(Marathon!L245),"",100+MAX(0,(50-(50*(Marathon!L245-'Best Times'!N$2)/('Best Times'!N$7-'Best Times'!N$2)))))</f>
        <v/>
      </c>
      <c r="L242" t="str">
        <f>IF(ISBLANK(Marathon!M245),"",100+MAX(0,(50-(50*(Marathon!M245-'Best Times'!O$2)/('Best Times'!O$7-'Best Times'!O$2)))))</f>
        <v/>
      </c>
      <c r="M242" t="str">
        <f>IF(ISBLANK(Marathon!N245),"",100+MAX(0,(50-(50*(Marathon!N245-'Best Times'!P$2)/('Best Times'!P$7-'Best Times'!P$2)))))</f>
        <v/>
      </c>
      <c r="N242" t="str">
        <f>IF(ISBLANK(Marathon!O245),"",100+MAX(0,(50-(50*(Marathon!O245-'Best Times'!Q$2)/('Best Times'!Q$7-'Best Times'!Q$2)))))</f>
        <v/>
      </c>
      <c r="O242">
        <f>100*COUNTIF(E242:N242,"&gt;0")</f>
        <v>200</v>
      </c>
      <c r="P242">
        <f>IF(O242=1000,MIN(E242:N242),0)</f>
        <v>0</v>
      </c>
      <c r="Q242">
        <f>SUM(E242:N242)-P242</f>
        <v>200</v>
      </c>
      <c r="R242">
        <v>241</v>
      </c>
      <c r="S242">
        <f t="shared" si="3"/>
        <v>0</v>
      </c>
    </row>
    <row r="243" spans="1:19">
      <c r="A243">
        <v>244</v>
      </c>
      <c r="B243" t="s">
        <v>249</v>
      </c>
      <c r="C243" s="1">
        <v>0</v>
      </c>
      <c r="D243" s="2" t="s">
        <v>323</v>
      </c>
      <c r="E243" t="str">
        <f>IF(ISBLANK(Marathon!F248),"",100+MAX(0,(50-(50*(Marathon!F248-'Best Times'!H$2)/('Best Times'!H$7-'Best Times'!H$2)))))</f>
        <v/>
      </c>
      <c r="F243" t="str">
        <f>IF(ISBLANK(Marathon!G248),"",100+MAX(0,(50-(50*(Marathon!G248-'Best Times'!I$2)/('Best Times'!I$7-'Best Times'!I$2)))))</f>
        <v/>
      </c>
      <c r="G243">
        <f>IF(ISBLANK(Marathon!H248),"",100+MAX(0,(50-(50*(Marathon!H248-'Best Times'!J$2)/('Best Times'!J$7-'Best Times'!J$2)))))</f>
        <v>130.5</v>
      </c>
      <c r="H243" t="str">
        <f>IF(ISBLANK(Marathon!I248),"",100+MAX(0,(50-(50*(Marathon!I248-'Best Times'!K$2)/('Best Times'!K$7-'Best Times'!K$2)))))</f>
        <v/>
      </c>
      <c r="I243" t="str">
        <f>IF(ISBLANK(Marathon!J248),"",100+MAX(0,(50-(50*(Marathon!J248-'Best Times'!L$2)/('Best Times'!L$7-'Best Times'!L$2)))))</f>
        <v/>
      </c>
      <c r="J243" t="str">
        <f>IF(ISBLANK(Marathon!K248),"",100+MAX(0,(50-(50*(Marathon!K248-'Best Times'!M$2)/('Best Times'!M$7-'Best Times'!M$2)))))</f>
        <v/>
      </c>
      <c r="K243" t="str">
        <f>IF(ISBLANK(Marathon!L248),"",100+MAX(0,(50-(50*(Marathon!L248-'Best Times'!N$2)/('Best Times'!N$7-'Best Times'!N$2)))))</f>
        <v/>
      </c>
      <c r="L243" t="str">
        <f>IF(ISBLANK(Marathon!M248),"",100+MAX(0,(50-(50*(Marathon!M248-'Best Times'!O$2)/('Best Times'!O$7-'Best Times'!O$2)))))</f>
        <v/>
      </c>
      <c r="M243" t="str">
        <f>IF(ISBLANK(Marathon!N248),"",100+MAX(0,(50-(50*(Marathon!N248-'Best Times'!P$2)/('Best Times'!P$7-'Best Times'!P$2)))))</f>
        <v/>
      </c>
      <c r="N243" t="str">
        <f>IF(ISBLANK(Marathon!O248),"",100+MAX(0,(50-(50*(Marathon!O248-'Best Times'!Q$2)/('Best Times'!Q$7-'Best Times'!Q$2)))))</f>
        <v/>
      </c>
      <c r="O243">
        <f>100*COUNTIF(E243:N243,"&gt;0")</f>
        <v>100</v>
      </c>
      <c r="P243">
        <f>IF(O243=1000,MIN(E243:N243),0)</f>
        <v>0</v>
      </c>
      <c r="Q243">
        <f>SUM(E243:N243)-P243</f>
        <v>130.5</v>
      </c>
      <c r="R243">
        <v>242</v>
      </c>
      <c r="S243">
        <f t="shared" si="3"/>
        <v>2</v>
      </c>
    </row>
    <row r="244" spans="1:19">
      <c r="A244">
        <v>242</v>
      </c>
      <c r="B244" t="s">
        <v>247</v>
      </c>
      <c r="C244" s="1">
        <v>13.0166666666666</v>
      </c>
      <c r="D244" s="2" t="s">
        <v>322</v>
      </c>
      <c r="E244" t="str">
        <f>IF(ISBLANK(Marathon!F246),"",100+MAX(0,(50-(50*(Marathon!F246-'Best Times'!H$2)/('Best Times'!H$7-'Best Times'!H$2)))))</f>
        <v/>
      </c>
      <c r="F244" t="str">
        <f>IF(ISBLANK(Marathon!G246),"",100+MAX(0,(50-(50*(Marathon!G246-'Best Times'!I$2)/('Best Times'!I$7-'Best Times'!I$2)))))</f>
        <v/>
      </c>
      <c r="G244" t="str">
        <f>IF(ISBLANK(Marathon!H246),"",100+MAX(0,(50-(50*(Marathon!H246-'Best Times'!J$2)/('Best Times'!J$7-'Best Times'!J$2)))))</f>
        <v/>
      </c>
      <c r="H244" t="str">
        <f>IF(ISBLANK(Marathon!I246),"",100+MAX(0,(50-(50*(Marathon!I246-'Best Times'!K$2)/('Best Times'!K$7-'Best Times'!K$2)))))</f>
        <v/>
      </c>
      <c r="I244" t="str">
        <f>IF(ISBLANK(Marathon!J246),"",100+MAX(0,(50-(50*(Marathon!J246-'Best Times'!L$2)/('Best Times'!L$7-'Best Times'!L$2)))))</f>
        <v/>
      </c>
      <c r="J244" t="str">
        <f>IF(ISBLANK(Marathon!K246),"",100+MAX(0,(50-(50*(Marathon!K246-'Best Times'!M$2)/('Best Times'!M$7-'Best Times'!M$2)))))</f>
        <v/>
      </c>
      <c r="K244" t="str">
        <f>IF(ISBLANK(Marathon!L246),"",100+MAX(0,(50-(50*(Marathon!L246-'Best Times'!N$2)/('Best Times'!N$7-'Best Times'!N$2)))))</f>
        <v/>
      </c>
      <c r="L244" t="str">
        <f>IF(ISBLANK(Marathon!M246),"",100+MAX(0,(50-(50*(Marathon!M246-'Best Times'!O$2)/('Best Times'!O$7-'Best Times'!O$2)))))</f>
        <v/>
      </c>
      <c r="M244" t="str">
        <f>IF(ISBLANK(Marathon!N246),"",100+MAX(0,(50-(50*(Marathon!N246-'Best Times'!P$2)/('Best Times'!P$7-'Best Times'!P$2)))))</f>
        <v/>
      </c>
      <c r="N244">
        <f>IF(ISBLANK(Marathon!O246),"",100+MAX(0,(50-(50*(Marathon!O246-'Best Times'!Q$2)/('Best Times'!Q$7-'Best Times'!Q$2)))))</f>
        <v>100</v>
      </c>
      <c r="O244">
        <f>100*COUNTIF(E244:N244,"&gt;0")</f>
        <v>100</v>
      </c>
      <c r="P244">
        <f>IF(O244=1000,MIN(E244:N244),0)</f>
        <v>0</v>
      </c>
      <c r="Q244">
        <f>SUM(E244:N244)-P244</f>
        <v>100</v>
      </c>
      <c r="R244">
        <v>243</v>
      </c>
      <c r="S244">
        <f t="shared" si="3"/>
        <v>-1</v>
      </c>
    </row>
    <row r="245" spans="1:19">
      <c r="A245">
        <v>243</v>
      </c>
      <c r="B245" t="s">
        <v>248</v>
      </c>
      <c r="C245" s="1">
        <v>11.316666666666601</v>
      </c>
      <c r="D245" s="2" t="s">
        <v>322</v>
      </c>
      <c r="E245" t="str">
        <f>IF(ISBLANK(Marathon!F247),"",100+MAX(0,(50-(50*(Marathon!F247-'Best Times'!H$2)/('Best Times'!H$7-'Best Times'!H$2)))))</f>
        <v/>
      </c>
      <c r="F245" t="str">
        <f>IF(ISBLANK(Marathon!G247),"",100+MAX(0,(50-(50*(Marathon!G247-'Best Times'!I$2)/('Best Times'!I$7-'Best Times'!I$2)))))</f>
        <v/>
      </c>
      <c r="G245" t="str">
        <f>IF(ISBLANK(Marathon!H247),"",100+MAX(0,(50-(50*(Marathon!H247-'Best Times'!J$2)/('Best Times'!J$7-'Best Times'!J$2)))))</f>
        <v/>
      </c>
      <c r="H245" t="str">
        <f>IF(ISBLANK(Marathon!I247),"",100+MAX(0,(50-(50*(Marathon!I247-'Best Times'!K$2)/('Best Times'!K$7-'Best Times'!K$2)))))</f>
        <v/>
      </c>
      <c r="I245">
        <f>IF(ISBLANK(Marathon!J247),"",100+MAX(0,(50-(50*(Marathon!J247-'Best Times'!L$2)/('Best Times'!L$7-'Best Times'!L$2)))))</f>
        <v>100</v>
      </c>
      <c r="J245" t="str">
        <f>IF(ISBLANK(Marathon!K247),"",100+MAX(0,(50-(50*(Marathon!K247-'Best Times'!M$2)/('Best Times'!M$7-'Best Times'!M$2)))))</f>
        <v/>
      </c>
      <c r="K245" t="str">
        <f>IF(ISBLANK(Marathon!L247),"",100+MAX(0,(50-(50*(Marathon!L247-'Best Times'!N$2)/('Best Times'!N$7-'Best Times'!N$2)))))</f>
        <v/>
      </c>
      <c r="L245" t="str">
        <f>IF(ISBLANK(Marathon!M247),"",100+MAX(0,(50-(50*(Marathon!M247-'Best Times'!O$2)/('Best Times'!O$7-'Best Times'!O$2)))))</f>
        <v/>
      </c>
      <c r="M245" t="str">
        <f>IF(ISBLANK(Marathon!N247),"",100+MAX(0,(50-(50*(Marathon!N247-'Best Times'!P$2)/('Best Times'!P$7-'Best Times'!P$2)))))</f>
        <v/>
      </c>
      <c r="N245" t="str">
        <f>IF(ISBLANK(Marathon!O247),"",100+MAX(0,(50-(50*(Marathon!O247-'Best Times'!Q$2)/('Best Times'!Q$7-'Best Times'!Q$2)))))</f>
        <v/>
      </c>
      <c r="O245">
        <f>100*COUNTIF(E245:N245,"&gt;0")</f>
        <v>100</v>
      </c>
      <c r="P245">
        <f>IF(O245=1000,MIN(E245:N245),0)</f>
        <v>0</v>
      </c>
      <c r="Q245">
        <f>SUM(E245:N245)-P245</f>
        <v>100</v>
      </c>
      <c r="R245">
        <v>244</v>
      </c>
      <c r="S245">
        <f t="shared" si="3"/>
        <v>-1</v>
      </c>
    </row>
    <row r="246" spans="1:19">
      <c r="A246">
        <v>245</v>
      </c>
      <c r="B246" t="s">
        <v>107</v>
      </c>
      <c r="C246" s="1">
        <v>0</v>
      </c>
      <c r="D246" s="2" t="s">
        <v>323</v>
      </c>
      <c r="E246">
        <f>IF(ISBLANK(Marathon!F249),"",100+MAX(0,(50-(50*(Marathon!F249-'Best Times'!H$2)/('Best Times'!H$7-'Best Times'!H$2)))))</f>
        <v>100</v>
      </c>
      <c r="F246" t="str">
        <f>IF(ISBLANK(Marathon!G249),"",100+MAX(0,(50-(50*(Marathon!G249-'Best Times'!I$2)/('Best Times'!I$7-'Best Times'!I$2)))))</f>
        <v/>
      </c>
      <c r="G246" t="str">
        <f>IF(ISBLANK(Marathon!H249),"",100+MAX(0,(50-(50*(Marathon!H249-'Best Times'!J$2)/('Best Times'!J$7-'Best Times'!J$2)))))</f>
        <v/>
      </c>
      <c r="H246" t="str">
        <f>IF(ISBLANK(Marathon!I249),"",100+MAX(0,(50-(50*(Marathon!I249-'Best Times'!K$2)/('Best Times'!K$7-'Best Times'!K$2)))))</f>
        <v/>
      </c>
      <c r="I246" t="str">
        <f>IF(ISBLANK(Marathon!J249),"",100+MAX(0,(50-(50*(Marathon!J249-'Best Times'!L$2)/('Best Times'!L$7-'Best Times'!L$2)))))</f>
        <v/>
      </c>
      <c r="J246" t="str">
        <f>IF(ISBLANK(Marathon!K249),"",100+MAX(0,(50-(50*(Marathon!K249-'Best Times'!M$2)/('Best Times'!M$7-'Best Times'!M$2)))))</f>
        <v/>
      </c>
      <c r="K246" t="str">
        <f>IF(ISBLANK(Marathon!L249),"",100+MAX(0,(50-(50*(Marathon!L249-'Best Times'!N$2)/('Best Times'!N$7-'Best Times'!N$2)))))</f>
        <v/>
      </c>
      <c r="L246" t="str">
        <f>IF(ISBLANK(Marathon!M249),"",100+MAX(0,(50-(50*(Marathon!M249-'Best Times'!O$2)/('Best Times'!O$7-'Best Times'!O$2)))))</f>
        <v/>
      </c>
      <c r="M246" t="str">
        <f>IF(ISBLANK(Marathon!N249),"",100+MAX(0,(50-(50*(Marathon!N249-'Best Times'!P$2)/('Best Times'!P$7-'Best Times'!P$2)))))</f>
        <v/>
      </c>
      <c r="N246" t="str">
        <f>IF(ISBLANK(Marathon!O249),"",100+MAX(0,(50-(50*(Marathon!O249-'Best Times'!Q$2)/('Best Times'!Q$7-'Best Times'!Q$2)))))</f>
        <v/>
      </c>
      <c r="O246">
        <f>100*COUNTIF(E246:N246,"&gt;0")</f>
        <v>100</v>
      </c>
      <c r="P246">
        <f>IF(O246=1000,MIN(E246:N246),0)</f>
        <v>0</v>
      </c>
      <c r="Q246">
        <f>SUM(E246:N246)-P246</f>
        <v>100</v>
      </c>
      <c r="R246">
        <v>245</v>
      </c>
      <c r="S246">
        <f t="shared" si="3"/>
        <v>0</v>
      </c>
    </row>
    <row r="247" spans="1:19">
      <c r="A247">
        <v>246</v>
      </c>
      <c r="B247" t="s">
        <v>250</v>
      </c>
      <c r="C247" s="1">
        <v>0</v>
      </c>
      <c r="D247" s="2" t="s">
        <v>323</v>
      </c>
      <c r="E247" t="str">
        <f>IF(ISBLANK(Marathon!F250),"",100+MAX(0,(50-(50*(Marathon!F250-'Best Times'!H$2)/('Best Times'!H$7-'Best Times'!H$2)))))</f>
        <v/>
      </c>
      <c r="F247">
        <f>IF(ISBLANK(Marathon!G250),"",100+MAX(0,(50-(50*(Marathon!G250-'Best Times'!I$2)/('Best Times'!I$7-'Best Times'!I$2)))))</f>
        <v>100</v>
      </c>
      <c r="G247" t="str">
        <f>IF(ISBLANK(Marathon!H250),"",100+MAX(0,(50-(50*(Marathon!H250-'Best Times'!J$2)/('Best Times'!J$7-'Best Times'!J$2)))))</f>
        <v/>
      </c>
      <c r="H247" t="str">
        <f>IF(ISBLANK(Marathon!I250),"",100+MAX(0,(50-(50*(Marathon!I250-'Best Times'!K$2)/('Best Times'!K$7-'Best Times'!K$2)))))</f>
        <v/>
      </c>
      <c r="I247" t="str">
        <f>IF(ISBLANK(Marathon!J250),"",100+MAX(0,(50-(50*(Marathon!J250-'Best Times'!L$2)/('Best Times'!L$7-'Best Times'!L$2)))))</f>
        <v/>
      </c>
      <c r="J247" t="str">
        <f>IF(ISBLANK(Marathon!K250),"",100+MAX(0,(50-(50*(Marathon!K250-'Best Times'!M$2)/('Best Times'!M$7-'Best Times'!M$2)))))</f>
        <v/>
      </c>
      <c r="K247" t="str">
        <f>IF(ISBLANK(Marathon!L250),"",100+MAX(0,(50-(50*(Marathon!L250-'Best Times'!N$2)/('Best Times'!N$7-'Best Times'!N$2)))))</f>
        <v/>
      </c>
      <c r="L247" t="str">
        <f>IF(ISBLANK(Marathon!M250),"",100+MAX(0,(50-(50*(Marathon!M250-'Best Times'!O$2)/('Best Times'!O$7-'Best Times'!O$2)))))</f>
        <v/>
      </c>
      <c r="M247" t="str">
        <f>IF(ISBLANK(Marathon!N250),"",100+MAX(0,(50-(50*(Marathon!N250-'Best Times'!P$2)/('Best Times'!P$7-'Best Times'!P$2)))))</f>
        <v/>
      </c>
      <c r="N247" t="str">
        <f>IF(ISBLANK(Marathon!O250),"",100+MAX(0,(50-(50*(Marathon!O250-'Best Times'!Q$2)/('Best Times'!Q$7-'Best Times'!Q$2)))))</f>
        <v/>
      </c>
      <c r="O247">
        <f>100*COUNTIF(E247:N247,"&gt;0")</f>
        <v>100</v>
      </c>
      <c r="P247">
        <f>IF(O247=1000,MIN(E247:N247),0)</f>
        <v>0</v>
      </c>
      <c r="Q247">
        <f>SUM(E247:N247)-P247</f>
        <v>100</v>
      </c>
      <c r="R247">
        <v>246</v>
      </c>
      <c r="S247">
        <f t="shared" si="3"/>
        <v>0</v>
      </c>
    </row>
    <row r="248" spans="1:19">
      <c r="A248">
        <v>247</v>
      </c>
      <c r="B248" t="s">
        <v>251</v>
      </c>
      <c r="C248" s="1">
        <v>0</v>
      </c>
      <c r="D248" s="2" t="s">
        <v>323</v>
      </c>
      <c r="E248">
        <f>IF(ISBLANK(Marathon!F251),"",100+MAX(0,(50-(50*(Marathon!F251-'Best Times'!H$2)/('Best Times'!H$7-'Best Times'!H$2)))))</f>
        <v>100</v>
      </c>
      <c r="F248" t="str">
        <f>IF(ISBLANK(Marathon!G251),"",100+MAX(0,(50-(50*(Marathon!G251-'Best Times'!I$2)/('Best Times'!I$7-'Best Times'!I$2)))))</f>
        <v/>
      </c>
      <c r="G248" t="str">
        <f>IF(ISBLANK(Marathon!H251),"",100+MAX(0,(50-(50*(Marathon!H251-'Best Times'!J$2)/('Best Times'!J$7-'Best Times'!J$2)))))</f>
        <v/>
      </c>
      <c r="H248" t="str">
        <f>IF(ISBLANK(Marathon!I251),"",100+MAX(0,(50-(50*(Marathon!I251-'Best Times'!K$2)/('Best Times'!K$7-'Best Times'!K$2)))))</f>
        <v/>
      </c>
      <c r="I248" t="str">
        <f>IF(ISBLANK(Marathon!J251),"",100+MAX(0,(50-(50*(Marathon!J251-'Best Times'!L$2)/('Best Times'!L$7-'Best Times'!L$2)))))</f>
        <v/>
      </c>
      <c r="J248" t="str">
        <f>IF(ISBLANK(Marathon!K251),"",100+MAX(0,(50-(50*(Marathon!K251-'Best Times'!M$2)/('Best Times'!M$7-'Best Times'!M$2)))))</f>
        <v/>
      </c>
      <c r="K248" t="str">
        <f>IF(ISBLANK(Marathon!L251),"",100+MAX(0,(50-(50*(Marathon!L251-'Best Times'!N$2)/('Best Times'!N$7-'Best Times'!N$2)))))</f>
        <v/>
      </c>
      <c r="L248" t="str">
        <f>IF(ISBLANK(Marathon!M251),"",100+MAX(0,(50-(50*(Marathon!M251-'Best Times'!O$2)/('Best Times'!O$7-'Best Times'!O$2)))))</f>
        <v/>
      </c>
      <c r="M248" t="str">
        <f>IF(ISBLANK(Marathon!N251),"",100+MAX(0,(50-(50*(Marathon!N251-'Best Times'!P$2)/('Best Times'!P$7-'Best Times'!P$2)))))</f>
        <v/>
      </c>
      <c r="N248" t="str">
        <f>IF(ISBLANK(Marathon!O251),"",100+MAX(0,(50-(50*(Marathon!O251-'Best Times'!Q$2)/('Best Times'!Q$7-'Best Times'!Q$2)))))</f>
        <v/>
      </c>
      <c r="O248">
        <f>100*COUNTIF(E248:N248,"&gt;0")</f>
        <v>100</v>
      </c>
      <c r="P248">
        <f>IF(O248=1000,MIN(E248:N248),0)</f>
        <v>0</v>
      </c>
      <c r="Q248">
        <f>SUM(E248:N248)-P248</f>
        <v>100</v>
      </c>
      <c r="R248">
        <v>247</v>
      </c>
      <c r="S248">
        <f t="shared" si="3"/>
        <v>0</v>
      </c>
    </row>
    <row r="249" spans="1:19">
      <c r="A249">
        <v>248</v>
      </c>
      <c r="B249" t="s">
        <v>252</v>
      </c>
      <c r="C249" s="1">
        <v>0</v>
      </c>
      <c r="D249" s="2" t="s">
        <v>323</v>
      </c>
      <c r="E249" t="str">
        <f>IF(ISBLANK(Marathon!F252),"",100+MAX(0,(50-(50*(Marathon!F252-'Best Times'!H$2)/('Best Times'!H$7-'Best Times'!H$2)))))</f>
        <v/>
      </c>
      <c r="F249" t="str">
        <f>IF(ISBLANK(Marathon!G252),"",100+MAX(0,(50-(50*(Marathon!G252-'Best Times'!I$2)/('Best Times'!I$7-'Best Times'!I$2)))))</f>
        <v/>
      </c>
      <c r="G249" t="str">
        <f>IF(ISBLANK(Marathon!H252),"",100+MAX(0,(50-(50*(Marathon!H252-'Best Times'!J$2)/('Best Times'!J$7-'Best Times'!J$2)))))</f>
        <v/>
      </c>
      <c r="H249" t="str">
        <f>IF(ISBLANK(Marathon!I252),"",100+MAX(0,(50-(50*(Marathon!I252-'Best Times'!K$2)/('Best Times'!K$7-'Best Times'!K$2)))))</f>
        <v/>
      </c>
      <c r="I249">
        <f>IF(ISBLANK(Marathon!J252),"",100+MAX(0,(50-(50*(Marathon!J252-'Best Times'!L$2)/('Best Times'!L$7-'Best Times'!L$2)))))</f>
        <v>100</v>
      </c>
      <c r="J249" t="str">
        <f>IF(ISBLANK(Marathon!K252),"",100+MAX(0,(50-(50*(Marathon!K252-'Best Times'!M$2)/('Best Times'!M$7-'Best Times'!M$2)))))</f>
        <v/>
      </c>
      <c r="K249" t="str">
        <f>IF(ISBLANK(Marathon!L252),"",100+MAX(0,(50-(50*(Marathon!L252-'Best Times'!N$2)/('Best Times'!N$7-'Best Times'!N$2)))))</f>
        <v/>
      </c>
      <c r="L249" t="str">
        <f>IF(ISBLANK(Marathon!M252),"",100+MAX(0,(50-(50*(Marathon!M252-'Best Times'!O$2)/('Best Times'!O$7-'Best Times'!O$2)))))</f>
        <v/>
      </c>
      <c r="M249" t="str">
        <f>IF(ISBLANK(Marathon!N252),"",100+MAX(0,(50-(50*(Marathon!N252-'Best Times'!P$2)/('Best Times'!P$7-'Best Times'!P$2)))))</f>
        <v/>
      </c>
      <c r="N249" t="str">
        <f>IF(ISBLANK(Marathon!O252),"",100+MAX(0,(50-(50*(Marathon!O252-'Best Times'!Q$2)/('Best Times'!Q$7-'Best Times'!Q$2)))))</f>
        <v/>
      </c>
      <c r="O249">
        <f>100*COUNTIF(E249:N249,"&gt;0")</f>
        <v>100</v>
      </c>
      <c r="P249">
        <f>IF(O249=1000,MIN(E249:N249),0)</f>
        <v>0</v>
      </c>
      <c r="Q249">
        <f>SUM(E249:N249)-P249</f>
        <v>100</v>
      </c>
      <c r="R249">
        <v>248</v>
      </c>
      <c r="S249">
        <f t="shared" si="3"/>
        <v>0</v>
      </c>
    </row>
    <row r="250" spans="1:19">
      <c r="A250">
        <v>249</v>
      </c>
      <c r="B250" t="s">
        <v>253</v>
      </c>
      <c r="C250" s="1">
        <v>0</v>
      </c>
      <c r="D250" s="2" t="s">
        <v>323</v>
      </c>
      <c r="E250" t="str">
        <f>IF(ISBLANK(Marathon!F253),"",100+MAX(0,(50-(50*(Marathon!F253-'Best Times'!H$2)/('Best Times'!H$7-'Best Times'!H$2)))))</f>
        <v/>
      </c>
      <c r="F250" t="str">
        <f>IF(ISBLANK(Marathon!G253),"",100+MAX(0,(50-(50*(Marathon!G253-'Best Times'!I$2)/('Best Times'!I$7-'Best Times'!I$2)))))</f>
        <v/>
      </c>
      <c r="G250" t="str">
        <f>IF(ISBLANK(Marathon!H253),"",100+MAX(0,(50-(50*(Marathon!H253-'Best Times'!J$2)/('Best Times'!J$7-'Best Times'!J$2)))))</f>
        <v/>
      </c>
      <c r="H250" t="str">
        <f>IF(ISBLANK(Marathon!I253),"",100+MAX(0,(50-(50*(Marathon!I253-'Best Times'!K$2)/('Best Times'!K$7-'Best Times'!K$2)))))</f>
        <v/>
      </c>
      <c r="I250" t="str">
        <f>IF(ISBLANK(Marathon!J253),"",100+MAX(0,(50-(50*(Marathon!J253-'Best Times'!L$2)/('Best Times'!L$7-'Best Times'!L$2)))))</f>
        <v/>
      </c>
      <c r="J250" t="str">
        <f>IF(ISBLANK(Marathon!K253),"",100+MAX(0,(50-(50*(Marathon!K253-'Best Times'!M$2)/('Best Times'!M$7-'Best Times'!M$2)))))</f>
        <v/>
      </c>
      <c r="K250" t="str">
        <f>IF(ISBLANK(Marathon!L253),"",100+MAX(0,(50-(50*(Marathon!L253-'Best Times'!N$2)/('Best Times'!N$7-'Best Times'!N$2)))))</f>
        <v/>
      </c>
      <c r="L250" t="str">
        <f>IF(ISBLANK(Marathon!M253),"",100+MAX(0,(50-(50*(Marathon!M253-'Best Times'!O$2)/('Best Times'!O$7-'Best Times'!O$2)))))</f>
        <v/>
      </c>
      <c r="M250" t="str">
        <f>IF(ISBLANK(Marathon!N253),"",100+MAX(0,(50-(50*(Marathon!N253-'Best Times'!P$2)/('Best Times'!P$7-'Best Times'!P$2)))))</f>
        <v/>
      </c>
      <c r="N250">
        <f>IF(ISBLANK(Marathon!O253),"",100+MAX(0,(50-(50*(Marathon!O253-'Best Times'!Q$2)/('Best Times'!Q$7-'Best Times'!Q$2)))))</f>
        <v>100</v>
      </c>
      <c r="O250">
        <f>100*COUNTIF(E250:N250,"&gt;0")</f>
        <v>100</v>
      </c>
      <c r="P250">
        <f>IF(O250=1000,MIN(E250:N250),0)</f>
        <v>0</v>
      </c>
      <c r="Q250">
        <f>SUM(E250:N250)-P250</f>
        <v>100</v>
      </c>
      <c r="R250">
        <v>249</v>
      </c>
      <c r="S250">
        <f t="shared" si="3"/>
        <v>0</v>
      </c>
    </row>
    <row r="251" spans="1:19">
      <c r="A251">
        <v>250</v>
      </c>
      <c r="B251" t="s">
        <v>254</v>
      </c>
      <c r="C251" s="1">
        <v>0</v>
      </c>
      <c r="D251" s="2" t="s">
        <v>323</v>
      </c>
      <c r="E251" t="str">
        <f>IF(ISBLANK(Marathon!F254),"",100+MAX(0,(50-(50*(Marathon!F254-'Best Times'!H$2)/('Best Times'!H$7-'Best Times'!H$2)))))</f>
        <v/>
      </c>
      <c r="F251" t="str">
        <f>IF(ISBLANK(Marathon!G254),"",100+MAX(0,(50-(50*(Marathon!G254-'Best Times'!I$2)/('Best Times'!I$7-'Best Times'!I$2)))))</f>
        <v/>
      </c>
      <c r="G251" t="str">
        <f>IF(ISBLANK(Marathon!H254),"",100+MAX(0,(50-(50*(Marathon!H254-'Best Times'!J$2)/('Best Times'!J$7-'Best Times'!J$2)))))</f>
        <v/>
      </c>
      <c r="H251" t="str">
        <f>IF(ISBLANK(Marathon!I254),"",100+MAX(0,(50-(50*(Marathon!I254-'Best Times'!K$2)/('Best Times'!K$7-'Best Times'!K$2)))))</f>
        <v/>
      </c>
      <c r="I251" t="str">
        <f>IF(ISBLANK(Marathon!J254),"",100+MAX(0,(50-(50*(Marathon!J254-'Best Times'!L$2)/('Best Times'!L$7-'Best Times'!L$2)))))</f>
        <v/>
      </c>
      <c r="J251">
        <f>IF(ISBLANK(Marathon!K254),"",100+MAX(0,(50-(50*(Marathon!K254-'Best Times'!M$2)/('Best Times'!M$7-'Best Times'!M$2)))))</f>
        <v>100</v>
      </c>
      <c r="K251" t="str">
        <f>IF(ISBLANK(Marathon!L254),"",100+MAX(0,(50-(50*(Marathon!L254-'Best Times'!N$2)/('Best Times'!N$7-'Best Times'!N$2)))))</f>
        <v/>
      </c>
      <c r="L251" t="str">
        <f>IF(ISBLANK(Marathon!M254),"",100+MAX(0,(50-(50*(Marathon!M254-'Best Times'!O$2)/('Best Times'!O$7-'Best Times'!O$2)))))</f>
        <v/>
      </c>
      <c r="M251" t="str">
        <f>IF(ISBLANK(Marathon!N254),"",100+MAX(0,(50-(50*(Marathon!N254-'Best Times'!P$2)/('Best Times'!P$7-'Best Times'!P$2)))))</f>
        <v/>
      </c>
      <c r="N251" t="str">
        <f>IF(ISBLANK(Marathon!O254),"",100+MAX(0,(50-(50*(Marathon!O254-'Best Times'!Q$2)/('Best Times'!Q$7-'Best Times'!Q$2)))))</f>
        <v/>
      </c>
      <c r="O251">
        <f>100*COUNTIF(E251:N251,"&gt;0")</f>
        <v>100</v>
      </c>
      <c r="P251">
        <f>IF(O251=1000,MIN(E251:N251),0)</f>
        <v>0</v>
      </c>
      <c r="Q251">
        <f>SUM(E251:N251)-P251</f>
        <v>100</v>
      </c>
      <c r="R251">
        <v>250</v>
      </c>
      <c r="S251">
        <f t="shared" si="3"/>
        <v>0</v>
      </c>
    </row>
    <row r="252" spans="1:19">
      <c r="A252">
        <v>251</v>
      </c>
      <c r="B252" t="s">
        <v>255</v>
      </c>
      <c r="C252" s="1">
        <v>0</v>
      </c>
      <c r="D252" s="2" t="s">
        <v>323</v>
      </c>
      <c r="E252" t="str">
        <f>IF(ISBLANK(Marathon!F255),"",100+MAX(0,(50-(50*(Marathon!F255-'Best Times'!H$2)/('Best Times'!H$7-'Best Times'!H$2)))))</f>
        <v/>
      </c>
      <c r="F252" t="str">
        <f>IF(ISBLANK(Marathon!G255),"",100+MAX(0,(50-(50*(Marathon!G255-'Best Times'!I$2)/('Best Times'!I$7-'Best Times'!I$2)))))</f>
        <v/>
      </c>
      <c r="G252">
        <f>IF(ISBLANK(Marathon!H255),"",100+MAX(0,(50-(50*(Marathon!H255-'Best Times'!J$2)/('Best Times'!J$7-'Best Times'!J$2)))))</f>
        <v>100</v>
      </c>
      <c r="H252" t="str">
        <f>IF(ISBLANK(Marathon!I255),"",100+MAX(0,(50-(50*(Marathon!I255-'Best Times'!K$2)/('Best Times'!K$7-'Best Times'!K$2)))))</f>
        <v/>
      </c>
      <c r="I252" t="str">
        <f>IF(ISBLANK(Marathon!J255),"",100+MAX(0,(50-(50*(Marathon!J255-'Best Times'!L$2)/('Best Times'!L$7-'Best Times'!L$2)))))</f>
        <v/>
      </c>
      <c r="J252" t="str">
        <f>IF(ISBLANK(Marathon!K255),"",100+MAX(0,(50-(50*(Marathon!K255-'Best Times'!M$2)/('Best Times'!M$7-'Best Times'!M$2)))))</f>
        <v/>
      </c>
      <c r="K252" t="str">
        <f>IF(ISBLANK(Marathon!L255),"",100+MAX(0,(50-(50*(Marathon!L255-'Best Times'!N$2)/('Best Times'!N$7-'Best Times'!N$2)))))</f>
        <v/>
      </c>
      <c r="L252" t="str">
        <f>IF(ISBLANK(Marathon!M255),"",100+MAX(0,(50-(50*(Marathon!M255-'Best Times'!O$2)/('Best Times'!O$7-'Best Times'!O$2)))))</f>
        <v/>
      </c>
      <c r="M252" t="str">
        <f>IF(ISBLANK(Marathon!N255),"",100+MAX(0,(50-(50*(Marathon!N255-'Best Times'!P$2)/('Best Times'!P$7-'Best Times'!P$2)))))</f>
        <v/>
      </c>
      <c r="N252" t="str">
        <f>IF(ISBLANK(Marathon!O255),"",100+MAX(0,(50-(50*(Marathon!O255-'Best Times'!Q$2)/('Best Times'!Q$7-'Best Times'!Q$2)))))</f>
        <v/>
      </c>
      <c r="O252">
        <f>100*COUNTIF(E252:N252,"&gt;0")</f>
        <v>100</v>
      </c>
      <c r="P252">
        <f>IF(O252=1000,MIN(E252:N252),0)</f>
        <v>0</v>
      </c>
      <c r="Q252">
        <f>SUM(E252:N252)-P252</f>
        <v>100</v>
      </c>
      <c r="R252">
        <v>251</v>
      </c>
      <c r="S252">
        <f t="shared" si="3"/>
        <v>0</v>
      </c>
    </row>
    <row r="253" spans="1:19">
      <c r="A253">
        <v>252</v>
      </c>
      <c r="B253" t="s">
        <v>256</v>
      </c>
      <c r="C253" s="1">
        <v>0</v>
      </c>
      <c r="D253" s="2" t="s">
        <v>323</v>
      </c>
      <c r="E253" t="str">
        <f>IF(ISBLANK(Marathon!F256),"",100+MAX(0,(50-(50*(Marathon!F256-'Best Times'!H$2)/('Best Times'!H$7-'Best Times'!H$2)))))</f>
        <v/>
      </c>
      <c r="F253" t="str">
        <f>IF(ISBLANK(Marathon!G256),"",100+MAX(0,(50-(50*(Marathon!G256-'Best Times'!I$2)/('Best Times'!I$7-'Best Times'!I$2)))))</f>
        <v/>
      </c>
      <c r="G253">
        <f>IF(ISBLANK(Marathon!H256),"",100+MAX(0,(50-(50*(Marathon!H256-'Best Times'!J$2)/('Best Times'!J$7-'Best Times'!J$2)))))</f>
        <v>100</v>
      </c>
      <c r="H253" t="str">
        <f>IF(ISBLANK(Marathon!I256),"",100+MAX(0,(50-(50*(Marathon!I256-'Best Times'!K$2)/('Best Times'!K$7-'Best Times'!K$2)))))</f>
        <v/>
      </c>
      <c r="I253" t="str">
        <f>IF(ISBLANK(Marathon!J256),"",100+MAX(0,(50-(50*(Marathon!J256-'Best Times'!L$2)/('Best Times'!L$7-'Best Times'!L$2)))))</f>
        <v/>
      </c>
      <c r="J253" t="str">
        <f>IF(ISBLANK(Marathon!K256),"",100+MAX(0,(50-(50*(Marathon!K256-'Best Times'!M$2)/('Best Times'!M$7-'Best Times'!M$2)))))</f>
        <v/>
      </c>
      <c r="K253" t="str">
        <f>IF(ISBLANK(Marathon!L256),"",100+MAX(0,(50-(50*(Marathon!L256-'Best Times'!N$2)/('Best Times'!N$7-'Best Times'!N$2)))))</f>
        <v/>
      </c>
      <c r="L253" t="str">
        <f>IF(ISBLANK(Marathon!M256),"",100+MAX(0,(50-(50*(Marathon!M256-'Best Times'!O$2)/('Best Times'!O$7-'Best Times'!O$2)))))</f>
        <v/>
      </c>
      <c r="M253" t="str">
        <f>IF(ISBLANK(Marathon!N256),"",100+MAX(0,(50-(50*(Marathon!N256-'Best Times'!P$2)/('Best Times'!P$7-'Best Times'!P$2)))))</f>
        <v/>
      </c>
      <c r="N253" t="str">
        <f>IF(ISBLANK(Marathon!O256),"",100+MAX(0,(50-(50*(Marathon!O256-'Best Times'!Q$2)/('Best Times'!Q$7-'Best Times'!Q$2)))))</f>
        <v/>
      </c>
      <c r="O253">
        <f>100*COUNTIF(E253:N253,"&gt;0")</f>
        <v>100</v>
      </c>
      <c r="P253">
        <f>IF(O253=1000,MIN(E253:N253),0)</f>
        <v>0</v>
      </c>
      <c r="Q253">
        <f>SUM(E253:N253)-P253</f>
        <v>100</v>
      </c>
      <c r="R253">
        <v>252</v>
      </c>
      <c r="S253">
        <f t="shared" si="3"/>
        <v>0</v>
      </c>
    </row>
    <row r="254" spans="1:19">
      <c r="A254">
        <v>253</v>
      </c>
      <c r="B254" t="s">
        <v>99</v>
      </c>
      <c r="C254" s="1">
        <v>0</v>
      </c>
      <c r="D254" s="2" t="s">
        <v>323</v>
      </c>
      <c r="E254" t="str">
        <f>IF(ISBLANK(Marathon!F257),"",100+MAX(0,(50-(50*(Marathon!F257-'Best Times'!H$2)/('Best Times'!H$7-'Best Times'!H$2)))))</f>
        <v/>
      </c>
      <c r="F254" t="str">
        <f>IF(ISBLANK(Marathon!G257),"",100+MAX(0,(50-(50*(Marathon!G257-'Best Times'!I$2)/('Best Times'!I$7-'Best Times'!I$2)))))</f>
        <v/>
      </c>
      <c r="G254" t="str">
        <f>IF(ISBLANK(Marathon!H257),"",100+MAX(0,(50-(50*(Marathon!H257-'Best Times'!J$2)/('Best Times'!J$7-'Best Times'!J$2)))))</f>
        <v/>
      </c>
      <c r="H254" t="str">
        <f>IF(ISBLANK(Marathon!I257),"",100+MAX(0,(50-(50*(Marathon!I257-'Best Times'!K$2)/('Best Times'!K$7-'Best Times'!K$2)))))</f>
        <v/>
      </c>
      <c r="I254">
        <f>IF(ISBLANK(Marathon!J257),"",100+MAX(0,(50-(50*(Marathon!J257-'Best Times'!L$2)/('Best Times'!L$7-'Best Times'!L$2)))))</f>
        <v>100</v>
      </c>
      <c r="J254" t="str">
        <f>IF(ISBLANK(Marathon!K257),"",100+MAX(0,(50-(50*(Marathon!K257-'Best Times'!M$2)/('Best Times'!M$7-'Best Times'!M$2)))))</f>
        <v/>
      </c>
      <c r="K254" t="str">
        <f>IF(ISBLANK(Marathon!L257),"",100+MAX(0,(50-(50*(Marathon!L257-'Best Times'!N$2)/('Best Times'!N$7-'Best Times'!N$2)))))</f>
        <v/>
      </c>
      <c r="L254" t="str">
        <f>IF(ISBLANK(Marathon!M257),"",100+MAX(0,(50-(50*(Marathon!M257-'Best Times'!O$2)/('Best Times'!O$7-'Best Times'!O$2)))))</f>
        <v/>
      </c>
      <c r="M254" t="str">
        <f>IF(ISBLANK(Marathon!N257),"",100+MAX(0,(50-(50*(Marathon!N257-'Best Times'!P$2)/('Best Times'!P$7-'Best Times'!P$2)))))</f>
        <v/>
      </c>
      <c r="N254" t="str">
        <f>IF(ISBLANK(Marathon!O257),"",100+MAX(0,(50-(50*(Marathon!O257-'Best Times'!Q$2)/('Best Times'!Q$7-'Best Times'!Q$2)))))</f>
        <v/>
      </c>
      <c r="O254">
        <f>100*COUNTIF(E254:N254,"&gt;0")</f>
        <v>100</v>
      </c>
      <c r="P254">
        <f>IF(O254=1000,MIN(E254:N254),0)</f>
        <v>0</v>
      </c>
      <c r="Q254">
        <f>SUM(E254:N254)-P254</f>
        <v>100</v>
      </c>
      <c r="R254">
        <v>253</v>
      </c>
      <c r="S254">
        <f t="shared" si="3"/>
        <v>0</v>
      </c>
    </row>
    <row r="255" spans="1:19">
      <c r="A255">
        <v>254</v>
      </c>
      <c r="B255" t="s">
        <v>108</v>
      </c>
      <c r="C255" s="1">
        <v>0</v>
      </c>
      <c r="D255" s="2" t="s">
        <v>323</v>
      </c>
      <c r="E255" t="str">
        <f>IF(ISBLANK(Marathon!F258),"",100+MAX(0,(50-(50*(Marathon!F258-'Best Times'!H$2)/('Best Times'!H$7-'Best Times'!H$2)))))</f>
        <v/>
      </c>
      <c r="F255" t="str">
        <f>IF(ISBLANK(Marathon!G258),"",100+MAX(0,(50-(50*(Marathon!G258-'Best Times'!I$2)/('Best Times'!I$7-'Best Times'!I$2)))))</f>
        <v/>
      </c>
      <c r="G255" t="str">
        <f>IF(ISBLANK(Marathon!H258),"",100+MAX(0,(50-(50*(Marathon!H258-'Best Times'!J$2)/('Best Times'!J$7-'Best Times'!J$2)))))</f>
        <v/>
      </c>
      <c r="H255" t="str">
        <f>IF(ISBLANK(Marathon!I258),"",100+MAX(0,(50-(50*(Marathon!I258-'Best Times'!K$2)/('Best Times'!K$7-'Best Times'!K$2)))))</f>
        <v/>
      </c>
      <c r="I255" t="str">
        <f>IF(ISBLANK(Marathon!J258),"",100+MAX(0,(50-(50*(Marathon!J258-'Best Times'!L$2)/('Best Times'!L$7-'Best Times'!L$2)))))</f>
        <v/>
      </c>
      <c r="J255">
        <f>IF(ISBLANK(Marathon!K258),"",100+MAX(0,(50-(50*(Marathon!K258-'Best Times'!M$2)/('Best Times'!M$7-'Best Times'!M$2)))))</f>
        <v>100</v>
      </c>
      <c r="K255" t="str">
        <f>IF(ISBLANK(Marathon!L258),"",100+MAX(0,(50-(50*(Marathon!L258-'Best Times'!N$2)/('Best Times'!N$7-'Best Times'!N$2)))))</f>
        <v/>
      </c>
      <c r="L255" t="str">
        <f>IF(ISBLANK(Marathon!M258),"",100+MAX(0,(50-(50*(Marathon!M258-'Best Times'!O$2)/('Best Times'!O$7-'Best Times'!O$2)))))</f>
        <v/>
      </c>
      <c r="M255" t="str">
        <f>IF(ISBLANK(Marathon!N258),"",100+MAX(0,(50-(50*(Marathon!N258-'Best Times'!P$2)/('Best Times'!P$7-'Best Times'!P$2)))))</f>
        <v/>
      </c>
      <c r="N255" t="str">
        <f>IF(ISBLANK(Marathon!O258),"",100+MAX(0,(50-(50*(Marathon!O258-'Best Times'!Q$2)/('Best Times'!Q$7-'Best Times'!Q$2)))))</f>
        <v/>
      </c>
      <c r="O255">
        <f>100*COUNTIF(E255:N255,"&gt;0")</f>
        <v>100</v>
      </c>
      <c r="P255">
        <f>IF(O255=1000,MIN(E255:N255),0)</f>
        <v>0</v>
      </c>
      <c r="Q255">
        <f>SUM(E255:N255)-P255</f>
        <v>100</v>
      </c>
      <c r="R255">
        <v>254</v>
      </c>
      <c r="S255">
        <f t="shared" si="3"/>
        <v>0</v>
      </c>
    </row>
    <row r="256" spans="1:19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IF(ISBLANK(Marathon!F259),"",100+MAX(0,(50-(50*(Marathon!F259-'Best Times'!H$2)/('Best Times'!H$7-'Best Times'!H$2)))))</f>
        <v/>
      </c>
      <c r="F256" t="str">
        <f>IF(ISBLANK(Marathon!G259),"",100+MAX(0,(50-(50*(Marathon!G259-'Best Times'!I$2)/('Best Times'!I$7-'Best Times'!I$2)))))</f>
        <v/>
      </c>
      <c r="G256" t="str">
        <f>IF(ISBLANK(Marathon!H259),"",100+MAX(0,(50-(50*(Marathon!H259-'Best Times'!J$2)/('Best Times'!J$7-'Best Times'!J$2)))))</f>
        <v/>
      </c>
      <c r="H256" t="str">
        <f>IF(ISBLANK(Marathon!I259),"",100+MAX(0,(50-(50*(Marathon!I259-'Best Times'!K$2)/('Best Times'!K$7-'Best Times'!K$2)))))</f>
        <v/>
      </c>
      <c r="I256" t="str">
        <f>IF(ISBLANK(Marathon!J259),"",100+MAX(0,(50-(50*(Marathon!J259-'Best Times'!L$2)/('Best Times'!L$7-'Best Times'!L$2)))))</f>
        <v/>
      </c>
      <c r="J256" t="str">
        <f>IF(ISBLANK(Marathon!K259),"",100+MAX(0,(50-(50*(Marathon!K259-'Best Times'!M$2)/('Best Times'!M$7-'Best Times'!M$2)))))</f>
        <v/>
      </c>
      <c r="K256" t="str">
        <f>IF(ISBLANK(Marathon!L259),"",100+MAX(0,(50-(50*(Marathon!L259-'Best Times'!N$2)/('Best Times'!N$7-'Best Times'!N$2)))))</f>
        <v/>
      </c>
      <c r="L256" t="str">
        <f>IF(ISBLANK(Marathon!M259),"",100+MAX(0,(50-(50*(Marathon!M259-'Best Times'!O$2)/('Best Times'!O$7-'Best Times'!O$2)))))</f>
        <v/>
      </c>
      <c r="M256">
        <f>IF(ISBLANK(Marathon!N259),"",100+MAX(0,(50-(50*(Marathon!N259-'Best Times'!P$2)/('Best Times'!P$7-'Best Times'!P$2)))))</f>
        <v>100</v>
      </c>
      <c r="N256" t="str">
        <f>IF(ISBLANK(Marathon!O259),"",100+MAX(0,(50-(50*(Marathon!O259-'Best Times'!Q$2)/('Best Times'!Q$7-'Best Times'!Q$2)))))</f>
        <v/>
      </c>
      <c r="O256">
        <f>100*COUNTIF(E256:N256,"&gt;0")</f>
        <v>100</v>
      </c>
      <c r="P256">
        <f>IF(O256=1000,MIN(E256:N256),0)</f>
        <v>0</v>
      </c>
      <c r="Q256">
        <f>SUM(E256:N256)-P256</f>
        <v>100</v>
      </c>
      <c r="R256">
        <v>255</v>
      </c>
      <c r="S256">
        <f t="shared" si="3"/>
        <v>0</v>
      </c>
    </row>
    <row r="257" spans="1:19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IF(ISBLANK(Marathon!F260),"",100+MAX(0,(50-(50*(Marathon!F260-'Best Times'!H$2)/('Best Times'!H$7-'Best Times'!H$2)))))</f>
        <v/>
      </c>
      <c r="F257">
        <f>IF(ISBLANK(Marathon!G260),"",100+MAX(0,(50-(50*(Marathon!G260-'Best Times'!I$2)/('Best Times'!I$7-'Best Times'!I$2)))))</f>
        <v>100</v>
      </c>
      <c r="G257" t="str">
        <f>IF(ISBLANK(Marathon!H260),"",100+MAX(0,(50-(50*(Marathon!H260-'Best Times'!J$2)/('Best Times'!J$7-'Best Times'!J$2)))))</f>
        <v/>
      </c>
      <c r="H257" t="str">
        <f>IF(ISBLANK(Marathon!I260),"",100+MAX(0,(50-(50*(Marathon!I260-'Best Times'!K$2)/('Best Times'!K$7-'Best Times'!K$2)))))</f>
        <v/>
      </c>
      <c r="I257" t="str">
        <f>IF(ISBLANK(Marathon!J260),"",100+MAX(0,(50-(50*(Marathon!J260-'Best Times'!L$2)/('Best Times'!L$7-'Best Times'!L$2)))))</f>
        <v/>
      </c>
      <c r="J257" t="str">
        <f>IF(ISBLANK(Marathon!K260),"",100+MAX(0,(50-(50*(Marathon!K260-'Best Times'!M$2)/('Best Times'!M$7-'Best Times'!M$2)))))</f>
        <v/>
      </c>
      <c r="K257" t="str">
        <f>IF(ISBLANK(Marathon!L260),"",100+MAX(0,(50-(50*(Marathon!L260-'Best Times'!N$2)/('Best Times'!N$7-'Best Times'!N$2)))))</f>
        <v/>
      </c>
      <c r="L257" t="str">
        <f>IF(ISBLANK(Marathon!M260),"",100+MAX(0,(50-(50*(Marathon!M260-'Best Times'!O$2)/('Best Times'!O$7-'Best Times'!O$2)))))</f>
        <v/>
      </c>
      <c r="M257" t="str">
        <f>IF(ISBLANK(Marathon!N260),"",100+MAX(0,(50-(50*(Marathon!N260-'Best Times'!P$2)/('Best Times'!P$7-'Best Times'!P$2)))))</f>
        <v/>
      </c>
      <c r="N257" t="str">
        <f>IF(ISBLANK(Marathon!O260),"",100+MAX(0,(50-(50*(Marathon!O260-'Best Times'!Q$2)/('Best Times'!Q$7-'Best Times'!Q$2)))))</f>
        <v/>
      </c>
      <c r="O257">
        <f>100*COUNTIF(E257:N257,"&gt;0")</f>
        <v>100</v>
      </c>
      <c r="P257">
        <f>IF(O257=1000,MIN(E257:N257),0)</f>
        <v>0</v>
      </c>
      <c r="Q257">
        <f>SUM(E257:N257)-P257</f>
        <v>100</v>
      </c>
      <c r="R257">
        <v>256</v>
      </c>
      <c r="S257">
        <f t="shared" si="3"/>
        <v>0</v>
      </c>
    </row>
    <row r="258" spans="1:19">
      <c r="A258">
        <v>257</v>
      </c>
      <c r="B258" t="s">
        <v>259</v>
      </c>
      <c r="C258" s="1">
        <v>0</v>
      </c>
      <c r="D258" s="2" t="s">
        <v>323</v>
      </c>
      <c r="E258">
        <f>IF(ISBLANK(Marathon!F261),"",100+MAX(0,(50-(50*(Marathon!F261-'Best Times'!H$2)/('Best Times'!H$7-'Best Times'!H$2)))))</f>
        <v>100</v>
      </c>
      <c r="F258" t="str">
        <f>IF(ISBLANK(Marathon!G261),"",100+MAX(0,(50-(50*(Marathon!G261-'Best Times'!I$2)/('Best Times'!I$7-'Best Times'!I$2)))))</f>
        <v/>
      </c>
      <c r="G258" t="str">
        <f>IF(ISBLANK(Marathon!H261),"",100+MAX(0,(50-(50*(Marathon!H261-'Best Times'!J$2)/('Best Times'!J$7-'Best Times'!J$2)))))</f>
        <v/>
      </c>
      <c r="H258" t="str">
        <f>IF(ISBLANK(Marathon!I261),"",100+MAX(0,(50-(50*(Marathon!I261-'Best Times'!K$2)/('Best Times'!K$7-'Best Times'!K$2)))))</f>
        <v/>
      </c>
      <c r="I258" t="str">
        <f>IF(ISBLANK(Marathon!J261),"",100+MAX(0,(50-(50*(Marathon!J261-'Best Times'!L$2)/('Best Times'!L$7-'Best Times'!L$2)))))</f>
        <v/>
      </c>
      <c r="J258" t="str">
        <f>IF(ISBLANK(Marathon!K261),"",100+MAX(0,(50-(50*(Marathon!K261-'Best Times'!M$2)/('Best Times'!M$7-'Best Times'!M$2)))))</f>
        <v/>
      </c>
      <c r="K258" t="str">
        <f>IF(ISBLANK(Marathon!L261),"",100+MAX(0,(50-(50*(Marathon!L261-'Best Times'!N$2)/('Best Times'!N$7-'Best Times'!N$2)))))</f>
        <v/>
      </c>
      <c r="L258" t="str">
        <f>IF(ISBLANK(Marathon!M261),"",100+MAX(0,(50-(50*(Marathon!M261-'Best Times'!O$2)/('Best Times'!O$7-'Best Times'!O$2)))))</f>
        <v/>
      </c>
      <c r="M258" t="str">
        <f>IF(ISBLANK(Marathon!N261),"",100+MAX(0,(50-(50*(Marathon!N261-'Best Times'!P$2)/('Best Times'!P$7-'Best Times'!P$2)))))</f>
        <v/>
      </c>
      <c r="N258" t="str">
        <f>IF(ISBLANK(Marathon!O261),"",100+MAX(0,(50-(50*(Marathon!O261-'Best Times'!Q$2)/('Best Times'!Q$7-'Best Times'!Q$2)))))</f>
        <v/>
      </c>
      <c r="O258">
        <f>100*COUNTIF(E258:N258,"&gt;0")</f>
        <v>100</v>
      </c>
      <c r="P258">
        <f>IF(O258=1000,MIN(E258:N258),0)</f>
        <v>0</v>
      </c>
      <c r="Q258">
        <f>SUM(E258:N258)-P258</f>
        <v>100</v>
      </c>
      <c r="R258">
        <v>257</v>
      </c>
      <c r="S258">
        <f t="shared" si="3"/>
        <v>0</v>
      </c>
    </row>
    <row r="259" spans="1:19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IF(ISBLANK(Marathon!F262),"",100+MAX(0,(50-(50*(Marathon!F262-'Best Times'!H$2)/('Best Times'!H$7-'Best Times'!H$2)))))</f>
        <v/>
      </c>
      <c r="F259" t="str">
        <f>IF(ISBLANK(Marathon!G262),"",100+MAX(0,(50-(50*(Marathon!G262-'Best Times'!I$2)/('Best Times'!I$7-'Best Times'!I$2)))))</f>
        <v/>
      </c>
      <c r="G259" t="str">
        <f>IF(ISBLANK(Marathon!H262),"",100+MAX(0,(50-(50*(Marathon!H262-'Best Times'!J$2)/('Best Times'!J$7-'Best Times'!J$2)))))</f>
        <v/>
      </c>
      <c r="H259" t="str">
        <f>IF(ISBLANK(Marathon!I262),"",100+MAX(0,(50-(50*(Marathon!I262-'Best Times'!K$2)/('Best Times'!K$7-'Best Times'!K$2)))))</f>
        <v/>
      </c>
      <c r="I259" t="str">
        <f>IF(ISBLANK(Marathon!J262),"",100+MAX(0,(50-(50*(Marathon!J262-'Best Times'!L$2)/('Best Times'!L$7-'Best Times'!L$2)))))</f>
        <v/>
      </c>
      <c r="J259" t="str">
        <f>IF(ISBLANK(Marathon!K262),"",100+MAX(0,(50-(50*(Marathon!K262-'Best Times'!M$2)/('Best Times'!M$7-'Best Times'!M$2)))))</f>
        <v/>
      </c>
      <c r="K259" t="str">
        <f>IF(ISBLANK(Marathon!L262),"",100+MAX(0,(50-(50*(Marathon!L262-'Best Times'!N$2)/('Best Times'!N$7-'Best Times'!N$2)))))</f>
        <v/>
      </c>
      <c r="L259" t="str">
        <f>IF(ISBLANK(Marathon!M262),"",100+MAX(0,(50-(50*(Marathon!M262-'Best Times'!O$2)/('Best Times'!O$7-'Best Times'!O$2)))))</f>
        <v/>
      </c>
      <c r="M259" t="str">
        <f>IF(ISBLANK(Marathon!N262),"",100+MAX(0,(50-(50*(Marathon!N262-'Best Times'!P$2)/('Best Times'!P$7-'Best Times'!P$2)))))</f>
        <v/>
      </c>
      <c r="N259">
        <f>IF(ISBLANK(Marathon!O262),"",100+MAX(0,(50-(50*(Marathon!O262-'Best Times'!Q$2)/('Best Times'!Q$7-'Best Times'!Q$2)))))</f>
        <v>100</v>
      </c>
      <c r="O259">
        <f>100*COUNTIF(E259:N259,"&gt;0")</f>
        <v>100</v>
      </c>
      <c r="P259">
        <f>IF(O259=1000,MIN(E259:N259),0)</f>
        <v>0</v>
      </c>
      <c r="Q259">
        <f>SUM(E259:N259)-P259</f>
        <v>100</v>
      </c>
      <c r="R259">
        <v>258</v>
      </c>
      <c r="S259">
        <f t="shared" ref="S259:S260" si="4">A259-R259</f>
        <v>0</v>
      </c>
    </row>
    <row r="260" spans="1:19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IF(ISBLANK(Marathon!F263),"",100+MAX(0,(50-(50*(Marathon!F263-'Best Times'!H$2)/('Best Times'!H$7-'Best Times'!H$2)))))</f>
        <v/>
      </c>
      <c r="F260">
        <f>IF(ISBLANK(Marathon!G263),"",100+MAX(0,(50-(50*(Marathon!G263-'Best Times'!I$2)/('Best Times'!I$7-'Best Times'!I$2)))))</f>
        <v>100</v>
      </c>
      <c r="G260" t="str">
        <f>IF(ISBLANK(Marathon!H263),"",100+MAX(0,(50-(50*(Marathon!H263-'Best Times'!J$2)/('Best Times'!J$7-'Best Times'!J$2)))))</f>
        <v/>
      </c>
      <c r="H260" t="str">
        <f>IF(ISBLANK(Marathon!I263),"",100+MAX(0,(50-(50*(Marathon!I263-'Best Times'!K$2)/('Best Times'!K$7-'Best Times'!K$2)))))</f>
        <v/>
      </c>
      <c r="I260" t="str">
        <f>IF(ISBLANK(Marathon!J263),"",100+MAX(0,(50-(50*(Marathon!J263-'Best Times'!L$2)/('Best Times'!L$7-'Best Times'!L$2)))))</f>
        <v/>
      </c>
      <c r="J260" t="str">
        <f>IF(ISBLANK(Marathon!K263),"",100+MAX(0,(50-(50*(Marathon!K263-'Best Times'!M$2)/('Best Times'!M$7-'Best Times'!M$2)))))</f>
        <v/>
      </c>
      <c r="K260" t="str">
        <f>IF(ISBLANK(Marathon!L263),"",100+MAX(0,(50-(50*(Marathon!L263-'Best Times'!N$2)/('Best Times'!N$7-'Best Times'!N$2)))))</f>
        <v/>
      </c>
      <c r="L260" t="str">
        <f>IF(ISBLANK(Marathon!M263),"",100+MAX(0,(50-(50*(Marathon!M263-'Best Times'!O$2)/('Best Times'!O$7-'Best Times'!O$2)))))</f>
        <v/>
      </c>
      <c r="M260" t="str">
        <f>IF(ISBLANK(Marathon!N263),"",100+MAX(0,(50-(50*(Marathon!N263-'Best Times'!P$2)/('Best Times'!P$7-'Best Times'!P$2)))))</f>
        <v/>
      </c>
      <c r="N260" t="str">
        <f>IF(ISBLANK(Marathon!O263),"",100+MAX(0,(50-(50*(Marathon!O263-'Best Times'!Q$2)/('Best Times'!Q$7-'Best Times'!Q$2)))))</f>
        <v/>
      </c>
      <c r="O260">
        <f>100*COUNTIF(E260:N260,"&gt;0")</f>
        <v>100</v>
      </c>
      <c r="P260">
        <f>IF(O260=1000,MIN(E260:N260),0)</f>
        <v>0</v>
      </c>
      <c r="Q260">
        <f>SUM(E260:N260)-P260</f>
        <v>100</v>
      </c>
      <c r="R260">
        <v>259</v>
      </c>
      <c r="S260">
        <f t="shared" si="4"/>
        <v>0</v>
      </c>
    </row>
    <row r="261" spans="1:19">
      <c r="D261" s="2" t="s">
        <v>346</v>
      </c>
      <c r="E261">
        <f>COUNTIF(E2:E260,"&gt;100")</f>
        <v>90</v>
      </c>
      <c r="F261">
        <f t="shared" ref="F261:N261" si="5">COUNTIF(F2:F260,"&gt;100")</f>
        <v>108</v>
      </c>
      <c r="G261">
        <f t="shared" si="5"/>
        <v>75</v>
      </c>
      <c r="H261">
        <f t="shared" si="5"/>
        <v>117</v>
      </c>
      <c r="I261">
        <f t="shared" si="5"/>
        <v>134</v>
      </c>
      <c r="J261">
        <f t="shared" si="5"/>
        <v>132</v>
      </c>
      <c r="K261">
        <f t="shared" si="5"/>
        <v>84</v>
      </c>
      <c r="L261">
        <f t="shared" si="5"/>
        <v>113</v>
      </c>
      <c r="M261">
        <f t="shared" si="5"/>
        <v>124</v>
      </c>
      <c r="N261">
        <f t="shared" si="5"/>
        <v>141</v>
      </c>
    </row>
    <row r="262" spans="1:19">
      <c r="D262" s="2" t="s">
        <v>345</v>
      </c>
      <c r="E262">
        <f>COUNTIF(E2:E260,"&gt;0")</f>
        <v>190</v>
      </c>
      <c r="F262">
        <f t="shared" ref="F262:N262" si="6">COUNTIF(F2:F260,"&gt;0")</f>
        <v>220</v>
      </c>
      <c r="G262">
        <f t="shared" si="6"/>
        <v>169</v>
      </c>
      <c r="H262">
        <f t="shared" si="6"/>
        <v>179</v>
      </c>
      <c r="I262">
        <f t="shared" si="6"/>
        <v>176</v>
      </c>
      <c r="J262">
        <f t="shared" si="6"/>
        <v>189</v>
      </c>
      <c r="K262">
        <f t="shared" si="6"/>
        <v>176</v>
      </c>
      <c r="L262">
        <f t="shared" si="6"/>
        <v>188</v>
      </c>
      <c r="M262">
        <f t="shared" si="6"/>
        <v>218</v>
      </c>
      <c r="N262">
        <f t="shared" si="6"/>
        <v>227</v>
      </c>
    </row>
    <row r="263" spans="1:19">
      <c r="D263" s="5" t="s">
        <v>344</v>
      </c>
      <c r="E263">
        <f>E261/E262*100</f>
        <v>47.368421052631575</v>
      </c>
      <c r="F263">
        <f t="shared" ref="F263:N263" si="7">F261/F262*100</f>
        <v>49.090909090909093</v>
      </c>
      <c r="G263">
        <f t="shared" si="7"/>
        <v>44.378698224852073</v>
      </c>
      <c r="H263">
        <f t="shared" si="7"/>
        <v>65.363128491620117</v>
      </c>
      <c r="I263">
        <f t="shared" si="7"/>
        <v>76.13636363636364</v>
      </c>
      <c r="J263">
        <f t="shared" si="7"/>
        <v>69.841269841269835</v>
      </c>
      <c r="K263">
        <f t="shared" si="7"/>
        <v>47.727272727272727</v>
      </c>
      <c r="L263">
        <f t="shared" si="7"/>
        <v>60.106382978723403</v>
      </c>
      <c r="M263">
        <f t="shared" si="7"/>
        <v>56.88073394495413</v>
      </c>
      <c r="N263">
        <f t="shared" si="7"/>
        <v>62.114537444933923</v>
      </c>
    </row>
    <row r="264" spans="1:19">
      <c r="D264" s="2"/>
    </row>
    <row r="265" spans="1:19">
      <c r="D265" s="2"/>
    </row>
    <row r="266" spans="1:19">
      <c r="D266" s="2"/>
      <c r="E266">
        <f>COUNTIF(E2:N260,"&gt;0")</f>
        <v>1932</v>
      </c>
      <c r="F266">
        <f>COUNTIF(E2:N260,"&gt;100")</f>
        <v>1118</v>
      </c>
      <c r="G266">
        <f>F266/E266*100</f>
        <v>57.867494824016561</v>
      </c>
    </row>
    <row r="267" spans="1:19">
      <c r="D267" s="2"/>
    </row>
    <row r="268" spans="1:19">
      <c r="D268" s="2"/>
    </row>
    <row r="269" spans="1:19">
      <c r="D269" s="2"/>
    </row>
    <row r="270" spans="1:19">
      <c r="D270" s="2"/>
    </row>
    <row r="271" spans="1:19">
      <c r="D271" s="2"/>
    </row>
    <row r="272" spans="1:19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sortState ref="A2:Q260">
    <sortCondition descending="1" ref="Q2:Q26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66"/>
  <sheetViews>
    <sheetView tabSelected="1" topLeftCell="B244" workbookViewId="0">
      <selection activeCell="D267" sqref="D267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18" max="18" width="5.28515625" bestFit="1" customWidth="1"/>
  </cols>
  <sheetData>
    <row r="1" spans="1:19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  <c r="R1" t="s">
        <v>262</v>
      </c>
      <c r="S1" t="s">
        <v>347</v>
      </c>
    </row>
    <row r="2" spans="1:19">
      <c r="A2">
        <v>1</v>
      </c>
      <c r="B2" t="s">
        <v>109</v>
      </c>
      <c r="C2" s="1">
        <v>444.166666666666</v>
      </c>
      <c r="D2" s="2" t="s">
        <v>268</v>
      </c>
      <c r="E2">
        <f>IF(ISBLANK(Marathon!F5),"",100+MAX(0,(50-(50*(Marathon!F5-'Best Times'!H$2)/('Best Times'!H$8-'Best Times'!H$2)))))</f>
        <v>146.04609929078015</v>
      </c>
      <c r="F2">
        <f>IF(ISBLANK(Marathon!G5),"",100+MAX(0,(50-(50*(Marathon!G5-'Best Times'!I$2)/('Best Times'!I$8-'Best Times'!I$2)))))</f>
        <v>150</v>
      </c>
      <c r="G2">
        <f>IF(ISBLANK(Marathon!H5),"",100+MAX(0,(50-(50*(Marathon!H5-'Best Times'!J$2)/('Best Times'!J$8-'Best Times'!J$2)))))</f>
        <v>150</v>
      </c>
      <c r="H2">
        <f>IF(ISBLANK(Marathon!I5),"",100+MAX(0,(50-(50*(Marathon!I5-'Best Times'!K$2)/('Best Times'!K$8-'Best Times'!K$2)))))</f>
        <v>147.93103448275861</v>
      </c>
      <c r="I2">
        <f>IF(ISBLANK(Marathon!J5),"",100+MAX(0,(50-(50*(Marathon!J5-'Best Times'!L$2)/('Best Times'!L$8-'Best Times'!L$2)))))</f>
        <v>150</v>
      </c>
      <c r="J2">
        <f>IF(ISBLANK(Marathon!K5),"",100+MAX(0,(50-(50*(Marathon!K5-'Best Times'!M$2)/('Best Times'!M$8-'Best Times'!M$2)))))</f>
        <v>147.8698224852071</v>
      </c>
      <c r="K2">
        <f>IF(ISBLANK(Marathon!L5),"",100+MAX(0,(50-(50*(Marathon!L5-'Best Times'!N$2)/('Best Times'!N$8-'Best Times'!N$2)))))</f>
        <v>150</v>
      </c>
      <c r="L2">
        <f>IF(ISBLANK(Marathon!M5),"",100+MAX(0,(50-(50*(Marathon!M5-'Best Times'!O$2)/('Best Times'!O$8-'Best Times'!O$2)))))</f>
        <v>145.12091038406828</v>
      </c>
      <c r="M2">
        <f>IF(ISBLANK(Marathon!N5),"",100+MAX(0,(50-(50*(Marathon!N5-'Best Times'!P$2)/('Best Times'!P$8-'Best Times'!P$2)))))</f>
        <v>149.19327731092437</v>
      </c>
      <c r="N2">
        <f>IF(ISBLANK(Marathon!O5),"",100+MAX(0,(50-(50*(Marathon!O5-'Best Times'!Q$2)/('Best Times'!Q$8-'Best Times'!Q$2)))))</f>
        <v>149.75103734439836</v>
      </c>
      <c r="O2">
        <f>100*COUNTIF(E2:N2,"&gt;0")</f>
        <v>1000</v>
      </c>
      <c r="P2">
        <f>IF(O2=1000,MIN(E2:N2),0)</f>
        <v>145.12091038406828</v>
      </c>
      <c r="Q2">
        <f>SUM(E2:N2)-P2</f>
        <v>1340.7912709140687</v>
      </c>
      <c r="R2">
        <v>1</v>
      </c>
      <c r="S2">
        <f t="shared" ref="S2:S65" si="0">A2-R2</f>
        <v>0</v>
      </c>
    </row>
    <row r="3" spans="1:19">
      <c r="A3">
        <v>2</v>
      </c>
      <c r="B3" t="s">
        <v>110</v>
      </c>
      <c r="C3" s="1">
        <v>411.81666666666598</v>
      </c>
      <c r="D3" s="2" t="s">
        <v>268</v>
      </c>
      <c r="E3">
        <f>IF(ISBLANK(Marathon!F6),"",100+MAX(0,(50-(50*(Marathon!F6-'Best Times'!H$2)/('Best Times'!H$8-'Best Times'!H$2)))))</f>
        <v>147.50886524822695</v>
      </c>
      <c r="F3">
        <f>IF(ISBLANK(Marathon!G6),"",100+MAX(0,(50-(50*(Marathon!G6-'Best Times'!I$2)/('Best Times'!I$8-'Best Times'!I$2)))))</f>
        <v>146.06837606837607</v>
      </c>
      <c r="G3">
        <f>IF(ISBLANK(Marathon!H6),"",100+MAX(0,(50-(50*(Marathon!H6-'Best Times'!J$2)/('Best Times'!J$8-'Best Times'!J$2)))))</f>
        <v>140.20923076923077</v>
      </c>
      <c r="H3">
        <f>IF(ISBLANK(Marathon!I6),"",100+MAX(0,(50-(50*(Marathon!I6-'Best Times'!K$2)/('Best Times'!K$8-'Best Times'!K$2)))))</f>
        <v>146.76518883415434</v>
      </c>
      <c r="I3">
        <f>IF(ISBLANK(Marathon!J6),"",100+MAX(0,(50-(50*(Marathon!J6-'Best Times'!L$2)/('Best Times'!L$8-'Best Times'!L$2)))))</f>
        <v>144.44827586206895</v>
      </c>
      <c r="J3">
        <f>IF(ISBLANK(Marathon!K6),"",100+MAX(0,(50-(50*(Marathon!K6-'Best Times'!M$2)/('Best Times'!M$8-'Best Times'!M$2)))))</f>
        <v>149.67455621301775</v>
      </c>
      <c r="K3">
        <f>IF(ISBLANK(Marathon!L6),"",100+MAX(0,(50-(50*(Marathon!L6-'Best Times'!N$2)/('Best Times'!N$8-'Best Times'!N$2)))))</f>
        <v>147.61256544502618</v>
      </c>
      <c r="L3">
        <f>IF(ISBLANK(Marathon!M6),"",100+MAX(0,(50-(50*(Marathon!M6-'Best Times'!O$2)/('Best Times'!O$8-'Best Times'!O$2)))))</f>
        <v>149.30298719772404</v>
      </c>
      <c r="M3">
        <f>IF(ISBLANK(Marathon!N6),"",100+MAX(0,(50-(50*(Marathon!N6-'Best Times'!P$2)/('Best Times'!P$8-'Best Times'!P$2)))))</f>
        <v>147.07563025210084</v>
      </c>
      <c r="N3">
        <f>IF(ISBLANK(Marathon!O6),"",100+MAX(0,(50-(50*(Marathon!O6-'Best Times'!Q$2)/('Best Times'!Q$8-'Best Times'!Q$2)))))</f>
        <v>148.48547717842325</v>
      </c>
      <c r="O3">
        <f>100*COUNTIF(E3:N3,"&gt;0")</f>
        <v>1000</v>
      </c>
      <c r="P3">
        <f>IF(O3=1000,MIN(E3:N3),0)</f>
        <v>140.20923076923077</v>
      </c>
      <c r="Q3">
        <f>SUM(E3:N3)-P3</f>
        <v>1326.9419222991182</v>
      </c>
      <c r="R3">
        <v>2</v>
      </c>
      <c r="S3">
        <f t="shared" si="0"/>
        <v>0</v>
      </c>
    </row>
    <row r="4" spans="1:19">
      <c r="A4">
        <v>3</v>
      </c>
      <c r="B4" t="s">
        <v>1</v>
      </c>
      <c r="C4" s="1">
        <v>394.56666666666598</v>
      </c>
      <c r="D4" s="2" t="s">
        <v>268</v>
      </c>
      <c r="E4">
        <f>IF(ISBLANK(Marathon!F7),"",100+MAX(0,(50-(50*(Marathon!F7-'Best Times'!H$2)/('Best Times'!H$8-'Best Times'!H$2)))))</f>
        <v>149.00709219858157</v>
      </c>
      <c r="F4">
        <f>IF(ISBLANK(Marathon!G7),"",100+MAX(0,(50-(50*(Marathon!G7-'Best Times'!I$2)/('Best Times'!I$8-'Best Times'!I$2)))))</f>
        <v>142.92735042735043</v>
      </c>
      <c r="G4">
        <f>IF(ISBLANK(Marathon!H7),"",100+MAX(0,(50-(50*(Marathon!H7-'Best Times'!J$2)/('Best Times'!J$8-'Best Times'!J$2)))))</f>
        <v>141.56923076923078</v>
      </c>
      <c r="H4">
        <f>IF(ISBLANK(Marathon!I7),"",100+MAX(0,(50-(50*(Marathon!I7-'Best Times'!K$2)/('Best Times'!K$8-'Best Times'!K$2)))))</f>
        <v>149.40886699507388</v>
      </c>
      <c r="I4">
        <f>IF(ISBLANK(Marathon!J7),"",100+MAX(0,(50-(50*(Marathon!J7-'Best Times'!L$2)/('Best Times'!L$8-'Best Times'!L$2)))))</f>
        <v>137.18965517241378</v>
      </c>
      <c r="J4">
        <f>IF(ISBLANK(Marathon!K7),"",100+MAX(0,(50-(50*(Marathon!K7-'Best Times'!M$2)/('Best Times'!M$8-'Best Times'!M$2)))))</f>
        <v>145.84812623274161</v>
      </c>
      <c r="K4">
        <f>IF(ISBLANK(Marathon!L7),"",100+MAX(0,(50-(50*(Marathon!L7-'Best Times'!N$2)/('Best Times'!N$8-'Best Times'!N$2)))))</f>
        <v>145.0261780104712</v>
      </c>
      <c r="L4">
        <f>IF(ISBLANK(Marathon!M7),"",100+MAX(0,(50-(50*(Marathon!M7-'Best Times'!O$2)/('Best Times'!O$8-'Best Times'!O$2)))))</f>
        <v>146.42958748221906</v>
      </c>
      <c r="M4">
        <f>IF(ISBLANK(Marathon!N7),"",100+MAX(0,(50-(50*(Marathon!N7-'Best Times'!P$2)/('Best Times'!P$8-'Best Times'!P$2)))))</f>
        <v>144.33613445378151</v>
      </c>
      <c r="N4">
        <f>IF(ISBLANK(Marathon!O7),"",100+MAX(0,(50-(50*(Marathon!O7-'Best Times'!Q$2)/('Best Times'!Q$8-'Best Times'!Q$2)))))</f>
        <v>148.11203319502076</v>
      </c>
      <c r="O4">
        <f>100*COUNTIF(E4:N4,"&gt;0")</f>
        <v>1000</v>
      </c>
      <c r="P4">
        <f>IF(O4=1000,MIN(E4:N4),0)</f>
        <v>137.18965517241378</v>
      </c>
      <c r="Q4">
        <f>SUM(E4:N4)-P4</f>
        <v>1312.6645997644709</v>
      </c>
      <c r="R4">
        <v>3</v>
      </c>
      <c r="S4">
        <f t="shared" si="0"/>
        <v>0</v>
      </c>
    </row>
    <row r="5" spans="1:19">
      <c r="A5">
        <v>4</v>
      </c>
      <c r="B5" t="s">
        <v>10</v>
      </c>
      <c r="C5" s="1">
        <v>369.46666666666601</v>
      </c>
      <c r="D5" s="2" t="s">
        <v>269</v>
      </c>
      <c r="E5">
        <f>IF(ISBLANK(Marathon!F8),"",100+MAX(0,(50-(50*(Marathon!F8-'Best Times'!H$2)/('Best Times'!H$8-'Best Times'!H$2)))))</f>
        <v>149.8581560283688</v>
      </c>
      <c r="F5">
        <f>IF(ISBLANK(Marathon!G8),"",100+MAX(0,(50-(50*(Marathon!G8-'Best Times'!I$2)/('Best Times'!I$8-'Best Times'!I$2)))))</f>
        <v>146.0042735042735</v>
      </c>
      <c r="G5">
        <f>IF(ISBLANK(Marathon!H8),"",100+MAX(0,(50-(50*(Marathon!H8-'Best Times'!J$2)/('Best Times'!J$8-'Best Times'!J$2)))))</f>
        <v>143.41538461538462</v>
      </c>
      <c r="H5">
        <f>IF(ISBLANK(Marathon!I8),"",100+MAX(0,(50-(50*(Marathon!I8-'Best Times'!K$2)/('Best Times'!K$8-'Best Times'!K$2)))))</f>
        <v>144.4663382594417</v>
      </c>
      <c r="I5">
        <f>IF(ISBLANK(Marathon!J8),"",100+MAX(0,(50-(50*(Marathon!J8-'Best Times'!L$2)/('Best Times'!L$8-'Best Times'!L$2)))))</f>
        <v>143.22413793103448</v>
      </c>
      <c r="J5">
        <f>IF(ISBLANK(Marathon!K8),"",100+MAX(0,(50-(50*(Marathon!K8-'Best Times'!M$2)/('Best Times'!M$8-'Best Times'!M$2)))))</f>
        <v>146.84418145956607</v>
      </c>
      <c r="K5">
        <f>IF(ISBLANK(Marathon!L8),"",100+MAX(0,(50-(50*(Marathon!L8-'Best Times'!N$2)/('Best Times'!N$8-'Best Times'!N$2)))))</f>
        <v>100</v>
      </c>
      <c r="L5">
        <f>IF(ISBLANK(Marathon!M8),"",100+MAX(0,(50-(50*(Marathon!M8-'Best Times'!O$2)/('Best Times'!O$8-'Best Times'!O$2)))))</f>
        <v>145.19203413940255</v>
      </c>
      <c r="M5">
        <f>IF(ISBLANK(Marathon!N8),"",100+MAX(0,(50-(50*(Marathon!N8-'Best Times'!P$2)/('Best Times'!P$8-'Best Times'!P$2)))))</f>
        <v>144.72268907563026</v>
      </c>
      <c r="N5">
        <f>IF(ISBLANK(Marathon!O8),"",100+MAX(0,(50-(50*(Marathon!O8-'Best Times'!Q$2)/('Best Times'!Q$8-'Best Times'!Q$2)))))</f>
        <v>148.90041493775934</v>
      </c>
      <c r="O5">
        <f>100*COUNTIF(E5:N5,"&gt;0")</f>
        <v>1000</v>
      </c>
      <c r="P5">
        <f>IF(O5=1000,MIN(E5:N5),0)</f>
        <v>100</v>
      </c>
      <c r="Q5">
        <f>SUM(E5:N5)-P5</f>
        <v>1312.6276099508611</v>
      </c>
      <c r="R5">
        <v>4</v>
      </c>
      <c r="S5">
        <f t="shared" si="0"/>
        <v>0</v>
      </c>
    </row>
    <row r="6" spans="1:19">
      <c r="A6">
        <v>5</v>
      </c>
      <c r="B6" t="s">
        <v>2</v>
      </c>
      <c r="C6" s="1">
        <v>379.48333333333301</v>
      </c>
      <c r="D6" s="2" t="s">
        <v>268</v>
      </c>
      <c r="E6">
        <f>IF(ISBLANK(Marathon!F9),"",100+MAX(0,(50-(50*(Marathon!F9-'Best Times'!H$2)/('Best Times'!H$8-'Best Times'!H$2)))))</f>
        <v>145.73581560283688</v>
      </c>
      <c r="F6">
        <f>IF(ISBLANK(Marathon!G9),"",100+MAX(0,(50-(50*(Marathon!G9-'Best Times'!I$2)/('Best Times'!I$8-'Best Times'!I$2)))))</f>
        <v>142.26495726495727</v>
      </c>
      <c r="G6">
        <f>IF(ISBLANK(Marathon!H9),"",100+MAX(0,(50-(50*(Marathon!H9-'Best Times'!J$2)/('Best Times'!J$8-'Best Times'!J$2)))))</f>
        <v>141.4646153846154</v>
      </c>
      <c r="H6">
        <f>IF(ISBLANK(Marathon!I9),"",100+MAX(0,(50-(50*(Marathon!I9-'Best Times'!K$2)/('Best Times'!K$8-'Best Times'!K$2)))))</f>
        <v>140.29556650246306</v>
      </c>
      <c r="I6">
        <f>IF(ISBLANK(Marathon!J9),"",100+MAX(0,(50-(50*(Marathon!J9-'Best Times'!L$2)/('Best Times'!L$8-'Best Times'!L$2)))))</f>
        <v>134.17241379310343</v>
      </c>
      <c r="J6">
        <f>IF(ISBLANK(Marathon!K9),"",100+MAX(0,(50-(50*(Marathon!K9-'Best Times'!M$2)/('Best Times'!M$8-'Best Times'!M$2)))))</f>
        <v>150</v>
      </c>
      <c r="K6">
        <f>IF(ISBLANK(Marathon!L9),"",100+MAX(0,(50-(50*(Marathon!L9-'Best Times'!N$2)/('Best Times'!N$8-'Best Times'!N$2)))))</f>
        <v>145.05759162303664</v>
      </c>
      <c r="L6">
        <f>IF(ISBLANK(Marathon!M9),"",100+MAX(0,(50-(50*(Marathon!M9-'Best Times'!O$2)/('Best Times'!O$8-'Best Times'!O$2)))))</f>
        <v>140.05689900426742</v>
      </c>
      <c r="M6">
        <f>IF(ISBLANK(Marathon!N9),"",100+MAX(0,(50-(50*(Marathon!N9-'Best Times'!P$2)/('Best Times'!P$8-'Best Times'!P$2)))))</f>
        <v>150</v>
      </c>
      <c r="N6">
        <f>IF(ISBLANK(Marathon!O9),"",100+MAX(0,(50-(50*(Marathon!O9-'Best Times'!Q$2)/('Best Times'!Q$8-'Best Times'!Q$2)))))</f>
        <v>146.6390041493776</v>
      </c>
      <c r="O6">
        <f>100*COUNTIF(E6:N6,"&gt;0")</f>
        <v>1000</v>
      </c>
      <c r="P6">
        <f>IF(O6=1000,MIN(E6:N6),0)</f>
        <v>134.17241379310343</v>
      </c>
      <c r="Q6">
        <f>SUM(E6:N6)-P6</f>
        <v>1301.5144495315542</v>
      </c>
      <c r="R6">
        <v>5</v>
      </c>
      <c r="S6">
        <f t="shared" si="0"/>
        <v>0</v>
      </c>
    </row>
    <row r="7" spans="1:19">
      <c r="A7">
        <v>6</v>
      </c>
      <c r="B7" t="s">
        <v>111</v>
      </c>
      <c r="C7" s="1">
        <v>374.45</v>
      </c>
      <c r="D7" s="2" t="s">
        <v>268</v>
      </c>
      <c r="E7">
        <f>IF(ISBLANK(Marathon!F10),"",100+MAX(0,(50-(50*(Marathon!F10-'Best Times'!H$2)/('Best Times'!H$8-'Best Times'!H$2)))))</f>
        <v>140.22163120567376</v>
      </c>
      <c r="F7">
        <f>IF(ISBLANK(Marathon!G10),"",100+MAX(0,(50-(50*(Marathon!G10-'Best Times'!I$2)/('Best Times'!I$8-'Best Times'!I$2)))))</f>
        <v>133.93162393162393</v>
      </c>
      <c r="G7">
        <f>IF(ISBLANK(Marathon!H10),"",100+MAX(0,(50-(50*(Marathon!H10-'Best Times'!J$2)/('Best Times'!J$8-'Best Times'!J$2)))))</f>
        <v>143.00923076923078</v>
      </c>
      <c r="H7">
        <f>IF(ISBLANK(Marathon!I10),"",100+MAX(0,(50-(50*(Marathon!I10-'Best Times'!K$2)/('Best Times'!K$8-'Best Times'!K$2)))))</f>
        <v>146.00985221674875</v>
      </c>
      <c r="I7">
        <f>IF(ISBLANK(Marathon!J10),"",100+MAX(0,(50-(50*(Marathon!J10-'Best Times'!L$2)/('Best Times'!L$8-'Best Times'!L$2)))))</f>
        <v>145.86206896551724</v>
      </c>
      <c r="J7">
        <f>IF(ISBLANK(Marathon!K10),"",100+MAX(0,(50-(50*(Marathon!K10-'Best Times'!M$2)/('Best Times'!M$8-'Best Times'!M$2)))))</f>
        <v>147.54437869822485</v>
      </c>
      <c r="K7">
        <f>IF(ISBLANK(Marathon!L10),"",100+MAX(0,(50-(50*(Marathon!L10-'Best Times'!N$2)/('Best Times'!N$8-'Best Times'!N$2)))))</f>
        <v>143.96858638743456</v>
      </c>
      <c r="L7">
        <f>IF(ISBLANK(Marathon!M10),"",100+MAX(0,(50-(50*(Marathon!M10-'Best Times'!O$2)/('Best Times'!O$8-'Best Times'!O$2)))))</f>
        <v>143.47083926031294</v>
      </c>
      <c r="M7">
        <f>IF(ISBLANK(Marathon!N10),"",100+MAX(0,(50-(50*(Marathon!N10-'Best Times'!P$2)/('Best Times'!P$8-'Best Times'!P$2)))))</f>
        <v>146.31932773109244</v>
      </c>
      <c r="N7">
        <f>IF(ISBLANK(Marathon!O10),"",100+MAX(0,(50-(50*(Marathon!O10-'Best Times'!Q$2)/('Best Times'!Q$8-'Best Times'!Q$2)))))</f>
        <v>141.76348547717842</v>
      </c>
      <c r="O7">
        <f>100*COUNTIF(E7:N7,"&gt;0")</f>
        <v>1000</v>
      </c>
      <c r="P7">
        <f>IF(O7=1000,MIN(E7:N7),0)</f>
        <v>133.93162393162393</v>
      </c>
      <c r="Q7">
        <f>SUM(E7:N7)-P7</f>
        <v>1298.1694007114138</v>
      </c>
      <c r="R7">
        <v>6</v>
      </c>
      <c r="S7">
        <f t="shared" si="0"/>
        <v>0</v>
      </c>
    </row>
    <row r="8" spans="1:19">
      <c r="A8">
        <v>7</v>
      </c>
      <c r="B8" t="s">
        <v>30</v>
      </c>
      <c r="C8" s="1">
        <v>351.71666666666601</v>
      </c>
      <c r="D8" s="2" t="s">
        <v>269</v>
      </c>
      <c r="E8">
        <f>IF(ISBLANK(Marathon!F11),"",100+MAX(0,(50-(50*(Marathon!F11-'Best Times'!H$2)/('Best Times'!H$8-'Best Times'!H$2)))))</f>
        <v>140.02659574468083</v>
      </c>
      <c r="F8">
        <f>IF(ISBLANK(Marathon!G11),"",100+MAX(0,(50-(50*(Marathon!G11-'Best Times'!I$2)/('Best Times'!I$8-'Best Times'!I$2)))))</f>
        <v>141.90170940170941</v>
      </c>
      <c r="G8">
        <f>IF(ISBLANK(Marathon!H11),"",100+MAX(0,(50-(50*(Marathon!H11-'Best Times'!J$2)/('Best Times'!J$8-'Best Times'!J$2)))))</f>
        <v>119.01538461538462</v>
      </c>
      <c r="H8">
        <f>IF(ISBLANK(Marathon!I11),"",100+MAX(0,(50-(50*(Marathon!I11-'Best Times'!K$2)/('Best Times'!K$8-'Best Times'!K$2)))))</f>
        <v>139.68801313628899</v>
      </c>
      <c r="I8">
        <f>IF(ISBLANK(Marathon!J11),"",100+MAX(0,(50-(50*(Marathon!J11-'Best Times'!L$2)/('Best Times'!L$8-'Best Times'!L$2)))))</f>
        <v>141.87931034482759</v>
      </c>
      <c r="J8">
        <f>IF(ISBLANK(Marathon!K11),"",100+MAX(0,(50-(50*(Marathon!K11-'Best Times'!M$2)/('Best Times'!M$8-'Best Times'!M$2)))))</f>
        <v>148.08678500986193</v>
      </c>
      <c r="K8">
        <f>IF(ISBLANK(Marathon!L11),"",100+MAX(0,(50-(50*(Marathon!L11-'Best Times'!N$2)/('Best Times'!N$8-'Best Times'!N$2)))))</f>
        <v>140.76439790575915</v>
      </c>
      <c r="L8">
        <f>IF(ISBLANK(Marathon!M11),"",100+MAX(0,(50-(50*(Marathon!M11-'Best Times'!O$2)/('Best Times'!O$8-'Best Times'!O$2)))))</f>
        <v>148.1792318634424</v>
      </c>
      <c r="M8">
        <f>IF(ISBLANK(Marathon!N11),"",100+MAX(0,(50-(50*(Marathon!N11-'Best Times'!P$2)/('Best Times'!P$8-'Best Times'!P$2)))))</f>
        <v>138.42016806722688</v>
      </c>
      <c r="N8">
        <f>IF(ISBLANK(Marathon!O11),"",100+MAX(0,(50-(50*(Marathon!O11-'Best Times'!Q$2)/('Best Times'!Q$8-'Best Times'!Q$2)))))</f>
        <v>144.46058091286307</v>
      </c>
      <c r="O8">
        <f>100*COUNTIF(E8:N8,"&gt;0")</f>
        <v>1000</v>
      </c>
      <c r="P8">
        <f>IF(O8=1000,MIN(E8:N8),0)</f>
        <v>119.01538461538462</v>
      </c>
      <c r="Q8">
        <f>SUM(E8:N8)-P8</f>
        <v>1283.4067923866598</v>
      </c>
      <c r="R8">
        <v>7</v>
      </c>
      <c r="S8">
        <f t="shared" si="0"/>
        <v>0</v>
      </c>
    </row>
    <row r="9" spans="1:19">
      <c r="A9">
        <v>8</v>
      </c>
      <c r="B9" t="s">
        <v>3</v>
      </c>
      <c r="C9" s="1">
        <v>343.916666666666</v>
      </c>
      <c r="D9" s="2" t="s">
        <v>269</v>
      </c>
      <c r="E9">
        <f>IF(ISBLANK(Marathon!F12),"",100+MAX(0,(50-(50*(Marathon!F12-'Best Times'!H$2)/('Best Times'!H$8-'Best Times'!H$2)))))</f>
        <v>143.40425531914894</v>
      </c>
      <c r="F9">
        <f>IF(ISBLANK(Marathon!G12),"",100+MAX(0,(50-(50*(Marathon!G12-'Best Times'!I$2)/('Best Times'!I$8-'Best Times'!I$2)))))</f>
        <v>140.89743589743591</v>
      </c>
      <c r="G9">
        <f>IF(ISBLANK(Marathon!H12),"",100+MAX(0,(50-(50*(Marathon!H12-'Best Times'!J$2)/('Best Times'!J$8-'Best Times'!J$2)))))</f>
        <v>135.44</v>
      </c>
      <c r="H9">
        <f>IF(ISBLANK(Marathon!I12),"",100+MAX(0,(50-(50*(Marathon!I12-'Best Times'!K$2)/('Best Times'!K$8-'Best Times'!K$2)))))</f>
        <v>150</v>
      </c>
      <c r="I9">
        <f>IF(ISBLANK(Marathon!J12),"",100+MAX(0,(50-(50*(Marathon!J12-'Best Times'!L$2)/('Best Times'!L$8-'Best Times'!L$2)))))</f>
        <v>135.56896551724139</v>
      </c>
      <c r="J9">
        <f>IF(ISBLANK(Marathon!K12),"",100+MAX(0,(50-(50*(Marathon!K12-'Best Times'!M$2)/('Best Times'!M$8-'Best Times'!M$2)))))</f>
        <v>147.48520710059171</v>
      </c>
      <c r="K9">
        <f>IF(ISBLANK(Marathon!L12),"",100+MAX(0,(50-(50*(Marathon!L12-'Best Times'!N$2)/('Best Times'!N$8-'Best Times'!N$2)))))</f>
        <v>132.62827225130889</v>
      </c>
      <c r="L9">
        <f>IF(ISBLANK(Marathon!M12),"",100+MAX(0,(50-(50*(Marathon!M12-'Best Times'!O$2)/('Best Times'!O$8-'Best Times'!O$2)))))</f>
        <v>140.75391180654339</v>
      </c>
      <c r="M9">
        <f>IF(ISBLANK(Marathon!N12),"",100+MAX(0,(50-(50*(Marathon!N12-'Best Times'!P$2)/('Best Times'!P$8-'Best Times'!P$2)))))</f>
        <v>145.9327731092437</v>
      </c>
      <c r="N9">
        <f>IF(ISBLANK(Marathon!O12),"",100+MAX(0,(50-(50*(Marathon!O12-'Best Times'!Q$2)/('Best Times'!Q$8-'Best Times'!Q$2)))))</f>
        <v>141.32780082987551</v>
      </c>
      <c r="O9">
        <f>100*COUNTIF(E9:N9,"&gt;0")</f>
        <v>1000</v>
      </c>
      <c r="P9">
        <f>IF(O9=1000,MIN(E9:N9),0)</f>
        <v>132.62827225130889</v>
      </c>
      <c r="Q9">
        <f>SUM(E9:N9)-P9</f>
        <v>1280.8103495800806</v>
      </c>
      <c r="R9">
        <v>8</v>
      </c>
      <c r="S9">
        <f t="shared" si="0"/>
        <v>0</v>
      </c>
    </row>
    <row r="10" spans="1:19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IF(ISBLANK(Marathon!F13),"",100+MAX(0,(50-(50*(Marathon!F13-'Best Times'!H$2)/('Best Times'!H$8-'Best Times'!H$2)))))</f>
        <v>140.70921985815602</v>
      </c>
      <c r="F10">
        <f>IF(ISBLANK(Marathon!G13),"",100+MAX(0,(50-(50*(Marathon!G13-'Best Times'!I$2)/('Best Times'!I$8-'Best Times'!I$2)))))</f>
        <v>145.44871794871796</v>
      </c>
      <c r="G10">
        <f>IF(ISBLANK(Marathon!H13),"",100+MAX(0,(50-(50*(Marathon!H13-'Best Times'!J$2)/('Best Times'!J$8-'Best Times'!J$2)))))</f>
        <v>122.24615384615385</v>
      </c>
      <c r="H10">
        <f>IF(ISBLANK(Marathon!I13),"",100+MAX(0,(50-(50*(Marathon!I13-'Best Times'!K$2)/('Best Times'!K$8-'Best Times'!K$2)))))</f>
        <v>129.11330049261085</v>
      </c>
      <c r="I10">
        <f>IF(ISBLANK(Marathon!J13),"",100+MAX(0,(50-(50*(Marathon!J13-'Best Times'!L$2)/('Best Times'!L$8-'Best Times'!L$2)))))</f>
        <v>139.98275862068965</v>
      </c>
      <c r="J10">
        <f>IF(ISBLANK(Marathon!K13),"",100+MAX(0,(50-(50*(Marathon!K13-'Best Times'!M$2)/('Best Times'!M$8-'Best Times'!M$2)))))</f>
        <v>148.57988165680473</v>
      </c>
      <c r="K10">
        <f>IF(ISBLANK(Marathon!L13),"",100+MAX(0,(50-(50*(Marathon!L13-'Best Times'!N$2)/('Best Times'!N$8-'Best Times'!N$2)))))</f>
        <v>144.89005235602093</v>
      </c>
      <c r="L10">
        <f>IF(ISBLANK(Marathon!M13),"",100+MAX(0,(50-(50*(Marathon!M13-'Best Times'!O$2)/('Best Times'!O$8-'Best Times'!O$2)))))</f>
        <v>136.54338549075391</v>
      </c>
      <c r="M10">
        <f>IF(ISBLANK(Marathon!N13),"",100+MAX(0,(50-(50*(Marathon!N13-'Best Times'!P$2)/('Best Times'!P$8-'Best Times'!P$2)))))</f>
        <v>140.70588235294116</v>
      </c>
      <c r="N10">
        <f>IF(ISBLANK(Marathon!O13),"",100+MAX(0,(50-(50*(Marathon!O13-'Best Times'!Q$2)/('Best Times'!Q$8-'Best Times'!Q$2)))))</f>
        <v>146.57676348547719</v>
      </c>
      <c r="O10">
        <f>100*COUNTIF(E10:N10,"&gt;0")</f>
        <v>1000</v>
      </c>
      <c r="P10">
        <f>IF(O10=1000,MIN(E10:N10),0)</f>
        <v>122.24615384615385</v>
      </c>
      <c r="Q10">
        <f>SUM(E10:N10)-P10</f>
        <v>1272.5499622621726</v>
      </c>
      <c r="R10">
        <v>9</v>
      </c>
      <c r="S10">
        <f t="shared" si="0"/>
        <v>0</v>
      </c>
    </row>
    <row r="11" spans="1:19">
      <c r="A11">
        <v>11</v>
      </c>
      <c r="B11" t="s">
        <v>4</v>
      </c>
      <c r="C11" s="1">
        <v>316.3</v>
      </c>
      <c r="D11" s="2" t="s">
        <v>270</v>
      </c>
      <c r="E11">
        <f>IF(ISBLANK(Marathon!F15),"",100+MAX(0,(50-(50*(Marathon!F15-'Best Times'!H$2)/('Best Times'!H$8-'Best Times'!H$2)))))</f>
        <v>134.70744680851064</v>
      </c>
      <c r="F11">
        <f>IF(ISBLANK(Marathon!G15),"",100+MAX(0,(50-(50*(Marathon!G15-'Best Times'!I$2)/('Best Times'!I$8-'Best Times'!I$2)))))</f>
        <v>141.83760683760684</v>
      </c>
      <c r="G11">
        <f>IF(ISBLANK(Marathon!H15),"",100+MAX(0,(50-(50*(Marathon!H15-'Best Times'!J$2)/('Best Times'!J$8-'Best Times'!J$2)))))</f>
        <v>105.2676923076923</v>
      </c>
      <c r="H11">
        <f>IF(ISBLANK(Marathon!I15),"",100+MAX(0,(50-(50*(Marathon!I15-'Best Times'!K$2)/('Best Times'!K$8-'Best Times'!K$2)))))</f>
        <v>142.49589490968802</v>
      </c>
      <c r="I11">
        <f>IF(ISBLANK(Marathon!J15),"",100+MAX(0,(50-(50*(Marathon!J15-'Best Times'!L$2)/('Best Times'!L$8-'Best Times'!L$2)))))</f>
        <v>139.9655172413793</v>
      </c>
      <c r="J11">
        <f>IF(ISBLANK(Marathon!K15),"",100+MAX(0,(50-(50*(Marathon!K15-'Best Times'!M$2)/('Best Times'!M$8-'Best Times'!M$2)))))</f>
        <v>142.39644970414201</v>
      </c>
      <c r="K11">
        <f>IF(ISBLANK(Marathon!L15),"",100+MAX(0,(50-(50*(Marathon!L15-'Best Times'!N$2)/('Best Times'!N$8-'Best Times'!N$2)))))</f>
        <v>119.67539267015707</v>
      </c>
      <c r="L11">
        <f>IF(ISBLANK(Marathon!M15),"",100+MAX(0,(50-(50*(Marathon!M15-'Best Times'!O$2)/('Best Times'!O$8-'Best Times'!O$2)))))</f>
        <v>149.87197724039828</v>
      </c>
      <c r="M11">
        <f>IF(ISBLANK(Marathon!N15),"",100+MAX(0,(50-(50*(Marathon!N15-'Best Times'!P$2)/('Best Times'!P$8-'Best Times'!P$2)))))</f>
        <v>149.74789915966386</v>
      </c>
      <c r="N11">
        <f>IF(ISBLANK(Marathon!O15),"",100+MAX(0,(50-(50*(Marathon!O15-'Best Times'!Q$2)/('Best Times'!Q$8-'Best Times'!Q$2)))))</f>
        <v>143.7344398340249</v>
      </c>
      <c r="O11">
        <f>100*COUNTIF(E11:N11,"&gt;0")</f>
        <v>1000</v>
      </c>
      <c r="P11">
        <f>IF(O11=1000,MIN(E11:N11),0)</f>
        <v>105.2676923076923</v>
      </c>
      <c r="Q11">
        <f>SUM(E11:N11)-P11</f>
        <v>1264.432624405571</v>
      </c>
      <c r="R11">
        <v>10</v>
      </c>
      <c r="S11">
        <f t="shared" si="0"/>
        <v>1</v>
      </c>
    </row>
    <row r="12" spans="1:19">
      <c r="A12">
        <v>10</v>
      </c>
      <c r="B12" t="s">
        <v>113</v>
      </c>
      <c r="C12" s="1">
        <v>321.81666666666598</v>
      </c>
      <c r="D12" s="2" t="s">
        <v>269</v>
      </c>
      <c r="E12">
        <f>IF(ISBLANK(Marathon!F14),"",100+MAX(0,(50-(50*(Marathon!F14-'Best Times'!H$2)/('Best Times'!H$8-'Best Times'!H$2)))))</f>
        <v>137.01241134751774</v>
      </c>
      <c r="F12">
        <f>IF(ISBLANK(Marathon!G14),"",100+MAX(0,(50-(50*(Marathon!G14-'Best Times'!I$2)/('Best Times'!I$8-'Best Times'!I$2)))))</f>
        <v>139.18803418803418</v>
      </c>
      <c r="G12">
        <f>IF(ISBLANK(Marathon!H14),"",100+MAX(0,(50-(50*(Marathon!H14-'Best Times'!J$2)/('Best Times'!J$8-'Best Times'!J$2)))))</f>
        <v>126.65846153846154</v>
      </c>
      <c r="H12">
        <f>IF(ISBLANK(Marathon!I14),"",100+MAX(0,(50-(50*(Marathon!I14-'Best Times'!K$2)/('Best Times'!K$8-'Best Times'!K$2)))))</f>
        <v>135.0903119868637</v>
      </c>
      <c r="I12">
        <f>IF(ISBLANK(Marathon!J14),"",100+MAX(0,(50-(50*(Marathon!J14-'Best Times'!L$2)/('Best Times'!L$8-'Best Times'!L$2)))))</f>
        <v>148.62068965517241</v>
      </c>
      <c r="J12">
        <f>IF(ISBLANK(Marathon!K14),"",100+MAX(0,(50-(50*(Marathon!K14-'Best Times'!M$2)/('Best Times'!M$8-'Best Times'!M$2)))))</f>
        <v>145.83826429980274</v>
      </c>
      <c r="K12">
        <f>IF(ISBLANK(Marathon!L14),"",100+MAX(0,(50-(50*(Marathon!L14-'Best Times'!N$2)/('Best Times'!N$8-'Best Times'!N$2)))))</f>
        <v>135.56020942408378</v>
      </c>
      <c r="L12">
        <f>IF(ISBLANK(Marathon!M14),"",100+MAX(0,(50-(50*(Marathon!M14-'Best Times'!O$2)/('Best Times'!O$8-'Best Times'!O$2)))))</f>
        <v>143.8122332859175</v>
      </c>
      <c r="M12">
        <f>IF(ISBLANK(Marathon!N14),"",100+MAX(0,(50-(50*(Marathon!N14-'Best Times'!P$2)/('Best Times'!P$8-'Best Times'!P$2)))))</f>
        <v>133.15966386554624</v>
      </c>
      <c r="N12">
        <f>IF(ISBLANK(Marathon!O14),"",100+MAX(0,(50-(50*(Marathon!O14-'Best Times'!Q$2)/('Best Times'!Q$8-'Best Times'!Q$2)))))</f>
        <v>142.53112033195021</v>
      </c>
      <c r="O12">
        <f>100*COUNTIF(E12:N12,"&gt;0")</f>
        <v>1000</v>
      </c>
      <c r="P12">
        <f>IF(O12=1000,MIN(E12:N12),0)</f>
        <v>126.65846153846154</v>
      </c>
      <c r="Q12">
        <f>SUM(E12:N12)-P12</f>
        <v>1260.8129383848884</v>
      </c>
      <c r="R12">
        <v>11</v>
      </c>
      <c r="S12">
        <f t="shared" si="0"/>
        <v>-1</v>
      </c>
    </row>
    <row r="13" spans="1:19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IF(ISBLANK(Marathon!F16),"",100+MAX(0,(50-(50*(Marathon!F16-'Best Times'!H$2)/('Best Times'!H$8-'Best Times'!H$2)))))</f>
        <v>144.12234042553192</v>
      </c>
      <c r="F13">
        <f>IF(ISBLANK(Marathon!G16),"",100+MAX(0,(50-(50*(Marathon!G16-'Best Times'!I$2)/('Best Times'!I$8-'Best Times'!I$2)))))</f>
        <v>132.58547008547009</v>
      </c>
      <c r="G13">
        <f>IF(ISBLANK(Marathon!H16),"",100+MAX(0,(50-(50*(Marathon!H16-'Best Times'!J$2)/('Best Times'!J$8-'Best Times'!J$2)))))</f>
        <v>145.56307692307692</v>
      </c>
      <c r="H13">
        <f>IF(ISBLANK(Marathon!I16),"",100+MAX(0,(50-(50*(Marathon!I16-'Best Times'!K$2)/('Best Times'!K$8-'Best Times'!K$2)))))</f>
        <v>117.93103448275862</v>
      </c>
      <c r="I13">
        <f>IF(ISBLANK(Marathon!J16),"",100+MAX(0,(50-(50*(Marathon!J16-'Best Times'!L$2)/('Best Times'!L$8-'Best Times'!L$2)))))</f>
        <v>138.18965517241378</v>
      </c>
      <c r="J13">
        <f>IF(ISBLANK(Marathon!K16),"",100+MAX(0,(50-(50*(Marathon!K16-'Best Times'!M$2)/('Best Times'!M$8-'Best Times'!M$2)))))</f>
        <v>144.4871794871795</v>
      </c>
      <c r="K13">
        <f>IF(ISBLANK(Marathon!L16),"",100+MAX(0,(50-(50*(Marathon!L16-'Best Times'!N$2)/('Best Times'!N$8-'Best Times'!N$2)))))</f>
        <v>142.27225130890054</v>
      </c>
      <c r="L13">
        <f>IF(ISBLANK(Marathon!M16),"",100+MAX(0,(50-(50*(Marathon!M16-'Best Times'!O$2)/('Best Times'!O$8-'Best Times'!O$2)))))</f>
        <v>143.42816500711237</v>
      </c>
      <c r="M13">
        <f>IF(ISBLANK(Marathon!N16),"",100+MAX(0,(50-(50*(Marathon!N16-'Best Times'!P$2)/('Best Times'!P$8-'Best Times'!P$2)))))</f>
        <v>132.25210084033614</v>
      </c>
      <c r="N13">
        <f>IF(ISBLANK(Marathon!O16),"",100+MAX(0,(50-(50*(Marathon!O16-'Best Times'!Q$2)/('Best Times'!Q$8-'Best Times'!Q$2)))))</f>
        <v>131.80497925311204</v>
      </c>
      <c r="O13">
        <f>100*COUNTIF(E13:N13,"&gt;0")</f>
        <v>1000</v>
      </c>
      <c r="P13">
        <f>IF(O13=1000,MIN(E13:N13),0)</f>
        <v>117.93103448275862</v>
      </c>
      <c r="Q13">
        <f>SUM(E13:N13)-P13</f>
        <v>1254.7052185031334</v>
      </c>
      <c r="R13">
        <v>12</v>
      </c>
      <c r="S13">
        <f t="shared" si="0"/>
        <v>0</v>
      </c>
    </row>
    <row r="14" spans="1:19">
      <c r="A14">
        <v>21</v>
      </c>
      <c r="B14" t="s">
        <v>12</v>
      </c>
      <c r="C14" s="1">
        <v>287.599999999999</v>
      </c>
      <c r="D14" s="2" t="s">
        <v>270</v>
      </c>
      <c r="E14">
        <f>IF(ISBLANK(Marathon!F25),"",100+MAX(0,(50-(50*(Marathon!F25-'Best Times'!H$2)/('Best Times'!H$8-'Best Times'!H$2)))))</f>
        <v>141.14361702127661</v>
      </c>
      <c r="F14">
        <f>IF(ISBLANK(Marathon!G25),"",100+MAX(0,(50-(50*(Marathon!G25-'Best Times'!I$2)/('Best Times'!I$8-'Best Times'!I$2)))))</f>
        <v>142.20085470085471</v>
      </c>
      <c r="G14">
        <f>IF(ISBLANK(Marathon!H25),"",100+MAX(0,(50-(50*(Marathon!H25-'Best Times'!J$2)/('Best Times'!J$8-'Best Times'!J$2)))))</f>
        <v>127.56307692307692</v>
      </c>
      <c r="H14">
        <f>IF(ISBLANK(Marathon!I25),"",100+MAX(0,(50-(50*(Marathon!I25-'Best Times'!K$2)/('Best Times'!K$8-'Best Times'!K$2)))))</f>
        <v>140.90311986863711</v>
      </c>
      <c r="I14">
        <f>IF(ISBLANK(Marathon!J25),"",100+MAX(0,(50-(50*(Marathon!J25-'Best Times'!L$2)/('Best Times'!L$8-'Best Times'!L$2)))))</f>
        <v>138.58620689655172</v>
      </c>
      <c r="J14">
        <f>IF(ISBLANK(Marathon!K25),"",100+MAX(0,(50-(50*(Marathon!K25-'Best Times'!M$2)/('Best Times'!M$8-'Best Times'!M$2)))))</f>
        <v>143.15581854043393</v>
      </c>
      <c r="K14">
        <f>IF(ISBLANK(Marathon!L25),"",100+MAX(0,(50-(50*(Marathon!L25-'Best Times'!N$2)/('Best Times'!N$8-'Best Times'!N$2)))))</f>
        <v>133.85340314136124</v>
      </c>
      <c r="L14">
        <f>IF(ISBLANK(Marathon!M25),"",100+MAX(0,(50-(50*(Marathon!M25-'Best Times'!O$2)/('Best Times'!O$8-'Best Times'!O$2)))))</f>
        <v>142.47510668563299</v>
      </c>
      <c r="M14">
        <f>IF(ISBLANK(Marathon!N25),"",100+MAX(0,(50-(50*(Marathon!N25-'Best Times'!P$2)/('Best Times'!P$8-'Best Times'!P$2)))))</f>
        <v>100</v>
      </c>
      <c r="N14">
        <f>IF(ISBLANK(Marathon!O25),"",100+MAX(0,(50-(50*(Marathon!O25-'Best Times'!Q$2)/('Best Times'!Q$8-'Best Times'!Q$2)))))</f>
        <v>144.60580912863071</v>
      </c>
      <c r="O14">
        <f>100*COUNTIF(E14:N14,"&gt;0")</f>
        <v>1000</v>
      </c>
      <c r="P14">
        <f>IF(O14=1000,MIN(E14:N14),0)</f>
        <v>100</v>
      </c>
      <c r="Q14">
        <f>SUM(E14:N14)-P14</f>
        <v>1254.4870129064557</v>
      </c>
      <c r="R14">
        <v>13</v>
      </c>
      <c r="S14">
        <f t="shared" si="0"/>
        <v>8</v>
      </c>
    </row>
    <row r="15" spans="1:19">
      <c r="A15">
        <v>20</v>
      </c>
      <c r="B15" t="s">
        <v>0</v>
      </c>
      <c r="C15" s="1">
        <v>304.76666666666603</v>
      </c>
      <c r="D15" s="2" t="s">
        <v>268</v>
      </c>
      <c r="E15">
        <f>IF(ISBLANK(Marathon!F24),"",100+MAX(0,(50-(50*(Marathon!F24-'Best Times'!H$2)/('Best Times'!H$8-'Best Times'!H$2)))))</f>
        <v>139.92021276595744</v>
      </c>
      <c r="F15">
        <f>IF(ISBLANK(Marathon!G24),"",100+MAX(0,(50-(50*(Marathon!G24-'Best Times'!I$2)/('Best Times'!I$8-'Best Times'!I$2)))))</f>
        <v>103.84615384615384</v>
      </c>
      <c r="G15">
        <f>IF(ISBLANK(Marathon!H24),"",100+MAX(0,(50-(50*(Marathon!H24-'Best Times'!J$2)/('Best Times'!J$8-'Best Times'!J$2)))))</f>
        <v>145.23692307692306</v>
      </c>
      <c r="H15">
        <f>IF(ISBLANK(Marathon!I24),"",100+MAX(0,(50-(50*(Marathon!I24-'Best Times'!K$2)/('Best Times'!K$8-'Best Times'!K$2)))))</f>
        <v>131.19868637110017</v>
      </c>
      <c r="I15">
        <f>IF(ISBLANK(Marathon!J24),"",100+MAX(0,(50-(50*(Marathon!J24-'Best Times'!L$2)/('Best Times'!L$8-'Best Times'!L$2)))))</f>
        <v>141.17241379310343</v>
      </c>
      <c r="J15">
        <f>IF(ISBLANK(Marathon!K24),"",100+MAX(0,(50-(50*(Marathon!K24-'Best Times'!M$2)/('Best Times'!M$8-'Best Times'!M$2)))))</f>
        <v>145.14792899408283</v>
      </c>
      <c r="K15">
        <f>IF(ISBLANK(Marathon!L24),"",100+MAX(0,(50-(50*(Marathon!L24-'Best Times'!N$2)/('Best Times'!N$8-'Best Times'!N$2)))))</f>
        <v>135.73821989528795</v>
      </c>
      <c r="L15">
        <f>IF(ISBLANK(Marathon!M24),"",100+MAX(0,(50-(50*(Marathon!M24-'Best Times'!O$2)/('Best Times'!O$8-'Best Times'!O$2)))))</f>
        <v>139.35988620199146</v>
      </c>
      <c r="M15">
        <f>IF(ISBLANK(Marathon!N24),"",100+MAX(0,(50-(50*(Marathon!N24-'Best Times'!P$2)/('Best Times'!P$8-'Best Times'!P$2)))))</f>
        <v>143.74789915966386</v>
      </c>
      <c r="N15">
        <f>IF(ISBLANK(Marathon!O24),"",100+MAX(0,(50-(50*(Marathon!O24-'Best Times'!Q$2)/('Best Times'!Q$8-'Best Times'!Q$2)))))</f>
        <v>132.30290456431536</v>
      </c>
      <c r="O15">
        <f>100*COUNTIF(E15:N15,"&gt;0")</f>
        <v>1000</v>
      </c>
      <c r="P15">
        <f>IF(O15=1000,MIN(E15:N15),0)</f>
        <v>103.84615384615384</v>
      </c>
      <c r="Q15">
        <f>SUM(E15:N15)-P15</f>
        <v>1253.8250748224257</v>
      </c>
      <c r="R15">
        <v>14</v>
      </c>
      <c r="S15">
        <f t="shared" si="0"/>
        <v>6</v>
      </c>
    </row>
    <row r="16" spans="1:19">
      <c r="A16">
        <v>23</v>
      </c>
      <c r="B16" t="s">
        <v>119</v>
      </c>
      <c r="C16" s="1">
        <v>285.96666666666601</v>
      </c>
      <c r="D16" s="2" t="s">
        <v>270</v>
      </c>
      <c r="E16">
        <f>IF(ISBLANK(Marathon!F27),"",100+MAX(0,(50-(50*(Marathon!F27-'Best Times'!H$2)/('Best Times'!H$8-'Best Times'!H$2)))))</f>
        <v>126.79078014184397</v>
      </c>
      <c r="F16">
        <f>IF(ISBLANK(Marathon!G27),"",100+MAX(0,(50-(50*(Marathon!G27-'Best Times'!I$2)/('Best Times'!I$8-'Best Times'!I$2)))))</f>
        <v>138.86752136752136</v>
      </c>
      <c r="G16">
        <f>IF(ISBLANK(Marathon!H27),"",100+MAX(0,(50-(50*(Marathon!H27-'Best Times'!J$2)/('Best Times'!J$8-'Best Times'!J$2)))))</f>
        <v>135.02769230769229</v>
      </c>
      <c r="H16">
        <f>IF(ISBLANK(Marathon!I27),"",100+MAX(0,(50-(50*(Marathon!I27-'Best Times'!K$2)/('Best Times'!K$8-'Best Times'!K$2)))))</f>
        <v>140.64039408866995</v>
      </c>
      <c r="I16">
        <f>IF(ISBLANK(Marathon!J27),"",100+MAX(0,(50-(50*(Marathon!J27-'Best Times'!L$2)/('Best Times'!L$8-'Best Times'!L$2)))))</f>
        <v>141.41379310344828</v>
      </c>
      <c r="J16">
        <f>IF(ISBLANK(Marathon!K27),"",100+MAX(0,(50-(50*(Marathon!K27-'Best Times'!M$2)/('Best Times'!M$8-'Best Times'!M$2)))))</f>
        <v>145.67061143984222</v>
      </c>
      <c r="K16">
        <f>IF(ISBLANK(Marathon!L27),"",100+MAX(0,(50-(50*(Marathon!L27-'Best Times'!N$2)/('Best Times'!N$8-'Best Times'!N$2)))))</f>
        <v>128.04188481675394</v>
      </c>
      <c r="L16">
        <f>IF(ISBLANK(Marathon!M27),"",100+MAX(0,(50-(50*(Marathon!M27-'Best Times'!O$2)/('Best Times'!O$8-'Best Times'!O$2)))))</f>
        <v>135.61877667140826</v>
      </c>
      <c r="M16">
        <f>IF(ISBLANK(Marathon!N27),"",100+MAX(0,(50-(50*(Marathon!N27-'Best Times'!P$2)/('Best Times'!P$8-'Best Times'!P$2)))))</f>
        <v>137.1764705882353</v>
      </c>
      <c r="N16">
        <f>IF(ISBLANK(Marathon!O27),"",100+MAX(0,(50-(50*(Marathon!O27-'Best Times'!Q$2)/('Best Times'!Q$8-'Best Times'!Q$2)))))</f>
        <v>143.00829875518673</v>
      </c>
      <c r="O16">
        <f>100*COUNTIF(E16:N16,"&gt;0")</f>
        <v>1000</v>
      </c>
      <c r="P16">
        <f>IF(O16=1000,MIN(E16:N16),0)</f>
        <v>126.79078014184397</v>
      </c>
      <c r="Q16">
        <f>SUM(E16:N16)-P16</f>
        <v>1245.4654431387587</v>
      </c>
      <c r="R16">
        <v>15</v>
      </c>
      <c r="S16">
        <f t="shared" si="0"/>
        <v>8</v>
      </c>
    </row>
    <row r="17" spans="1:19">
      <c r="A17">
        <v>17</v>
      </c>
      <c r="B17" t="s">
        <v>68</v>
      </c>
      <c r="C17" s="1">
        <v>292.98333333333301</v>
      </c>
      <c r="D17" s="2" t="s">
        <v>269</v>
      </c>
      <c r="E17">
        <f>IF(ISBLANK(Marathon!F21),"",100+MAX(0,(50-(50*(Marathon!F21-'Best Times'!H$2)/('Best Times'!H$8-'Best Times'!H$2)))))</f>
        <v>125.38120567375887</v>
      </c>
      <c r="F17">
        <f>IF(ISBLANK(Marathon!G21),"",100+MAX(0,(50-(50*(Marathon!G21-'Best Times'!I$2)/('Best Times'!I$8-'Best Times'!I$2)))))</f>
        <v>134.2094017094017</v>
      </c>
      <c r="G17">
        <f>IF(ISBLANK(Marathon!H21),"",100+MAX(0,(50-(50*(Marathon!H21-'Best Times'!J$2)/('Best Times'!J$8-'Best Times'!J$2)))))</f>
        <v>140.11076923076922</v>
      </c>
      <c r="H17">
        <f>IF(ISBLANK(Marathon!I21),"",100+MAX(0,(50-(50*(Marathon!I21-'Best Times'!K$2)/('Best Times'!K$8-'Best Times'!K$2)))))</f>
        <v>136.32183908045977</v>
      </c>
      <c r="I17">
        <f>IF(ISBLANK(Marathon!J21),"",100+MAX(0,(50-(50*(Marathon!J21-'Best Times'!L$2)/('Best Times'!L$8-'Best Times'!L$2)))))</f>
        <v>149.18965517241378</v>
      </c>
      <c r="J17">
        <f>IF(ISBLANK(Marathon!K21),"",100+MAX(0,(50-(50*(Marathon!K21-'Best Times'!M$2)/('Best Times'!M$8-'Best Times'!M$2)))))</f>
        <v>142.31755424063115</v>
      </c>
      <c r="K17">
        <f>IF(ISBLANK(Marathon!L21),"",100+MAX(0,(50-(50*(Marathon!L21-'Best Times'!N$2)/('Best Times'!N$8-'Best Times'!N$2)))))</f>
        <v>139.21465968586386</v>
      </c>
      <c r="L17">
        <f>IF(ISBLANK(Marathon!M21),"",100+MAX(0,(50-(50*(Marathon!M21-'Best Times'!O$2)/('Best Times'!O$8-'Best Times'!O$2)))))</f>
        <v>131.5362731152205</v>
      </c>
      <c r="M17">
        <f>IF(ISBLANK(Marathon!N21),"",100+MAX(0,(50-(50*(Marathon!N21-'Best Times'!P$2)/('Best Times'!P$8-'Best Times'!P$2)))))</f>
        <v>140.15126050420167</v>
      </c>
      <c r="N17">
        <f>IF(ISBLANK(Marathon!O21),"",100+MAX(0,(50-(50*(Marathon!O21-'Best Times'!Q$2)/('Best Times'!Q$8-'Best Times'!Q$2)))))</f>
        <v>131.92946058091286</v>
      </c>
      <c r="O17">
        <f>100*COUNTIF(E17:N17,"&gt;0")</f>
        <v>1000</v>
      </c>
      <c r="P17">
        <f>IF(O17=1000,MIN(E17:N17),0)</f>
        <v>125.38120567375887</v>
      </c>
      <c r="Q17">
        <f>SUM(E17:N17)-P17</f>
        <v>1244.9808733198743</v>
      </c>
      <c r="R17">
        <v>16</v>
      </c>
      <c r="S17">
        <f t="shared" si="0"/>
        <v>1</v>
      </c>
    </row>
    <row r="18" spans="1:19">
      <c r="A18">
        <v>14</v>
      </c>
      <c r="B18" t="s">
        <v>78</v>
      </c>
      <c r="C18" s="1">
        <v>299.11666666666599</v>
      </c>
      <c r="D18" s="2" t="s">
        <v>270</v>
      </c>
      <c r="E18">
        <f>IF(ISBLANK(Marathon!F18),"",100+MAX(0,(50-(50*(Marathon!F18-'Best Times'!H$2)/('Best Times'!H$8-'Best Times'!H$2)))))</f>
        <v>127.96985815602837</v>
      </c>
      <c r="F18">
        <f>IF(ISBLANK(Marathon!G18),"",100+MAX(0,(50-(50*(Marathon!G18-'Best Times'!I$2)/('Best Times'!I$8-'Best Times'!I$2)))))</f>
        <v>139.27350427350427</v>
      </c>
      <c r="G18">
        <f>IF(ISBLANK(Marathon!H18),"",100+MAX(0,(50-(50*(Marathon!H18-'Best Times'!J$2)/('Best Times'!J$8-'Best Times'!J$2)))))</f>
        <v>100</v>
      </c>
      <c r="H18">
        <f>IF(ISBLANK(Marathon!I18),"",100+MAX(0,(50-(50*(Marathon!I18-'Best Times'!K$2)/('Best Times'!K$8-'Best Times'!K$2)))))</f>
        <v>140.11494252873564</v>
      </c>
      <c r="I18">
        <f>IF(ISBLANK(Marathon!J18),"",100+MAX(0,(50-(50*(Marathon!J18-'Best Times'!L$2)/('Best Times'!L$8-'Best Times'!L$2)))))</f>
        <v>144.65517241379311</v>
      </c>
      <c r="J18">
        <f>IF(ISBLANK(Marathon!K18),"",100+MAX(0,(50-(50*(Marathon!K18-'Best Times'!M$2)/('Best Times'!M$8-'Best Times'!M$2)))))</f>
        <v>146.81459566074949</v>
      </c>
      <c r="K18">
        <f>IF(ISBLANK(Marathon!L18),"",100+MAX(0,(50-(50*(Marathon!L18-'Best Times'!N$2)/('Best Times'!N$8-'Best Times'!N$2)))))</f>
        <v>141.0261780104712</v>
      </c>
      <c r="L18">
        <f>IF(ISBLANK(Marathon!M18),"",100+MAX(0,(50-(50*(Marathon!M18-'Best Times'!O$2)/('Best Times'!O$8-'Best Times'!O$2)))))</f>
        <v>134.83641536273115</v>
      </c>
      <c r="M18">
        <f>IF(ISBLANK(Marathon!N18),"",100+MAX(0,(50-(50*(Marathon!N18-'Best Times'!P$2)/('Best Times'!P$8-'Best Times'!P$2)))))</f>
        <v>141.0924369747899</v>
      </c>
      <c r="N18">
        <f>IF(ISBLANK(Marathon!O18),"",100+MAX(0,(50-(50*(Marathon!O18-'Best Times'!Q$2)/('Best Times'!Q$8-'Best Times'!Q$2)))))</f>
        <v>123.92116182572614</v>
      </c>
      <c r="O18">
        <f>100*COUNTIF(E18:N18,"&gt;0")</f>
        <v>1000</v>
      </c>
      <c r="P18">
        <f>IF(O18=1000,MIN(E18:N18),0)</f>
        <v>100</v>
      </c>
      <c r="Q18">
        <f>SUM(E18:N18)-P18</f>
        <v>1239.7042652065293</v>
      </c>
      <c r="R18">
        <v>17</v>
      </c>
      <c r="S18">
        <f t="shared" si="0"/>
        <v>-3</v>
      </c>
    </row>
    <row r="19" spans="1:19">
      <c r="A19">
        <v>19</v>
      </c>
      <c r="B19" t="s">
        <v>117</v>
      </c>
      <c r="C19" s="1">
        <v>290.14999999999998</v>
      </c>
      <c r="D19" s="2" t="s">
        <v>269</v>
      </c>
      <c r="E19">
        <f>IF(ISBLANK(Marathon!F23),"",100+MAX(0,(50-(50*(Marathon!F23-'Best Times'!H$2)/('Best Times'!H$8-'Best Times'!H$2)))))</f>
        <v>133.51950354609929</v>
      </c>
      <c r="F19">
        <f>IF(ISBLANK(Marathon!G23),"",100+MAX(0,(50-(50*(Marathon!G23-'Best Times'!I$2)/('Best Times'!I$8-'Best Times'!I$2)))))</f>
        <v>138.05555555555554</v>
      </c>
      <c r="G19">
        <f>IF(ISBLANK(Marathon!H23),"",100+MAX(0,(50-(50*(Marathon!H23-'Best Times'!J$2)/('Best Times'!J$8-'Best Times'!J$2)))))</f>
        <v>118.38153846153847</v>
      </c>
      <c r="H19">
        <f>IF(ISBLANK(Marathon!I23),"",100+MAX(0,(50-(50*(Marathon!I23-'Best Times'!K$2)/('Best Times'!K$8-'Best Times'!K$2)))))</f>
        <v>144.13793103448276</v>
      </c>
      <c r="I19">
        <f>IF(ISBLANK(Marathon!J23),"",100+MAX(0,(50-(50*(Marathon!J23-'Best Times'!L$2)/('Best Times'!L$8-'Best Times'!L$2)))))</f>
        <v>144.82758620689657</v>
      </c>
      <c r="J19">
        <f>IF(ISBLANK(Marathon!K23),"",100+MAX(0,(50-(50*(Marathon!K23-'Best Times'!M$2)/('Best Times'!M$8-'Best Times'!M$2)))))</f>
        <v>143.80670611439842</v>
      </c>
      <c r="K19">
        <f>IF(ISBLANK(Marathon!L23),"",100+MAX(0,(50-(50*(Marathon!L23-'Best Times'!N$2)/('Best Times'!N$8-'Best Times'!N$2)))))</f>
        <v>126.27225130890052</v>
      </c>
      <c r="L19">
        <f>IF(ISBLANK(Marathon!M23),"",100+MAX(0,(50-(50*(Marathon!M23-'Best Times'!O$2)/('Best Times'!O$8-'Best Times'!O$2)))))</f>
        <v>140.42674253200568</v>
      </c>
      <c r="M19">
        <f>IF(ISBLANK(Marathon!N23),"",100+MAX(0,(50-(50*(Marathon!N23-'Best Times'!P$2)/('Best Times'!P$8-'Best Times'!P$2)))))</f>
        <v>129.66386554621849</v>
      </c>
      <c r="N19">
        <f>IF(ISBLANK(Marathon!O23),"",100+MAX(0,(50-(50*(Marathon!O23-'Best Times'!Q$2)/('Best Times'!Q$8-'Best Times'!Q$2)))))</f>
        <v>137.44813278008297</v>
      </c>
      <c r="O19">
        <f>100*COUNTIF(E19:N19,"&gt;0")</f>
        <v>1000</v>
      </c>
      <c r="P19">
        <f>IF(O19=1000,MIN(E19:N19),0)</f>
        <v>118.38153846153847</v>
      </c>
      <c r="Q19">
        <f>SUM(E19:N19)-P19</f>
        <v>1238.1582746246402</v>
      </c>
      <c r="R19">
        <v>18</v>
      </c>
      <c r="S19">
        <f t="shared" si="0"/>
        <v>1</v>
      </c>
    </row>
    <row r="20" spans="1:19">
      <c r="A20">
        <v>15</v>
      </c>
      <c r="B20" t="s">
        <v>115</v>
      </c>
      <c r="C20" s="1">
        <v>299.31666666666598</v>
      </c>
      <c r="D20" s="2" t="s">
        <v>269</v>
      </c>
      <c r="E20">
        <f>IF(ISBLANK(Marathon!F19),"",100+MAX(0,(50-(50*(Marathon!F19-'Best Times'!H$2)/('Best Times'!H$8-'Best Times'!H$2)))))</f>
        <v>150</v>
      </c>
      <c r="F20">
        <f>IF(ISBLANK(Marathon!G19),"",100+MAX(0,(50-(50*(Marathon!G19-'Best Times'!I$2)/('Best Times'!I$8-'Best Times'!I$2)))))</f>
        <v>144.44444444444446</v>
      </c>
      <c r="G20">
        <f>IF(ISBLANK(Marathon!H19),"",100+MAX(0,(50-(50*(Marathon!H19-'Best Times'!J$2)/('Best Times'!J$8-'Best Times'!J$2)))))</f>
        <v>124.51076923076923</v>
      </c>
      <c r="H20">
        <f>IF(ISBLANK(Marathon!I19),"",100+MAX(0,(50-(50*(Marathon!I19-'Best Times'!K$2)/('Best Times'!K$8-'Best Times'!K$2)))))</f>
        <v>138.9655172413793</v>
      </c>
      <c r="I20">
        <f>IF(ISBLANK(Marathon!J19),"",100+MAX(0,(50-(50*(Marathon!J19-'Best Times'!L$2)/('Best Times'!L$8-'Best Times'!L$2)))))</f>
        <v>121.94827586206897</v>
      </c>
      <c r="J20">
        <f>IF(ISBLANK(Marathon!K19),"",100+MAX(0,(50-(50*(Marathon!K19-'Best Times'!M$2)/('Best Times'!M$8-'Best Times'!M$2)))))</f>
        <v>139.40828402366864</v>
      </c>
      <c r="K20">
        <f>IF(ISBLANK(Marathon!L19),"",100+MAX(0,(50-(50*(Marathon!L19-'Best Times'!N$2)/('Best Times'!N$8-'Best Times'!N$2)))))</f>
        <v>131.01570680628271</v>
      </c>
      <c r="L20">
        <f>IF(ISBLANK(Marathon!M19),"",100+MAX(0,(50-(50*(Marathon!M19-'Best Times'!O$2)/('Best Times'!O$8-'Best Times'!O$2)))))</f>
        <v>134.28165007112375</v>
      </c>
      <c r="M20">
        <f>IF(ISBLANK(Marathon!N19),"",100+MAX(0,(50-(50*(Marathon!N19-'Best Times'!P$2)/('Best Times'!P$8-'Best Times'!P$2)))))</f>
        <v>139.0924369747899</v>
      </c>
      <c r="N20">
        <f>IF(ISBLANK(Marathon!O19),"",100+MAX(0,(50-(50*(Marathon!O19-'Best Times'!Q$2)/('Best Times'!Q$8-'Best Times'!Q$2)))))</f>
        <v>135.33195020746888</v>
      </c>
      <c r="O20">
        <f>100*COUNTIF(E20:N20,"&gt;0")</f>
        <v>1000</v>
      </c>
      <c r="P20">
        <f>IF(O20=1000,MIN(E20:N20),0)</f>
        <v>121.94827586206897</v>
      </c>
      <c r="Q20">
        <f>SUM(E20:N20)-P20</f>
        <v>1237.050758999927</v>
      </c>
      <c r="R20">
        <v>19</v>
      </c>
      <c r="S20">
        <f t="shared" si="0"/>
        <v>-4</v>
      </c>
    </row>
    <row r="21" spans="1:19">
      <c r="A21">
        <v>28</v>
      </c>
      <c r="B21" t="s">
        <v>6</v>
      </c>
      <c r="C21" s="1">
        <v>273</v>
      </c>
      <c r="D21" s="2" t="s">
        <v>268</v>
      </c>
      <c r="E21">
        <f>IF(ISBLANK(Marathon!F32),"",100+MAX(0,(50-(50*(Marathon!F32-'Best Times'!H$2)/('Best Times'!H$8-'Best Times'!H$2)))))</f>
        <v>131.80851063829786</v>
      </c>
      <c r="F21">
        <f>IF(ISBLANK(Marathon!G32),"",100+MAX(0,(50-(50*(Marathon!G32-'Best Times'!I$2)/('Best Times'!I$8-'Best Times'!I$2)))))</f>
        <v>133.37606837606836</v>
      </c>
      <c r="G21">
        <f>IF(ISBLANK(Marathon!H32),"",100+MAX(0,(50-(50*(Marathon!H32-'Best Times'!J$2)/('Best Times'!J$8-'Best Times'!J$2)))))</f>
        <v>139.65538461538461</v>
      </c>
      <c r="H21">
        <f>IF(ISBLANK(Marathon!I32),"",100+MAX(0,(50-(50*(Marathon!I32-'Best Times'!K$2)/('Best Times'!K$8-'Best Times'!K$2)))))</f>
        <v>143.3497536945813</v>
      </c>
      <c r="I21">
        <f>IF(ISBLANK(Marathon!J32),"",100+MAX(0,(50-(50*(Marathon!J32-'Best Times'!L$2)/('Best Times'!L$8-'Best Times'!L$2)))))</f>
        <v>122.72413793103448</v>
      </c>
      <c r="J21">
        <f>IF(ISBLANK(Marathon!K32),"",100+MAX(0,(50-(50*(Marathon!K32-'Best Times'!M$2)/('Best Times'!M$8-'Best Times'!M$2)))))</f>
        <v>133.68836291913215</v>
      </c>
      <c r="K21">
        <f>IF(ISBLANK(Marathon!L32),"",100+MAX(0,(50-(50*(Marathon!L32-'Best Times'!N$2)/('Best Times'!N$8-'Best Times'!N$2)))))</f>
        <v>135.54973821989529</v>
      </c>
      <c r="L21">
        <f>IF(ISBLANK(Marathon!M32),"",100+MAX(0,(50-(50*(Marathon!M32-'Best Times'!O$2)/('Best Times'!O$8-'Best Times'!O$2)))))</f>
        <v>143.38549075391182</v>
      </c>
      <c r="M21">
        <f>IF(ISBLANK(Marathon!N32),"",100+MAX(0,(50-(50*(Marathon!N32-'Best Times'!P$2)/('Best Times'!P$8-'Best Times'!P$2)))))</f>
        <v>138.94117647058823</v>
      </c>
      <c r="N21">
        <f>IF(ISBLANK(Marathon!O32),"",100+MAX(0,(50-(50*(Marathon!O32-'Best Times'!Q$2)/('Best Times'!Q$8-'Best Times'!Q$2)))))</f>
        <v>133.2780082987552</v>
      </c>
      <c r="O21">
        <f>100*COUNTIF(E21:N21,"&gt;0")</f>
        <v>1000</v>
      </c>
      <c r="P21">
        <f>IF(O21=1000,MIN(E21:N21),0)</f>
        <v>122.72413793103448</v>
      </c>
      <c r="Q21">
        <f>SUM(E21:N21)-P21</f>
        <v>1233.0324939866148</v>
      </c>
      <c r="R21">
        <v>20</v>
      </c>
      <c r="S21">
        <f t="shared" si="0"/>
        <v>8</v>
      </c>
    </row>
    <row r="22" spans="1:19">
      <c r="A22">
        <v>24</v>
      </c>
      <c r="B22" t="s">
        <v>5</v>
      </c>
      <c r="C22" s="1">
        <v>284.73333333333301</v>
      </c>
      <c r="D22" s="2" t="s">
        <v>269</v>
      </c>
      <c r="E22">
        <f>IF(ISBLANK(Marathon!F28),"",100+MAX(0,(50-(50*(Marathon!F28-'Best Times'!H$2)/('Best Times'!H$8-'Best Times'!H$2)))))</f>
        <v>147.9078014184397</v>
      </c>
      <c r="F22">
        <f>IF(ISBLANK(Marathon!G28),"",100+MAX(0,(50-(50*(Marathon!G28-'Best Times'!I$2)/('Best Times'!I$8-'Best Times'!I$2)))))</f>
        <v>132.09401709401709</v>
      </c>
      <c r="G22">
        <f>IF(ISBLANK(Marathon!H28),"",100+MAX(0,(50-(50*(Marathon!H28-'Best Times'!J$2)/('Best Times'!J$8-'Best Times'!J$2)))))</f>
        <v>142.88615384615383</v>
      </c>
      <c r="H22">
        <f>IF(ISBLANK(Marathon!I28),"",100+MAX(0,(50-(50*(Marathon!I28-'Best Times'!K$2)/('Best Times'!K$8-'Best Times'!K$2)))))</f>
        <v>130.59113300492612</v>
      </c>
      <c r="I22">
        <f>IF(ISBLANK(Marathon!J28),"",100+MAX(0,(50-(50*(Marathon!J28-'Best Times'!L$2)/('Best Times'!L$8-'Best Times'!L$2)))))</f>
        <v>117.93103448275862</v>
      </c>
      <c r="J22">
        <f>IF(ISBLANK(Marathon!K28),"",100+MAX(0,(50-(50*(Marathon!K28-'Best Times'!M$2)/('Best Times'!M$8-'Best Times'!M$2)))))</f>
        <v>139.94082840236686</v>
      </c>
      <c r="K22">
        <f>IF(ISBLANK(Marathon!L28),"",100+MAX(0,(50-(50*(Marathon!L28-'Best Times'!N$2)/('Best Times'!N$8-'Best Times'!N$2)))))</f>
        <v>121.92670157068062</v>
      </c>
      <c r="L22">
        <f>IF(ISBLANK(Marathon!M28),"",100+MAX(0,(50-(50*(Marathon!M28-'Best Times'!O$2)/('Best Times'!O$8-'Best Times'!O$2)))))</f>
        <v>144.08250355618776</v>
      </c>
      <c r="M22">
        <f>IF(ISBLANK(Marathon!N28),"",100+MAX(0,(50-(50*(Marathon!N28-'Best Times'!P$2)/('Best Times'!P$8-'Best Times'!P$2)))))</f>
        <v>142.9075630252101</v>
      </c>
      <c r="N22">
        <f>IF(ISBLANK(Marathon!O28),"",100+MAX(0,(50-(50*(Marathon!O28-'Best Times'!Q$2)/('Best Times'!Q$8-'Best Times'!Q$2)))))</f>
        <v>129.6265560165975</v>
      </c>
      <c r="O22">
        <f>100*COUNTIF(E22:N22,"&gt;0")</f>
        <v>1000</v>
      </c>
      <c r="P22">
        <f>IF(O22=1000,MIN(E22:N22),0)</f>
        <v>117.93103448275862</v>
      </c>
      <c r="Q22">
        <f>SUM(E22:N22)-P22</f>
        <v>1231.9632579345796</v>
      </c>
      <c r="R22">
        <v>21</v>
      </c>
      <c r="S22">
        <f t="shared" si="0"/>
        <v>3</v>
      </c>
    </row>
    <row r="23" spans="1:19">
      <c r="A23">
        <v>18</v>
      </c>
      <c r="B23" t="s">
        <v>116</v>
      </c>
      <c r="C23" s="1">
        <v>291.76666666666603</v>
      </c>
      <c r="D23" s="2" t="s">
        <v>270</v>
      </c>
      <c r="E23">
        <f>IF(ISBLANK(Marathon!F22),"",100+MAX(0,(50-(50*(Marathon!F22-'Best Times'!H$2)/('Best Times'!H$8-'Best Times'!H$2)))))</f>
        <v>100</v>
      </c>
      <c r="F23">
        <f>IF(ISBLANK(Marathon!G22),"",100+MAX(0,(50-(50*(Marathon!G22-'Best Times'!I$2)/('Best Times'!I$8-'Best Times'!I$2)))))</f>
        <v>120.29914529914529</v>
      </c>
      <c r="G23">
        <f>IF(ISBLANK(Marathon!H22),"",100+MAX(0,(50-(50*(Marathon!H22-'Best Times'!J$2)/('Best Times'!J$8-'Best Times'!J$2)))))</f>
        <v>128.22153846153847</v>
      </c>
      <c r="H23">
        <f>IF(ISBLANK(Marathon!I22),"",100+MAX(0,(50-(50*(Marathon!I22-'Best Times'!K$2)/('Best Times'!K$8-'Best Times'!K$2)))))</f>
        <v>140.32840722495894</v>
      </c>
      <c r="I23">
        <f>IF(ISBLANK(Marathon!J22),"",100+MAX(0,(50-(50*(Marathon!J22-'Best Times'!L$2)/('Best Times'!L$8-'Best Times'!L$2)))))</f>
        <v>145.91379310344828</v>
      </c>
      <c r="J23">
        <f>IF(ISBLANK(Marathon!K22),"",100+MAX(0,(50-(50*(Marathon!K22-'Best Times'!M$2)/('Best Times'!M$8-'Best Times'!M$2)))))</f>
        <v>146.98224852071007</v>
      </c>
      <c r="K23">
        <f>IF(ISBLANK(Marathon!L22),"",100+MAX(0,(50-(50*(Marathon!L22-'Best Times'!N$2)/('Best Times'!N$8-'Best Times'!N$2)))))</f>
        <v>132.35602094240838</v>
      </c>
      <c r="L23">
        <f>IF(ISBLANK(Marathon!M22),"",100+MAX(0,(50-(50*(Marathon!M22-'Best Times'!O$2)/('Best Times'!O$8-'Best Times'!O$2)))))</f>
        <v>148.76244665718349</v>
      </c>
      <c r="M23">
        <f>IF(ISBLANK(Marathon!N22),"",100+MAX(0,(50-(50*(Marathon!N22-'Best Times'!P$2)/('Best Times'!P$8-'Best Times'!P$2)))))</f>
        <v>141.88235294117646</v>
      </c>
      <c r="N23">
        <f>IF(ISBLANK(Marathon!O22),"",100+MAX(0,(50-(50*(Marathon!O22-'Best Times'!Q$2)/('Best Times'!Q$8-'Best Times'!Q$2)))))</f>
        <v>126.95020746887967</v>
      </c>
      <c r="O23">
        <f>100*COUNTIF(E23:N23,"&gt;0")</f>
        <v>1000</v>
      </c>
      <c r="P23">
        <f>IF(O23=1000,MIN(E23:N23),0)</f>
        <v>100</v>
      </c>
      <c r="Q23">
        <f>SUM(E23:N23)-P23</f>
        <v>1231.6961606194488</v>
      </c>
      <c r="R23">
        <v>22</v>
      </c>
      <c r="S23">
        <f t="shared" si="0"/>
        <v>-4</v>
      </c>
    </row>
    <row r="24" spans="1:19">
      <c r="A24">
        <v>13</v>
      </c>
      <c r="B24" t="s">
        <v>114</v>
      </c>
      <c r="C24" s="1">
        <v>301.416666666666</v>
      </c>
      <c r="D24" s="2" t="s">
        <v>269</v>
      </c>
      <c r="E24">
        <f>IF(ISBLANK(Marathon!F17),"",100+MAX(0,(50-(50*(Marathon!F17-'Best Times'!H$2)/('Best Times'!H$8-'Best Times'!H$2)))))</f>
        <v>144.53900709219857</v>
      </c>
      <c r="F24">
        <f>IF(ISBLANK(Marathon!G17),"",100+MAX(0,(50-(50*(Marathon!G17-'Best Times'!I$2)/('Best Times'!I$8-'Best Times'!I$2)))))</f>
        <v>133.41880341880341</v>
      </c>
      <c r="G24">
        <f>IF(ISBLANK(Marathon!H17),"",100+MAX(0,(50-(50*(Marathon!H17-'Best Times'!J$2)/('Best Times'!J$8-'Best Times'!J$2)))))</f>
        <v>100</v>
      </c>
      <c r="H24">
        <f>IF(ISBLANK(Marathon!I17),"",100+MAX(0,(50-(50*(Marathon!I17-'Best Times'!K$2)/('Best Times'!K$8-'Best Times'!K$2)))))</f>
        <v>133.05418719211823</v>
      </c>
      <c r="I24">
        <f>IF(ISBLANK(Marathon!J17),"",100+MAX(0,(50-(50*(Marathon!J17-'Best Times'!L$2)/('Best Times'!L$8-'Best Times'!L$2)))))</f>
        <v>133.41379310344828</v>
      </c>
      <c r="J24">
        <f>IF(ISBLANK(Marathon!K17),"",100+MAX(0,(50-(50*(Marathon!K17-'Best Times'!M$2)/('Best Times'!M$8-'Best Times'!M$2)))))</f>
        <v>139.861932938856</v>
      </c>
      <c r="K24">
        <f>IF(ISBLANK(Marathon!L17),"",100+MAX(0,(50-(50*(Marathon!L17-'Best Times'!N$2)/('Best Times'!N$8-'Best Times'!N$2)))))</f>
        <v>141.50785340314135</v>
      </c>
      <c r="L24">
        <f>IF(ISBLANK(Marathon!M17),"",100+MAX(0,(50-(50*(Marathon!M17-'Best Times'!O$2)/('Best Times'!O$8-'Best Times'!O$2)))))</f>
        <v>136.11664295874823</v>
      </c>
      <c r="M24">
        <f>IF(ISBLANK(Marathon!N17),"",100+MAX(0,(50-(50*(Marathon!N17-'Best Times'!P$2)/('Best Times'!P$8-'Best Times'!P$2)))))</f>
        <v>142.40336134453781</v>
      </c>
      <c r="N24">
        <f>IF(ISBLANK(Marathon!O17),"",100+MAX(0,(50-(50*(Marathon!O17-'Best Times'!Q$2)/('Best Times'!Q$8-'Best Times'!Q$2)))))</f>
        <v>126.59751037344398</v>
      </c>
      <c r="O24">
        <f>100*COUNTIF(E24:N24,"&gt;0")</f>
        <v>1000</v>
      </c>
      <c r="P24">
        <f>IF(O24=1000,MIN(E24:N24),0)</f>
        <v>100</v>
      </c>
      <c r="Q24">
        <f>SUM(E24:N24)-P24</f>
        <v>1230.9130918252961</v>
      </c>
      <c r="R24">
        <v>23</v>
      </c>
      <c r="S24">
        <f t="shared" si="0"/>
        <v>-10</v>
      </c>
    </row>
    <row r="25" spans="1:19">
      <c r="A25">
        <v>27</v>
      </c>
      <c r="B25" t="s">
        <v>81</v>
      </c>
      <c r="C25" s="1">
        <v>272.83333333333297</v>
      </c>
      <c r="D25" s="2" t="s">
        <v>269</v>
      </c>
      <c r="E25">
        <f>IF(ISBLANK(Marathon!F31),"",100+MAX(0,(50-(50*(Marathon!F31-'Best Times'!H$2)/('Best Times'!H$8-'Best Times'!H$2)))))</f>
        <v>137.9078014184397</v>
      </c>
      <c r="F25">
        <f>IF(ISBLANK(Marathon!G31),"",100+MAX(0,(50-(50*(Marathon!G31-'Best Times'!I$2)/('Best Times'!I$8-'Best Times'!I$2)))))</f>
        <v>115.87606837606837</v>
      </c>
      <c r="G25">
        <f>IF(ISBLANK(Marathon!H31),"",100+MAX(0,(50-(50*(Marathon!H31-'Best Times'!J$2)/('Best Times'!J$8-'Best Times'!J$2)))))</f>
        <v>134.76307692307694</v>
      </c>
      <c r="H25">
        <f>IF(ISBLANK(Marathon!I31),"",100+MAX(0,(50-(50*(Marathon!I31-'Best Times'!K$2)/('Best Times'!K$8-'Best Times'!K$2)))))</f>
        <v>133.25123152709358</v>
      </c>
      <c r="I25">
        <f>IF(ISBLANK(Marathon!J31),"",100+MAX(0,(50-(50*(Marathon!J31-'Best Times'!L$2)/('Best Times'!L$8-'Best Times'!L$2)))))</f>
        <v>138.24137931034483</v>
      </c>
      <c r="J25">
        <f>IF(ISBLANK(Marathon!K31),"",100+MAX(0,(50-(50*(Marathon!K31-'Best Times'!M$2)/('Best Times'!M$8-'Best Times'!M$2)))))</f>
        <v>142.95857988165682</v>
      </c>
      <c r="K25">
        <f>IF(ISBLANK(Marathon!L31),"",100+MAX(0,(50-(50*(Marathon!L31-'Best Times'!N$2)/('Best Times'!N$8-'Best Times'!N$2)))))</f>
        <v>124.47120418848168</v>
      </c>
      <c r="L25">
        <f>IF(ISBLANK(Marathon!M31),"",100+MAX(0,(50-(50*(Marathon!M31-'Best Times'!O$2)/('Best Times'!O$8-'Best Times'!O$2)))))</f>
        <v>148.71977240398292</v>
      </c>
      <c r="M25">
        <f>IF(ISBLANK(Marathon!N31),"",100+MAX(0,(50-(50*(Marathon!N31-'Best Times'!P$2)/('Best Times'!P$8-'Best Times'!P$2)))))</f>
        <v>137.21008403361344</v>
      </c>
      <c r="N25">
        <f>IF(ISBLANK(Marathon!O31),"",100+MAX(0,(50-(50*(Marathon!O31-'Best Times'!Q$2)/('Best Times'!Q$8-'Best Times'!Q$2)))))</f>
        <v>132.78008298755185</v>
      </c>
      <c r="O25">
        <f>100*COUNTIF(E25:N25,"&gt;0")</f>
        <v>1000</v>
      </c>
      <c r="P25">
        <f>IF(O25=1000,MIN(E25:N25),0)</f>
        <v>115.87606837606837</v>
      </c>
      <c r="Q25">
        <f>SUM(E25:N25)-P25</f>
        <v>1230.3032126742419</v>
      </c>
      <c r="R25">
        <v>24</v>
      </c>
      <c r="S25">
        <f t="shared" si="0"/>
        <v>3</v>
      </c>
    </row>
    <row r="26" spans="1:19">
      <c r="A26">
        <v>22</v>
      </c>
      <c r="B26" t="s">
        <v>118</v>
      </c>
      <c r="C26" s="1">
        <v>286.06666666666598</v>
      </c>
      <c r="D26" s="2" t="s">
        <v>269</v>
      </c>
      <c r="E26">
        <f>IF(ISBLANK(Marathon!F26),"",100+MAX(0,(50-(50*(Marathon!F26-'Best Times'!H$2)/('Best Times'!H$8-'Best Times'!H$2)))))</f>
        <v>142.45567375886526</v>
      </c>
      <c r="F26">
        <f>IF(ISBLANK(Marathon!G26),"",100+MAX(0,(50-(50*(Marathon!G26-'Best Times'!I$2)/('Best Times'!I$8-'Best Times'!I$2)))))</f>
        <v>137.97008547008548</v>
      </c>
      <c r="G26">
        <f>IF(ISBLANK(Marathon!H26),"",100+MAX(0,(50-(50*(Marathon!H26-'Best Times'!J$2)/('Best Times'!J$8-'Best Times'!J$2)))))</f>
        <v>108.53538461538461</v>
      </c>
      <c r="H26">
        <f>IF(ISBLANK(Marathon!I26),"",100+MAX(0,(50-(50*(Marathon!I26-'Best Times'!K$2)/('Best Times'!K$8-'Best Times'!K$2)))))</f>
        <v>136.97865353037767</v>
      </c>
      <c r="I26">
        <f>IF(ISBLANK(Marathon!J26),"",100+MAX(0,(50-(50*(Marathon!J26-'Best Times'!L$2)/('Best Times'!L$8-'Best Times'!L$2)))))</f>
        <v>130.70689655172413</v>
      </c>
      <c r="J26">
        <f>IF(ISBLANK(Marathon!K26),"",100+MAX(0,(50-(50*(Marathon!K26-'Best Times'!M$2)/('Best Times'!M$8-'Best Times'!M$2)))))</f>
        <v>131.83431952662721</v>
      </c>
      <c r="K26">
        <f>IF(ISBLANK(Marathon!L26),"",100+MAX(0,(50-(50*(Marathon!L26-'Best Times'!N$2)/('Best Times'!N$8-'Best Times'!N$2)))))</f>
        <v>137.29842931937173</v>
      </c>
      <c r="L26">
        <f>IF(ISBLANK(Marathon!M26),"",100+MAX(0,(50-(50*(Marathon!M26-'Best Times'!O$2)/('Best Times'!O$8-'Best Times'!O$2)))))</f>
        <v>133.24324324324323</v>
      </c>
      <c r="M26">
        <f>IF(ISBLANK(Marathon!N26),"",100+MAX(0,(50-(50*(Marathon!N26-'Best Times'!P$2)/('Best Times'!P$8-'Best Times'!P$2)))))</f>
        <v>139.1764705882353</v>
      </c>
      <c r="N26">
        <f>IF(ISBLANK(Marathon!O26),"",100+MAX(0,(50-(50*(Marathon!O26-'Best Times'!Q$2)/('Best Times'!Q$8-'Best Times'!Q$2)))))</f>
        <v>139.6473029045643</v>
      </c>
      <c r="O26">
        <f>100*COUNTIF(E26:N26,"&gt;0")</f>
        <v>1000</v>
      </c>
      <c r="P26">
        <f>IF(O26=1000,MIN(E26:N26),0)</f>
        <v>108.53538461538461</v>
      </c>
      <c r="Q26">
        <f>SUM(E26:N26)-P26</f>
        <v>1229.3110748930947</v>
      </c>
      <c r="R26">
        <v>25</v>
      </c>
      <c r="S26">
        <f t="shared" si="0"/>
        <v>-3</v>
      </c>
    </row>
    <row r="27" spans="1:19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IF(ISBLANK(Marathon!F30),"",100+MAX(0,(50-(50*(Marathon!F30-'Best Times'!H$2)/('Best Times'!H$8-'Best Times'!H$2)))))</f>
        <v>143.43085106382978</v>
      </c>
      <c r="F27">
        <f>IF(ISBLANK(Marathon!G30),"",100+MAX(0,(50-(50*(Marathon!G30-'Best Times'!I$2)/('Best Times'!I$8-'Best Times'!I$2)))))</f>
        <v>130.85470085470087</v>
      </c>
      <c r="G27">
        <f>IF(ISBLANK(Marathon!H30),"",100+MAX(0,(50-(50*(Marathon!H30-'Best Times'!J$2)/('Best Times'!J$8-'Best Times'!J$2)))))</f>
        <v>146.94153846153847</v>
      </c>
      <c r="H27">
        <f>IF(ISBLANK(Marathon!I30),"",100+MAX(0,(50-(50*(Marathon!I30-'Best Times'!K$2)/('Best Times'!K$8-'Best Times'!K$2)))))</f>
        <v>110.04926108374384</v>
      </c>
      <c r="I27">
        <f>IF(ISBLANK(Marathon!J30),"",100+MAX(0,(50-(50*(Marathon!J30-'Best Times'!L$2)/('Best Times'!L$8-'Best Times'!L$2)))))</f>
        <v>127.86206896551724</v>
      </c>
      <c r="J27">
        <f>IF(ISBLANK(Marathon!K30),"",100+MAX(0,(50-(50*(Marathon!K30-'Best Times'!M$2)/('Best Times'!M$8-'Best Times'!M$2)))))</f>
        <v>139.67455621301775</v>
      </c>
      <c r="K27">
        <f>IF(ISBLANK(Marathon!L30),"",100+MAX(0,(50-(50*(Marathon!L30-'Best Times'!N$2)/('Best Times'!N$8-'Best Times'!N$2)))))</f>
        <v>123.49738219895288</v>
      </c>
      <c r="L27">
        <f>IF(ISBLANK(Marathon!M30),"",100+MAX(0,(50-(50*(Marathon!M30-'Best Times'!O$2)/('Best Times'!O$8-'Best Times'!O$2)))))</f>
        <v>148.83357041251779</v>
      </c>
      <c r="M27">
        <f>IF(ISBLANK(Marathon!N30),"",100+MAX(0,(50-(50*(Marathon!N30-'Best Times'!P$2)/('Best Times'!P$8-'Best Times'!P$2)))))</f>
        <v>137.78151260504202</v>
      </c>
      <c r="N27">
        <f>IF(ISBLANK(Marathon!O30),"",100+MAX(0,(50-(50*(Marathon!O30-'Best Times'!Q$2)/('Best Times'!Q$8-'Best Times'!Q$2)))))</f>
        <v>128.75518672199169</v>
      </c>
      <c r="O27">
        <f>100*COUNTIF(E27:N27,"&gt;0")</f>
        <v>1000</v>
      </c>
      <c r="P27">
        <f>IF(O27=1000,MIN(E27:N27),0)</f>
        <v>110.04926108374384</v>
      </c>
      <c r="Q27">
        <f>SUM(E27:N27)-P27</f>
        <v>1227.6313674971084</v>
      </c>
      <c r="R27">
        <v>26</v>
      </c>
      <c r="S27">
        <f t="shared" si="0"/>
        <v>0</v>
      </c>
    </row>
    <row r="28" spans="1:19">
      <c r="A28">
        <v>30</v>
      </c>
      <c r="B28" t="s">
        <v>88</v>
      </c>
      <c r="C28" s="1">
        <v>256.933333333333</v>
      </c>
      <c r="D28" s="2" t="s">
        <v>271</v>
      </c>
      <c r="E28">
        <f>IF(ISBLANK(Marathon!F34),"",100+MAX(0,(50-(50*(Marathon!F34-'Best Times'!H$2)/('Best Times'!H$8-'Best Times'!H$2)))))</f>
        <v>124.93794326241135</v>
      </c>
      <c r="F28">
        <f>IF(ISBLANK(Marathon!G34),"",100+MAX(0,(50-(50*(Marathon!G34-'Best Times'!I$2)/('Best Times'!I$8-'Best Times'!I$2)))))</f>
        <v>124.35897435897436</v>
      </c>
      <c r="G28">
        <f>IF(ISBLANK(Marathon!H34),"",100+MAX(0,(50-(50*(Marathon!H34-'Best Times'!J$2)/('Best Times'!J$8-'Best Times'!J$2)))))</f>
        <v>137.84</v>
      </c>
      <c r="H28">
        <f>IF(ISBLANK(Marathon!I34),"",100+MAX(0,(50-(50*(Marathon!I34-'Best Times'!K$2)/('Best Times'!K$8-'Best Times'!K$2)))))</f>
        <v>139.52380952380952</v>
      </c>
      <c r="I28">
        <f>IF(ISBLANK(Marathon!J34),"",100+MAX(0,(50-(50*(Marathon!J34-'Best Times'!L$2)/('Best Times'!L$8-'Best Times'!L$2)))))</f>
        <v>136.55172413793105</v>
      </c>
      <c r="J28">
        <f>IF(ISBLANK(Marathon!K34),"",100+MAX(0,(50-(50*(Marathon!K34-'Best Times'!M$2)/('Best Times'!M$8-'Best Times'!M$2)))))</f>
        <v>137.47534516765285</v>
      </c>
      <c r="K28">
        <f>IF(ISBLANK(Marathon!L34),"",100+MAX(0,(50-(50*(Marathon!L34-'Best Times'!N$2)/('Best Times'!N$8-'Best Times'!N$2)))))</f>
        <v>118.49214659685865</v>
      </c>
      <c r="L28">
        <f>IF(ISBLANK(Marathon!M34),"",100+MAX(0,(50-(50*(Marathon!M34-'Best Times'!O$2)/('Best Times'!O$8-'Best Times'!O$2)))))</f>
        <v>146.01706970128023</v>
      </c>
      <c r="M28">
        <f>IF(ISBLANK(Marathon!N34),"",100+MAX(0,(50-(50*(Marathon!N34-'Best Times'!P$2)/('Best Times'!P$8-'Best Times'!P$2)))))</f>
        <v>139.05882352941177</v>
      </c>
      <c r="N28">
        <f>IF(ISBLANK(Marathon!O34),"",100+MAX(0,(50-(50*(Marathon!O34-'Best Times'!Q$2)/('Best Times'!Q$8-'Best Times'!Q$2)))))</f>
        <v>139.33609958506224</v>
      </c>
      <c r="O28">
        <f>100*COUNTIF(E28:N28,"&gt;0")</f>
        <v>1000</v>
      </c>
      <c r="P28">
        <f>IF(O28=1000,MIN(E28:N28),0)</f>
        <v>118.49214659685865</v>
      </c>
      <c r="Q28">
        <f>SUM(E28:N28)-P28</f>
        <v>1225.0997892665332</v>
      </c>
      <c r="R28">
        <v>27</v>
      </c>
      <c r="S28">
        <f t="shared" si="0"/>
        <v>3</v>
      </c>
    </row>
    <row r="29" spans="1:19">
      <c r="A29">
        <v>31</v>
      </c>
      <c r="B29" t="s">
        <v>33</v>
      </c>
      <c r="C29" s="1">
        <v>257.45</v>
      </c>
      <c r="D29" s="2" t="s">
        <v>270</v>
      </c>
      <c r="E29">
        <f>IF(ISBLANK(Marathon!F35),"",100+MAX(0,(50-(50*(Marathon!F35-'Best Times'!H$2)/('Best Times'!H$8-'Best Times'!H$2)))))</f>
        <v>140.77127659574467</v>
      </c>
      <c r="F29">
        <f>IF(ISBLANK(Marathon!G35),"",100+MAX(0,(50-(50*(Marathon!G35-'Best Times'!I$2)/('Best Times'!I$8-'Best Times'!I$2)))))</f>
        <v>141.08974358974359</v>
      </c>
      <c r="G29">
        <f>IF(ISBLANK(Marathon!H35),"",100+MAX(0,(50-(50*(Marathon!H35-'Best Times'!J$2)/('Best Times'!J$8-'Best Times'!J$2)))))</f>
        <v>127.37230769230769</v>
      </c>
      <c r="H29">
        <f>IF(ISBLANK(Marathon!I35),"",100+MAX(0,(50-(50*(Marathon!I35-'Best Times'!K$2)/('Best Times'!K$8-'Best Times'!K$2)))))</f>
        <v>138.94909688013138</v>
      </c>
      <c r="I29">
        <f>IF(ISBLANK(Marathon!J35),"",100+MAX(0,(50-(50*(Marathon!J35-'Best Times'!L$2)/('Best Times'!L$8-'Best Times'!L$2)))))</f>
        <v>133.81034482758622</v>
      </c>
      <c r="J29">
        <f>IF(ISBLANK(Marathon!K35),"",100+MAX(0,(50-(50*(Marathon!K35-'Best Times'!M$2)/('Best Times'!M$8-'Best Times'!M$2)))))</f>
        <v>142.59368836291912</v>
      </c>
      <c r="K29">
        <f>IF(ISBLANK(Marathon!L35),"",100+MAX(0,(50-(50*(Marathon!L35-'Best Times'!N$2)/('Best Times'!N$8-'Best Times'!N$2)))))</f>
        <v>132.41884816753927</v>
      </c>
      <c r="L29">
        <f>IF(ISBLANK(Marathon!M35),"",100+MAX(0,(50-(50*(Marathon!M35-'Best Times'!O$2)/('Best Times'!O$8-'Best Times'!O$2)))))</f>
        <v>100</v>
      </c>
      <c r="M29">
        <f>IF(ISBLANK(Marathon!N35),"",100+MAX(0,(50-(50*(Marathon!N35-'Best Times'!P$2)/('Best Times'!P$8-'Best Times'!P$2)))))</f>
        <v>129.73109243697479</v>
      </c>
      <c r="N29">
        <f>IF(ISBLANK(Marathon!O35),"",100+MAX(0,(50-(50*(Marathon!O35-'Best Times'!Q$2)/('Best Times'!Q$8-'Best Times'!Q$2)))))</f>
        <v>133.07053941908714</v>
      </c>
      <c r="O29">
        <f>100*COUNTIF(E29:N29,"&gt;0")</f>
        <v>1000</v>
      </c>
      <c r="P29">
        <f>IF(O29=1000,MIN(E29:N29),0)</f>
        <v>100</v>
      </c>
      <c r="Q29">
        <f>SUM(E29:N29)-P29</f>
        <v>1219.8069379720341</v>
      </c>
      <c r="R29">
        <v>28</v>
      </c>
      <c r="S29">
        <f t="shared" si="0"/>
        <v>3</v>
      </c>
    </row>
    <row r="30" spans="1:19">
      <c r="A30">
        <v>33</v>
      </c>
      <c r="B30" t="s">
        <v>123</v>
      </c>
      <c r="C30" s="1">
        <v>244.516666666666</v>
      </c>
      <c r="D30" s="2" t="s">
        <v>269</v>
      </c>
      <c r="E30">
        <f>IF(ISBLANK(Marathon!F37),"",100+MAX(0,(50-(50*(Marathon!F37-'Best Times'!H$2)/('Best Times'!H$8-'Best Times'!H$2)))))</f>
        <v>135.03546099290782</v>
      </c>
      <c r="F30">
        <f>IF(ISBLANK(Marathon!G37),"",100+MAX(0,(50-(50*(Marathon!G37-'Best Times'!I$2)/('Best Times'!I$8-'Best Times'!I$2)))))</f>
        <v>128.26923076923077</v>
      </c>
      <c r="G30">
        <f>IF(ISBLANK(Marathon!H37),"",100+MAX(0,(50-(50*(Marathon!H37-'Best Times'!J$2)/('Best Times'!J$8-'Best Times'!J$2)))))</f>
        <v>137.39076923076922</v>
      </c>
      <c r="H30">
        <f>IF(ISBLANK(Marathon!I37),"",100+MAX(0,(50-(50*(Marathon!I37-'Best Times'!K$2)/('Best Times'!K$8-'Best Times'!K$2)))))</f>
        <v>127.6847290640394</v>
      </c>
      <c r="I30">
        <f>IF(ISBLANK(Marathon!J37),"",100+MAX(0,(50-(50*(Marathon!J37-'Best Times'!L$2)/('Best Times'!L$8-'Best Times'!L$2)))))</f>
        <v>108.98275862068965</v>
      </c>
      <c r="J30">
        <f>IF(ISBLANK(Marathon!K37),"",100+MAX(0,(50-(50*(Marathon!K37-'Best Times'!M$2)/('Best Times'!M$8-'Best Times'!M$2)))))</f>
        <v>139.06311637080867</v>
      </c>
      <c r="K30">
        <f>IF(ISBLANK(Marathon!L37),"",100+MAX(0,(50-(50*(Marathon!L37-'Best Times'!N$2)/('Best Times'!N$8-'Best Times'!N$2)))))</f>
        <v>130.0523560209424</v>
      </c>
      <c r="L30">
        <f>IF(ISBLANK(Marathon!M37),"",100+MAX(0,(50-(50*(Marathon!M37-'Best Times'!O$2)/('Best Times'!O$8-'Best Times'!O$2)))))</f>
        <v>140.14224751066857</v>
      </c>
      <c r="M30">
        <f>IF(ISBLANK(Marathon!N37),"",100+MAX(0,(50-(50*(Marathon!N37-'Best Times'!P$2)/('Best Times'!P$8-'Best Times'!P$2)))))</f>
        <v>141.05882352941177</v>
      </c>
      <c r="N30">
        <f>IF(ISBLANK(Marathon!O37),"",100+MAX(0,(50-(50*(Marathon!O37-'Best Times'!Q$2)/('Best Times'!Q$8-'Best Times'!Q$2)))))</f>
        <v>139.35684647302904</v>
      </c>
      <c r="O30">
        <f>100*COUNTIF(E30:N30,"&gt;0")</f>
        <v>1000</v>
      </c>
      <c r="P30">
        <f>IF(O30=1000,MIN(E30:N30),0)</f>
        <v>108.98275862068965</v>
      </c>
      <c r="Q30">
        <f>SUM(E30:N30)-P30</f>
        <v>1218.0535799618074</v>
      </c>
      <c r="R30">
        <v>29</v>
      </c>
      <c r="S30">
        <f t="shared" si="0"/>
        <v>4</v>
      </c>
    </row>
    <row r="31" spans="1:19">
      <c r="A31">
        <v>32</v>
      </c>
      <c r="B31" t="s">
        <v>122</v>
      </c>
      <c r="C31" s="1">
        <v>246.86666666666599</v>
      </c>
      <c r="D31" s="2" t="s">
        <v>270</v>
      </c>
      <c r="E31">
        <f>IF(ISBLANK(Marathon!F36),"",100+MAX(0,(50-(50*(Marathon!F36-'Best Times'!H$2)/('Best Times'!H$8-'Best Times'!H$2)))))</f>
        <v>121.75531914893617</v>
      </c>
      <c r="F31">
        <f>IF(ISBLANK(Marathon!G36),"",100+MAX(0,(50-(50*(Marathon!G36-'Best Times'!I$2)/('Best Times'!I$8-'Best Times'!I$2)))))</f>
        <v>132.69230769230768</v>
      </c>
      <c r="G31">
        <f>IF(ISBLANK(Marathon!H36),"",100+MAX(0,(50-(50*(Marathon!H36-'Best Times'!J$2)/('Best Times'!J$8-'Best Times'!J$2)))))</f>
        <v>133.53230769230771</v>
      </c>
      <c r="H31">
        <f>IF(ISBLANK(Marathon!I36),"",100+MAX(0,(50-(50*(Marathon!I36-'Best Times'!K$2)/('Best Times'!K$8-'Best Times'!K$2)))))</f>
        <v>135.20525451559934</v>
      </c>
      <c r="I31">
        <f>IF(ISBLANK(Marathon!J36),"",100+MAX(0,(50-(50*(Marathon!J36-'Best Times'!L$2)/('Best Times'!L$8-'Best Times'!L$2)))))</f>
        <v>131.41379310344828</v>
      </c>
      <c r="J31">
        <f>IF(ISBLANK(Marathon!K36),"",100+MAX(0,(50-(50*(Marathon!K36-'Best Times'!M$2)/('Best Times'!M$8-'Best Times'!M$2)))))</f>
        <v>135.7199211045365</v>
      </c>
      <c r="K31">
        <f>IF(ISBLANK(Marathon!L36),"",100+MAX(0,(50-(50*(Marathon!L36-'Best Times'!N$2)/('Best Times'!N$8-'Best Times'!N$2)))))</f>
        <v>125.57068062827224</v>
      </c>
      <c r="L31">
        <f>IF(ISBLANK(Marathon!M36),"",100+MAX(0,(50-(50*(Marathon!M36-'Best Times'!O$2)/('Best Times'!O$8-'Best Times'!O$2)))))</f>
        <v>140.4551920341394</v>
      </c>
      <c r="M31">
        <f>IF(ISBLANK(Marathon!N36),"",100+MAX(0,(50-(50*(Marathon!N36-'Best Times'!P$2)/('Best Times'!P$8-'Best Times'!P$2)))))</f>
        <v>140.84033613445376</v>
      </c>
      <c r="N31">
        <f>IF(ISBLANK(Marathon!O36),"",100+MAX(0,(50-(50*(Marathon!O36-'Best Times'!Q$2)/('Best Times'!Q$8-'Best Times'!Q$2)))))</f>
        <v>133.48547717842325</v>
      </c>
      <c r="O31">
        <f>100*COUNTIF(E31:N31,"&gt;0")</f>
        <v>1000</v>
      </c>
      <c r="P31">
        <f>IF(O31=1000,MIN(E31:N31),0)</f>
        <v>121.75531914893617</v>
      </c>
      <c r="Q31">
        <f>SUM(E31:N31)-P31</f>
        <v>1208.9152700834882</v>
      </c>
      <c r="R31">
        <v>30</v>
      </c>
      <c r="S31">
        <f t="shared" si="0"/>
        <v>2</v>
      </c>
    </row>
    <row r="32" spans="1:19">
      <c r="A32">
        <v>41</v>
      </c>
      <c r="B32" t="s">
        <v>128</v>
      </c>
      <c r="C32" s="1">
        <v>232.583333333333</v>
      </c>
      <c r="D32" s="2" t="s">
        <v>270</v>
      </c>
      <c r="E32">
        <f>IF(ISBLANK(Marathon!F45),"",100+MAX(0,(50-(50*(Marathon!F45-'Best Times'!H$2)/('Best Times'!H$8-'Best Times'!H$2)))))</f>
        <v>126.66666666666667</v>
      </c>
      <c r="F32">
        <f>IF(ISBLANK(Marathon!G45),"",100+MAX(0,(50-(50*(Marathon!G45-'Best Times'!I$2)/('Best Times'!I$8-'Best Times'!I$2)))))</f>
        <v>133.65384615384616</v>
      </c>
      <c r="G32">
        <f>IF(ISBLANK(Marathon!H45),"",100+MAX(0,(50-(50*(Marathon!H45-'Best Times'!J$2)/('Best Times'!J$8-'Best Times'!J$2)))))</f>
        <v>136.37538461538463</v>
      </c>
      <c r="H32">
        <f>IF(ISBLANK(Marathon!I45),"",100+MAX(0,(50-(50*(Marathon!I45-'Best Times'!K$2)/('Best Times'!K$8-'Best Times'!K$2)))))</f>
        <v>127.04433497536945</v>
      </c>
      <c r="I32">
        <f>IF(ISBLANK(Marathon!J45),"",100+MAX(0,(50-(50*(Marathon!J45-'Best Times'!L$2)/('Best Times'!L$8-'Best Times'!L$2)))))</f>
        <v>130.81034482758622</v>
      </c>
      <c r="J32">
        <f>IF(ISBLANK(Marathon!K45),"",100+MAX(0,(50-(50*(Marathon!K45-'Best Times'!M$2)/('Best Times'!M$8-'Best Times'!M$2)))))</f>
        <v>141.28205128205127</v>
      </c>
      <c r="K32">
        <f>IF(ISBLANK(Marathon!L45),"",100+MAX(0,(50-(50*(Marathon!L45-'Best Times'!N$2)/('Best Times'!N$8-'Best Times'!N$2)))))</f>
        <v>130.41884816753927</v>
      </c>
      <c r="L32">
        <f>IF(ISBLANK(Marathon!M45),"",100+MAX(0,(50-(50*(Marathon!M45-'Best Times'!O$2)/('Best Times'!O$8-'Best Times'!O$2)))))</f>
        <v>146.88477951635846</v>
      </c>
      <c r="M32">
        <f>IF(ISBLANK(Marathon!N45),"",100+MAX(0,(50-(50*(Marathon!N45-'Best Times'!P$2)/('Best Times'!P$8-'Best Times'!P$2)))))</f>
        <v>129.74789915966386</v>
      </c>
      <c r="N32">
        <f>IF(ISBLANK(Marathon!O45),"",100+MAX(0,(50-(50*(Marathon!O45-'Best Times'!Q$2)/('Best Times'!Q$8-'Best Times'!Q$2)))))</f>
        <v>108.81742738589212</v>
      </c>
      <c r="O32">
        <f>100*COUNTIF(E32:N32,"&gt;0")</f>
        <v>1000</v>
      </c>
      <c r="P32">
        <f>IF(O32=1000,MIN(E32:N32),0)</f>
        <v>108.81742738589212</v>
      </c>
      <c r="Q32">
        <f>SUM(E32:N32)-P32</f>
        <v>1202.8841553644659</v>
      </c>
      <c r="R32">
        <v>31</v>
      </c>
      <c r="S32">
        <f t="shared" si="0"/>
        <v>10</v>
      </c>
    </row>
    <row r="33" spans="1:19">
      <c r="A33">
        <v>16</v>
      </c>
      <c r="B33" t="s">
        <v>20</v>
      </c>
      <c r="C33" s="1">
        <v>297.33333333333297</v>
      </c>
      <c r="D33" s="2" t="s">
        <v>271</v>
      </c>
      <c r="E33">
        <f>IF(ISBLANK(Marathon!F20),"",100+MAX(0,(50-(50*(Marathon!F20-'Best Times'!H$2)/('Best Times'!H$8-'Best Times'!H$2)))))</f>
        <v>100</v>
      </c>
      <c r="F33">
        <f>IF(ISBLANK(Marathon!G20),"",100+MAX(0,(50-(50*(Marathon!G20-'Best Times'!I$2)/('Best Times'!I$8-'Best Times'!I$2)))))</f>
        <v>147.32905982905982</v>
      </c>
      <c r="G33">
        <f>IF(ISBLANK(Marathon!H20),"",100+MAX(0,(50-(50*(Marathon!H20-'Best Times'!J$2)/('Best Times'!J$8-'Best Times'!J$2)))))</f>
        <v>100</v>
      </c>
      <c r="H33">
        <f>IF(ISBLANK(Marathon!I20),"",100+MAX(0,(50-(50*(Marathon!I20-'Best Times'!K$2)/('Best Times'!K$8-'Best Times'!K$2)))))</f>
        <v>143.56321839080459</v>
      </c>
      <c r="I33">
        <f>IF(ISBLANK(Marathon!J20),"",100+MAX(0,(50-(50*(Marathon!J20-'Best Times'!L$2)/('Best Times'!L$8-'Best Times'!L$2)))))</f>
        <v>130.58620689655172</v>
      </c>
      <c r="J33">
        <f>IF(ISBLANK(Marathon!K20),"",100+MAX(0,(50-(50*(Marathon!K20-'Best Times'!M$2)/('Best Times'!M$8-'Best Times'!M$2)))))</f>
        <v>100</v>
      </c>
      <c r="K33">
        <f>IF(ISBLANK(Marathon!L20),"",100+MAX(0,(50-(50*(Marathon!L20-'Best Times'!N$2)/('Best Times'!N$8-'Best Times'!N$2)))))</f>
        <v>147.0261780104712</v>
      </c>
      <c r="L33">
        <f>IF(ISBLANK(Marathon!M20),"",100+MAX(0,(50-(50*(Marathon!M20-'Best Times'!O$2)/('Best Times'!O$8-'Best Times'!O$2)))))</f>
        <v>143.52773826458036</v>
      </c>
      <c r="M33">
        <f>IF(ISBLANK(Marathon!N20),"",100+MAX(0,(50-(50*(Marathon!N20-'Best Times'!P$2)/('Best Times'!P$8-'Best Times'!P$2)))))</f>
        <v>143.24369747899161</v>
      </c>
      <c r="N33">
        <f>IF(ISBLANK(Marathon!O20),"",100+MAX(0,(50-(50*(Marathon!O20-'Best Times'!Q$2)/('Best Times'!Q$8-'Best Times'!Q$2)))))</f>
        <v>146.18257261410787</v>
      </c>
      <c r="O33">
        <f>100*COUNTIF(E33:N33,"&gt;0")</f>
        <v>1000</v>
      </c>
      <c r="P33">
        <f>IF(O33=1000,MIN(E33:N33),0)</f>
        <v>100</v>
      </c>
      <c r="Q33">
        <f>SUM(E33:N33)-P33</f>
        <v>1201.458671484567</v>
      </c>
      <c r="R33">
        <v>32</v>
      </c>
      <c r="S33">
        <f t="shared" si="0"/>
        <v>-16</v>
      </c>
    </row>
    <row r="34" spans="1:19">
      <c r="A34">
        <v>25</v>
      </c>
      <c r="B34" t="s">
        <v>60</v>
      </c>
      <c r="C34" s="1">
        <v>273.7</v>
      </c>
      <c r="D34" s="2" t="s">
        <v>270</v>
      </c>
      <c r="E34">
        <f>IF(ISBLANK(Marathon!F29),"",100+MAX(0,(50-(50*(Marathon!F29-'Best Times'!H$2)/('Best Times'!H$8-'Best Times'!H$2)))))</f>
        <v>100</v>
      </c>
      <c r="F34">
        <f>IF(ISBLANK(Marathon!G29),"",100+MAX(0,(50-(50*(Marathon!G29-'Best Times'!I$2)/('Best Times'!I$8-'Best Times'!I$2)))))</f>
        <v>123.76068376068376</v>
      </c>
      <c r="G34">
        <f>IF(ISBLANK(Marathon!H29),"",100+MAX(0,(50-(50*(Marathon!H29-'Best Times'!J$2)/('Best Times'!J$8-'Best Times'!J$2)))))</f>
        <v>104.32615384615384</v>
      </c>
      <c r="H34">
        <f>IF(ISBLANK(Marathon!I29),"",100+MAX(0,(50-(50*(Marathon!I29-'Best Times'!K$2)/('Best Times'!K$8-'Best Times'!K$2)))))</f>
        <v>137.66830870279148</v>
      </c>
      <c r="I34">
        <f>IF(ISBLANK(Marathon!J29),"",100+MAX(0,(50-(50*(Marathon!J29-'Best Times'!L$2)/('Best Times'!L$8-'Best Times'!L$2)))))</f>
        <v>145.72413793103448</v>
      </c>
      <c r="J34">
        <f>IF(ISBLANK(Marathon!K29),"",100+MAX(0,(50-(50*(Marathon!K29-'Best Times'!M$2)/('Best Times'!M$8-'Best Times'!M$2)))))</f>
        <v>144.72386587771203</v>
      </c>
      <c r="K34">
        <f>IF(ISBLANK(Marathon!L29),"",100+MAX(0,(50-(50*(Marathon!L29-'Best Times'!N$2)/('Best Times'!N$8-'Best Times'!N$2)))))</f>
        <v>136.61780104712042</v>
      </c>
      <c r="L34">
        <f>IF(ISBLANK(Marathon!M29),"",100+MAX(0,(50-(50*(Marathon!M29-'Best Times'!O$2)/('Best Times'!O$8-'Best Times'!O$2)))))</f>
        <v>127.5533428165007</v>
      </c>
      <c r="M34">
        <f>IF(ISBLANK(Marathon!N29),"",100+MAX(0,(50-(50*(Marathon!N29-'Best Times'!P$2)/('Best Times'!P$8-'Best Times'!P$2)))))</f>
        <v>136.28571428571428</v>
      </c>
      <c r="N34">
        <f>IF(ISBLANK(Marathon!O29),"",100+MAX(0,(50-(50*(Marathon!O29-'Best Times'!Q$2)/('Best Times'!Q$8-'Best Times'!Q$2)))))</f>
        <v>138.83817427385893</v>
      </c>
      <c r="O34">
        <f>100*COUNTIF(E34:N34,"&gt;0")</f>
        <v>1000</v>
      </c>
      <c r="P34">
        <f>IF(O34=1000,MIN(E34:N34),0)</f>
        <v>100</v>
      </c>
      <c r="Q34">
        <f>SUM(E34:N34)-P34</f>
        <v>1195.4981825415698</v>
      </c>
      <c r="R34">
        <v>33</v>
      </c>
      <c r="S34">
        <f t="shared" si="0"/>
        <v>-8</v>
      </c>
    </row>
    <row r="35" spans="1:19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IF(ISBLANK(Marathon!F38),"",100+MAX(0,(50-(50*(Marathon!F38-'Best Times'!H$2)/('Best Times'!H$8-'Best Times'!H$2)))))</f>
        <v>137.38475177304963</v>
      </c>
      <c r="F35">
        <f>IF(ISBLANK(Marathon!G38),"",100+MAX(0,(50-(50*(Marathon!G38-'Best Times'!I$2)/('Best Times'!I$8-'Best Times'!I$2)))))</f>
        <v>120.7051282051282</v>
      </c>
      <c r="G35" t="str">
        <f>IF(ISBLANK(Marathon!H38),"",100+MAX(0,(50-(50*(Marathon!H38-'Best Times'!J$2)/('Best Times'!J$8-'Best Times'!J$2)))))</f>
        <v/>
      </c>
      <c r="H35">
        <f>IF(ISBLANK(Marathon!I38),"",100+MAX(0,(50-(50*(Marathon!I38-'Best Times'!K$2)/('Best Times'!K$8-'Best Times'!K$2)))))</f>
        <v>139.65517241379311</v>
      </c>
      <c r="I35">
        <f>IF(ISBLANK(Marathon!J38),"",100+MAX(0,(50-(50*(Marathon!J38-'Best Times'!L$2)/('Best Times'!L$8-'Best Times'!L$2)))))</f>
        <v>121.87931034482759</v>
      </c>
      <c r="J35">
        <f>IF(ISBLANK(Marathon!K38),"",100+MAX(0,(50-(50*(Marathon!K38-'Best Times'!M$2)/('Best Times'!M$8-'Best Times'!M$2)))))</f>
        <v>147.76134122287968</v>
      </c>
      <c r="K35">
        <f>IF(ISBLANK(Marathon!L38),"",100+MAX(0,(50-(50*(Marathon!L38-'Best Times'!N$2)/('Best Times'!N$8-'Best Times'!N$2)))))</f>
        <v>121.98952879581152</v>
      </c>
      <c r="L35">
        <f>IF(ISBLANK(Marathon!M38),"",100+MAX(0,(50-(50*(Marathon!M38-'Best Times'!O$2)/('Best Times'!O$8-'Best Times'!O$2)))))</f>
        <v>122.64580369843527</v>
      </c>
      <c r="M35">
        <f>IF(ISBLANK(Marathon!N38),"",100+MAX(0,(50-(50*(Marathon!N38-'Best Times'!P$2)/('Best Times'!P$8-'Best Times'!P$2)))))</f>
        <v>135.42857142857144</v>
      </c>
      <c r="N35">
        <f>IF(ISBLANK(Marathon!O38),"",100+MAX(0,(50-(50*(Marathon!O38-'Best Times'!Q$2)/('Best Times'!Q$8-'Best Times'!Q$2)))))</f>
        <v>144.48132780082989</v>
      </c>
      <c r="O35">
        <f>100*COUNTIF(E35:N35,"&gt;0")</f>
        <v>900</v>
      </c>
      <c r="P35">
        <f>IF(O35=1000,MIN(E35:N35),0)</f>
        <v>0</v>
      </c>
      <c r="Q35">
        <f>SUM(E35:N35)-P35</f>
        <v>1191.9309356833262</v>
      </c>
      <c r="R35">
        <v>34</v>
      </c>
      <c r="S35">
        <f t="shared" si="0"/>
        <v>0</v>
      </c>
    </row>
    <row r="36" spans="1:19">
      <c r="A36">
        <v>36</v>
      </c>
      <c r="B36" t="s">
        <v>26</v>
      </c>
      <c r="C36" s="1">
        <v>237.183333333333</v>
      </c>
      <c r="D36" s="2" t="s">
        <v>270</v>
      </c>
      <c r="E36">
        <f>IF(ISBLANK(Marathon!F40),"",100+MAX(0,(50-(50*(Marathon!F40-'Best Times'!H$2)/('Best Times'!H$8-'Best Times'!H$2)))))</f>
        <v>128.93617021276594</v>
      </c>
      <c r="F36">
        <f>IF(ISBLANK(Marathon!G40),"",100+MAX(0,(50-(50*(Marathon!G40-'Best Times'!I$2)/('Best Times'!I$8-'Best Times'!I$2)))))</f>
        <v>113.97435897435898</v>
      </c>
      <c r="G36">
        <f>IF(ISBLANK(Marathon!H40),"",100+MAX(0,(50-(50*(Marathon!H40-'Best Times'!J$2)/('Best Times'!J$8-'Best Times'!J$2)))))</f>
        <v>100</v>
      </c>
      <c r="H36">
        <f>IF(ISBLANK(Marathon!I40),"",100+MAX(0,(50-(50*(Marathon!I40-'Best Times'!K$2)/('Best Times'!K$8-'Best Times'!K$2)))))</f>
        <v>140.623973727422</v>
      </c>
      <c r="I36">
        <f>IF(ISBLANK(Marathon!J40),"",100+MAX(0,(50-(50*(Marathon!J40-'Best Times'!L$2)/('Best Times'!L$8-'Best Times'!L$2)))))</f>
        <v>140.20689655172413</v>
      </c>
      <c r="J36">
        <f>IF(ISBLANK(Marathon!K40),"",100+MAX(0,(50-(50*(Marathon!K40-'Best Times'!M$2)/('Best Times'!M$8-'Best Times'!M$2)))))</f>
        <v>115.10848126232742</v>
      </c>
      <c r="K36">
        <f>IF(ISBLANK(Marathon!L40),"",100+MAX(0,(50-(50*(Marathon!L40-'Best Times'!N$2)/('Best Times'!N$8-'Best Times'!N$2)))))</f>
        <v>132.38743455497382</v>
      </c>
      <c r="L36">
        <f>IF(ISBLANK(Marathon!M40),"",100+MAX(0,(50-(50*(Marathon!M40-'Best Times'!O$2)/('Best Times'!O$8-'Best Times'!O$2)))))</f>
        <v>139.72972972972974</v>
      </c>
      <c r="M36">
        <f>IF(ISBLANK(Marathon!N40),"",100+MAX(0,(50-(50*(Marathon!N40-'Best Times'!P$2)/('Best Times'!P$8-'Best Times'!P$2)))))</f>
        <v>135.14285714285714</v>
      </c>
      <c r="N36">
        <f>IF(ISBLANK(Marathon!O40),"",100+MAX(0,(50-(50*(Marathon!O40-'Best Times'!Q$2)/('Best Times'!Q$8-'Best Times'!Q$2)))))</f>
        <v>138.3817427385892</v>
      </c>
      <c r="O36">
        <f>100*COUNTIF(E36:N36,"&gt;0")</f>
        <v>1000</v>
      </c>
      <c r="P36">
        <f>IF(O36=1000,MIN(E36:N36),0)</f>
        <v>100</v>
      </c>
      <c r="Q36">
        <f>SUM(E36:N36)-P36</f>
        <v>1184.4916448947483</v>
      </c>
      <c r="R36">
        <v>35</v>
      </c>
      <c r="S36">
        <f t="shared" si="0"/>
        <v>1</v>
      </c>
    </row>
    <row r="37" spans="1:19">
      <c r="A37">
        <v>29</v>
      </c>
      <c r="B37" t="s">
        <v>121</v>
      </c>
      <c r="C37" s="1">
        <v>266.08333333333297</v>
      </c>
      <c r="D37" s="2" t="s">
        <v>270</v>
      </c>
      <c r="E37">
        <f>IF(ISBLANK(Marathon!F33),"",100+MAX(0,(50-(50*(Marathon!F33-'Best Times'!H$2)/('Best Times'!H$8-'Best Times'!H$2)))))</f>
        <v>100</v>
      </c>
      <c r="F37">
        <f>IF(ISBLANK(Marathon!G33),"",100+MAX(0,(50-(50*(Marathon!G33-'Best Times'!I$2)/('Best Times'!I$8-'Best Times'!I$2)))))</f>
        <v>106.58119658119658</v>
      </c>
      <c r="G37">
        <f>IF(ISBLANK(Marathon!H33),"",100+MAX(0,(50-(50*(Marathon!H33-'Best Times'!J$2)/('Best Times'!J$8-'Best Times'!J$2)))))</f>
        <v>107.29846153846154</v>
      </c>
      <c r="H37">
        <f>IF(ISBLANK(Marathon!I33),"",100+MAX(0,(50-(50*(Marathon!I33-'Best Times'!K$2)/('Best Times'!K$8-'Best Times'!K$2)))))</f>
        <v>138.3415435139573</v>
      </c>
      <c r="I37">
        <f>IF(ISBLANK(Marathon!J33),"",100+MAX(0,(50-(50*(Marathon!J33-'Best Times'!L$2)/('Best Times'!L$8-'Best Times'!L$2)))))</f>
        <v>131.68965517241378</v>
      </c>
      <c r="J37">
        <f>IF(ISBLANK(Marathon!K33),"",100+MAX(0,(50-(50*(Marathon!K33-'Best Times'!M$2)/('Best Times'!M$8-'Best Times'!M$2)))))</f>
        <v>145.73964497041419</v>
      </c>
      <c r="K37">
        <f>IF(ISBLANK(Marathon!L33),"",100+MAX(0,(50-(50*(Marathon!L33-'Best Times'!N$2)/('Best Times'!N$8-'Best Times'!N$2)))))</f>
        <v>136.282722513089</v>
      </c>
      <c r="L37">
        <f>IF(ISBLANK(Marathon!M33),"",100+MAX(0,(50-(50*(Marathon!M33-'Best Times'!O$2)/('Best Times'!O$8-'Best Times'!O$2)))))</f>
        <v>143.3570412517781</v>
      </c>
      <c r="M37">
        <f>IF(ISBLANK(Marathon!N33),"",100+MAX(0,(50-(50*(Marathon!N33-'Best Times'!P$2)/('Best Times'!P$8-'Best Times'!P$2)))))</f>
        <v>135.47899159663865</v>
      </c>
      <c r="N37">
        <f>IF(ISBLANK(Marathon!O33),"",100+MAX(0,(50-(50*(Marathon!O33-'Best Times'!Q$2)/('Best Times'!Q$8-'Best Times'!Q$2)))))</f>
        <v>138.54771784232366</v>
      </c>
      <c r="O37">
        <f>100*COUNTIF(E37:N37,"&gt;0")</f>
        <v>1000</v>
      </c>
      <c r="P37">
        <f>IF(O37=1000,MIN(E37:N37),0)</f>
        <v>100</v>
      </c>
      <c r="Q37">
        <f>SUM(E37:N37)-P37</f>
        <v>1183.3169749802728</v>
      </c>
      <c r="R37">
        <v>36</v>
      </c>
      <c r="S37">
        <f t="shared" si="0"/>
        <v>-7</v>
      </c>
    </row>
    <row r="38" spans="1:19">
      <c r="A38">
        <v>39</v>
      </c>
      <c r="B38" t="s">
        <v>127</v>
      </c>
      <c r="C38" s="1">
        <v>235.683333333333</v>
      </c>
      <c r="D38" s="2" t="s">
        <v>270</v>
      </c>
      <c r="E38">
        <f>IF(ISBLANK(Marathon!F43),"",100+MAX(0,(50-(50*(Marathon!F43-'Best Times'!H$2)/('Best Times'!H$8-'Best Times'!H$2)))))</f>
        <v>130.94858156028369</v>
      </c>
      <c r="F38">
        <f>IF(ISBLANK(Marathon!G43),"",100+MAX(0,(50-(50*(Marathon!G43-'Best Times'!I$2)/('Best Times'!I$8-'Best Times'!I$2)))))</f>
        <v>136.68803418803418</v>
      </c>
      <c r="G38">
        <f>IF(ISBLANK(Marathon!H43),"",100+MAX(0,(50-(50*(Marathon!H43-'Best Times'!J$2)/('Best Times'!J$8-'Best Times'!J$2)))))</f>
        <v>108.81230769230768</v>
      </c>
      <c r="H38">
        <f>IF(ISBLANK(Marathon!I43),"",100+MAX(0,(50-(50*(Marathon!I43-'Best Times'!K$2)/('Best Times'!K$8-'Best Times'!K$2)))))</f>
        <v>141.18226600985221</v>
      </c>
      <c r="I38">
        <f>IF(ISBLANK(Marathon!J43),"",100+MAX(0,(50-(50*(Marathon!J43-'Best Times'!L$2)/('Best Times'!L$8-'Best Times'!L$2)))))</f>
        <v>133.62068965517241</v>
      </c>
      <c r="J38">
        <f>IF(ISBLANK(Marathon!K43),"",100+MAX(0,(50-(50*(Marathon!K43-'Best Times'!M$2)/('Best Times'!M$8-'Best Times'!M$2)))))</f>
        <v>131.90335305719921</v>
      </c>
      <c r="K38">
        <f>IF(ISBLANK(Marathon!L43),"",100+MAX(0,(50-(50*(Marathon!L43-'Best Times'!N$2)/('Best Times'!N$8-'Best Times'!N$2)))))</f>
        <v>107.31937172774869</v>
      </c>
      <c r="L38">
        <f>IF(ISBLANK(Marathon!M43),"",100+MAX(0,(50-(50*(Marathon!M43-'Best Times'!O$2)/('Best Times'!O$8-'Best Times'!O$2)))))</f>
        <v>138.60597439544807</v>
      </c>
      <c r="M38">
        <f>IF(ISBLANK(Marathon!N43),"",100+MAX(0,(50-(50*(Marathon!N43-'Best Times'!P$2)/('Best Times'!P$8-'Best Times'!P$2)))))</f>
        <v>123.84873949579833</v>
      </c>
      <c r="N38">
        <f>IF(ISBLANK(Marathon!O43),"",100+MAX(0,(50-(50*(Marathon!O43-'Best Times'!Q$2)/('Best Times'!Q$8-'Best Times'!Q$2)))))</f>
        <v>136.95020746887968</v>
      </c>
      <c r="O38">
        <f>100*COUNTIF(E38:N38,"&gt;0")</f>
        <v>1000</v>
      </c>
      <c r="P38">
        <f>IF(O38=1000,MIN(E38:N38),0)</f>
        <v>107.31937172774869</v>
      </c>
      <c r="Q38">
        <f>SUM(E38:N38)-P38</f>
        <v>1182.5601535229755</v>
      </c>
      <c r="R38">
        <v>37</v>
      </c>
      <c r="S38">
        <f t="shared" si="0"/>
        <v>2</v>
      </c>
    </row>
    <row r="39" spans="1:19">
      <c r="A39">
        <v>43</v>
      </c>
      <c r="B39" t="s">
        <v>130</v>
      </c>
      <c r="C39" s="1">
        <v>224.083333333333</v>
      </c>
      <c r="D39" s="2" t="s">
        <v>270</v>
      </c>
      <c r="E39">
        <f>IF(ISBLANK(Marathon!F47),"",100+MAX(0,(50-(50*(Marathon!F47-'Best Times'!H$2)/('Best Times'!H$8-'Best Times'!H$2)))))</f>
        <v>145.02659574468083</v>
      </c>
      <c r="F39">
        <f>IF(ISBLANK(Marathon!G47),"",100+MAX(0,(50-(50*(Marathon!G47-'Best Times'!I$2)/('Best Times'!I$8-'Best Times'!I$2)))))</f>
        <v>136.53846153846155</v>
      </c>
      <c r="G39">
        <f>IF(ISBLANK(Marathon!H47),"",100+MAX(0,(50-(50*(Marathon!H47-'Best Times'!J$2)/('Best Times'!J$8-'Best Times'!J$2)))))</f>
        <v>115.69846153846154</v>
      </c>
      <c r="H39">
        <f>IF(ISBLANK(Marathon!I47),"",100+MAX(0,(50-(50*(Marathon!I47-'Best Times'!K$2)/('Best Times'!K$8-'Best Times'!K$2)))))</f>
        <v>108.29228243021346</v>
      </c>
      <c r="I39">
        <f>IF(ISBLANK(Marathon!J47),"",100+MAX(0,(50-(50*(Marathon!J47-'Best Times'!L$2)/('Best Times'!L$8-'Best Times'!L$2)))))</f>
        <v>133.27586206896552</v>
      </c>
      <c r="J39">
        <f>IF(ISBLANK(Marathon!K47),"",100+MAX(0,(50-(50*(Marathon!K47-'Best Times'!M$2)/('Best Times'!M$8-'Best Times'!M$2)))))</f>
        <v>123.45167652859961</v>
      </c>
      <c r="K39">
        <f>IF(ISBLANK(Marathon!L47),"",100+MAX(0,(50-(50*(Marathon!L47-'Best Times'!N$2)/('Best Times'!N$8-'Best Times'!N$2)))))</f>
        <v>132</v>
      </c>
      <c r="L39">
        <f>IF(ISBLANK(Marathon!M47),"",100+MAX(0,(50-(50*(Marathon!M47-'Best Times'!O$2)/('Best Times'!O$8-'Best Times'!O$2)))))</f>
        <v>143.39971550497867</v>
      </c>
      <c r="M39">
        <f>IF(ISBLANK(Marathon!N47),"",100+MAX(0,(50-(50*(Marathon!N47-'Best Times'!P$2)/('Best Times'!P$8-'Best Times'!P$2)))))</f>
        <v>144.18487394957984</v>
      </c>
      <c r="N39">
        <f>IF(ISBLANK(Marathon!O47),"",100+MAX(0,(50-(50*(Marathon!O47-'Best Times'!Q$2)/('Best Times'!Q$8-'Best Times'!Q$2)))))</f>
        <v>100</v>
      </c>
      <c r="O39">
        <f>100*COUNTIF(E39:N39,"&gt;0")</f>
        <v>1000</v>
      </c>
      <c r="P39">
        <f>IF(O39=1000,MIN(E39:N39),0)</f>
        <v>100</v>
      </c>
      <c r="Q39">
        <f>SUM(E39:N39)-P39</f>
        <v>1181.8679293039411</v>
      </c>
      <c r="R39">
        <v>38</v>
      </c>
      <c r="S39">
        <f t="shared" si="0"/>
        <v>5</v>
      </c>
    </row>
    <row r="40" spans="1:19">
      <c r="A40">
        <v>47</v>
      </c>
      <c r="B40" t="s">
        <v>131</v>
      </c>
      <c r="C40" s="1">
        <v>223.083333333333</v>
      </c>
      <c r="D40" s="2" t="s">
        <v>270</v>
      </c>
      <c r="E40">
        <f>IF(ISBLANK(Marathon!F51),"",100+MAX(0,(50-(50*(Marathon!F51-'Best Times'!H$2)/('Best Times'!H$8-'Best Times'!H$2)))))</f>
        <v>139.00709219858157</v>
      </c>
      <c r="F40">
        <f>IF(ISBLANK(Marathon!G51),"",100+MAX(0,(50-(50*(Marathon!G51-'Best Times'!I$2)/('Best Times'!I$8-'Best Times'!I$2)))))</f>
        <v>125.25641025641025</v>
      </c>
      <c r="G40">
        <f>IF(ISBLANK(Marathon!H51),"",100+MAX(0,(50-(50*(Marathon!H51-'Best Times'!J$2)/('Best Times'!J$8-'Best Times'!J$2)))))</f>
        <v>127.09538461538462</v>
      </c>
      <c r="H40">
        <f>IF(ISBLANK(Marathon!I51),"",100+MAX(0,(50-(50*(Marathon!I51-'Best Times'!K$2)/('Best Times'!K$8-'Best Times'!K$2)))))</f>
        <v>116.32183908045977</v>
      </c>
      <c r="I40">
        <f>IF(ISBLANK(Marathon!J51),"",100+MAX(0,(50-(50*(Marathon!J51-'Best Times'!L$2)/('Best Times'!L$8-'Best Times'!L$2)))))</f>
        <v>135.68965517241378</v>
      </c>
      <c r="J40">
        <f>IF(ISBLANK(Marathon!K51),"",100+MAX(0,(50-(50*(Marathon!K51-'Best Times'!M$2)/('Best Times'!M$8-'Best Times'!M$2)))))</f>
        <v>129.16173570019723</v>
      </c>
      <c r="K40">
        <f>IF(ISBLANK(Marathon!L51),"",100+MAX(0,(50-(50*(Marathon!L51-'Best Times'!N$2)/('Best Times'!N$8-'Best Times'!N$2)))))</f>
        <v>108.7434554973822</v>
      </c>
      <c r="L40">
        <f>IF(ISBLANK(Marathon!M51),"",100+MAX(0,(50-(50*(Marathon!M51-'Best Times'!O$2)/('Best Times'!O$8-'Best Times'!O$2)))))</f>
        <v>138.80512091038406</v>
      </c>
      <c r="M40">
        <f>IF(ISBLANK(Marathon!N51),"",100+MAX(0,(50-(50*(Marathon!N51-'Best Times'!P$2)/('Best Times'!P$8-'Best Times'!P$2)))))</f>
        <v>135.15966386554624</v>
      </c>
      <c r="N40">
        <f>IF(ISBLANK(Marathon!O51),"",100+MAX(0,(50-(50*(Marathon!O51-'Best Times'!Q$2)/('Best Times'!Q$8-'Best Times'!Q$2)))))</f>
        <v>133.94190871369295</v>
      </c>
      <c r="O40">
        <f>100*COUNTIF(E40:N40,"&gt;0")</f>
        <v>1000</v>
      </c>
      <c r="P40">
        <f>IF(O40=1000,MIN(E40:N40),0)</f>
        <v>108.7434554973822</v>
      </c>
      <c r="Q40">
        <f>SUM(E40:N40)-P40</f>
        <v>1180.4388105130704</v>
      </c>
      <c r="R40">
        <v>39</v>
      </c>
      <c r="S40">
        <f t="shared" si="0"/>
        <v>8</v>
      </c>
    </row>
    <row r="41" spans="1:19">
      <c r="A41">
        <v>44</v>
      </c>
      <c r="B41" t="s">
        <v>36</v>
      </c>
      <c r="C41" s="1">
        <v>224</v>
      </c>
      <c r="D41" s="2" t="s">
        <v>269</v>
      </c>
      <c r="E41">
        <f>IF(ISBLANK(Marathon!F48),"",100+MAX(0,(50-(50*(Marathon!F48-'Best Times'!H$2)/('Best Times'!H$8-'Best Times'!H$2)))))</f>
        <v>137.02127659574467</v>
      </c>
      <c r="F41">
        <f>IF(ISBLANK(Marathon!G48),"",100+MAX(0,(50-(50*(Marathon!G48-'Best Times'!I$2)/('Best Times'!I$8-'Best Times'!I$2)))))</f>
        <v>115</v>
      </c>
      <c r="G41">
        <f>IF(ISBLANK(Marathon!H48),"",100+MAX(0,(50-(50*(Marathon!H48-'Best Times'!J$2)/('Best Times'!J$8-'Best Times'!J$2)))))</f>
        <v>141.18769230769232</v>
      </c>
      <c r="H41">
        <f>IF(ISBLANK(Marathon!I48),"",100+MAX(0,(50-(50*(Marathon!I48-'Best Times'!K$2)/('Best Times'!K$8-'Best Times'!K$2)))))</f>
        <v>133.77668308702792</v>
      </c>
      <c r="I41">
        <f>IF(ISBLANK(Marathon!J48),"",100+MAX(0,(50-(50*(Marathon!J48-'Best Times'!L$2)/('Best Times'!L$8-'Best Times'!L$2)))))</f>
        <v>120.29310344827586</v>
      </c>
      <c r="J41">
        <f>IF(ISBLANK(Marathon!K48),"",100+MAX(0,(50-(50*(Marathon!K48-'Best Times'!M$2)/('Best Times'!M$8-'Best Times'!M$2)))))</f>
        <v>135.64102564102564</v>
      </c>
      <c r="K41">
        <f>IF(ISBLANK(Marathon!L48),"",100+MAX(0,(50-(50*(Marathon!L48-'Best Times'!N$2)/('Best Times'!N$8-'Best Times'!N$2)))))</f>
        <v>100</v>
      </c>
      <c r="L41">
        <f>IF(ISBLANK(Marathon!M48),"",100+MAX(0,(50-(50*(Marathon!M48-'Best Times'!O$2)/('Best Times'!O$8-'Best Times'!O$2)))))</f>
        <v>140.82503556187766</v>
      </c>
      <c r="M41">
        <f>IF(ISBLANK(Marathon!N48),"",100+MAX(0,(50-(50*(Marathon!N48-'Best Times'!P$2)/('Best Times'!P$8-'Best Times'!P$2)))))</f>
        <v>124.03361344537815</v>
      </c>
      <c r="N41">
        <f>IF(ISBLANK(Marathon!O48),"",100+MAX(0,(50-(50*(Marathon!O48-'Best Times'!Q$2)/('Best Times'!Q$8-'Best Times'!Q$2)))))</f>
        <v>132.05394190871368</v>
      </c>
      <c r="O41">
        <f>100*COUNTIF(E41:N41,"&gt;0")</f>
        <v>1000</v>
      </c>
      <c r="P41">
        <f>IF(O41=1000,MIN(E41:N41),0)</f>
        <v>100</v>
      </c>
      <c r="Q41">
        <f>SUM(E41:N41)-P41</f>
        <v>1179.8323719957361</v>
      </c>
      <c r="R41">
        <v>40</v>
      </c>
      <c r="S41">
        <f t="shared" si="0"/>
        <v>4</v>
      </c>
    </row>
    <row r="42" spans="1:19">
      <c r="A42">
        <v>45</v>
      </c>
      <c r="B42" t="s">
        <v>14</v>
      </c>
      <c r="C42" s="1">
        <v>223.45</v>
      </c>
      <c r="D42" s="2" t="s">
        <v>271</v>
      </c>
      <c r="E42">
        <f>IF(ISBLANK(Marathon!F49),"",100+MAX(0,(50-(50*(Marathon!F49-'Best Times'!H$2)/('Best Times'!H$8-'Best Times'!H$2)))))</f>
        <v>124.52127659574468</v>
      </c>
      <c r="F42">
        <f>IF(ISBLANK(Marathon!G49),"",100+MAX(0,(50-(50*(Marathon!G49-'Best Times'!I$2)/('Best Times'!I$8-'Best Times'!I$2)))))</f>
        <v>137.56410256410257</v>
      </c>
      <c r="G42">
        <f>IF(ISBLANK(Marathon!H49),"",100+MAX(0,(50-(50*(Marathon!H49-'Best Times'!J$2)/('Best Times'!J$8-'Best Times'!J$2)))))</f>
        <v>125.73538461538462</v>
      </c>
      <c r="H42">
        <f>IF(ISBLANK(Marathon!I49),"",100+MAX(0,(50-(50*(Marathon!I49-'Best Times'!K$2)/('Best Times'!K$8-'Best Times'!K$2)))))</f>
        <v>123.56321839080459</v>
      </c>
      <c r="I42">
        <f>IF(ISBLANK(Marathon!J49),"",100+MAX(0,(50-(50*(Marathon!J49-'Best Times'!L$2)/('Best Times'!L$8-'Best Times'!L$2)))))</f>
        <v>121.18965517241379</v>
      </c>
      <c r="J42">
        <f>IF(ISBLANK(Marathon!K49),"",100+MAX(0,(50-(50*(Marathon!K49-'Best Times'!M$2)/('Best Times'!M$8-'Best Times'!M$2)))))</f>
        <v>139.64497041420117</v>
      </c>
      <c r="K42">
        <f>IF(ISBLANK(Marathon!L49),"",100+MAX(0,(50-(50*(Marathon!L49-'Best Times'!N$2)/('Best Times'!N$8-'Best Times'!N$2)))))</f>
        <v>100</v>
      </c>
      <c r="L42">
        <f>IF(ISBLANK(Marathon!M49),"",100+MAX(0,(50-(50*(Marathon!M49-'Best Times'!O$2)/('Best Times'!O$8-'Best Times'!O$2)))))</f>
        <v>139.30298719772404</v>
      </c>
      <c r="M42">
        <f>IF(ISBLANK(Marathon!N49),"",100+MAX(0,(50-(50*(Marathon!N49-'Best Times'!P$2)/('Best Times'!P$8-'Best Times'!P$2)))))</f>
        <v>137.49579831932772</v>
      </c>
      <c r="N42">
        <f>IF(ISBLANK(Marathon!O49),"",100+MAX(0,(50-(50*(Marathon!O49-'Best Times'!Q$2)/('Best Times'!Q$8-'Best Times'!Q$2)))))</f>
        <v>130.64315352697096</v>
      </c>
      <c r="O42">
        <f>100*COUNTIF(E42:N42,"&gt;0")</f>
        <v>1000</v>
      </c>
      <c r="P42">
        <f>IF(O42=1000,MIN(E42:N42),0)</f>
        <v>100</v>
      </c>
      <c r="Q42">
        <f>SUM(E42:N42)-P42</f>
        <v>1179.6605467966742</v>
      </c>
      <c r="R42">
        <v>41</v>
      </c>
      <c r="S42">
        <f t="shared" si="0"/>
        <v>4</v>
      </c>
    </row>
    <row r="43" spans="1:19">
      <c r="A43">
        <v>37</v>
      </c>
      <c r="B43" t="s">
        <v>124</v>
      </c>
      <c r="C43" s="1">
        <v>237.683333333333</v>
      </c>
      <c r="D43" s="2" t="s">
        <v>125</v>
      </c>
      <c r="E43">
        <f>IF(ISBLANK(Marathon!F41),"",100+MAX(0,(50-(50*(Marathon!F41-'Best Times'!H$2)/('Best Times'!H$8-'Best Times'!H$2)))))</f>
        <v>135.19503546099293</v>
      </c>
      <c r="F43">
        <f>IF(ISBLANK(Marathon!G41),"",100+MAX(0,(50-(50*(Marathon!G41-'Best Times'!I$2)/('Best Times'!I$8-'Best Times'!I$2)))))</f>
        <v>135.06410256410257</v>
      </c>
      <c r="G43">
        <f>IF(ISBLANK(Marathon!H41),"",100+MAX(0,(50-(50*(Marathon!H41-'Best Times'!J$2)/('Best Times'!J$8-'Best Times'!J$2)))))</f>
        <v>100</v>
      </c>
      <c r="H43">
        <v>100</v>
      </c>
      <c r="I43">
        <f>IF(ISBLANK(Marathon!J41),"",100+MAX(0,(50-(50*(Marathon!J41-'Best Times'!L$2)/('Best Times'!L$8-'Best Times'!L$2)))))</f>
        <v>114.79310344827587</v>
      </c>
      <c r="J43">
        <f>IF(ISBLANK(Marathon!K41),"",100+MAX(0,(50-(50*(Marathon!K41-'Best Times'!M$2)/('Best Times'!M$8-'Best Times'!M$2)))))</f>
        <v>135.38461538461539</v>
      </c>
      <c r="K43">
        <f>IF(ISBLANK(Marathon!L41),"",100+MAX(0,(50-(50*(Marathon!L41-'Best Times'!N$2)/('Best Times'!N$8-'Best Times'!N$2)))))</f>
        <v>142.50261780104711</v>
      </c>
      <c r="L43">
        <f>IF(ISBLANK(Marathon!M41),"",100+MAX(0,(50-(50*(Marathon!M41-'Best Times'!O$2)/('Best Times'!O$8-'Best Times'!O$2)))))</f>
        <v>150</v>
      </c>
      <c r="M43">
        <f>IF(ISBLANK(Marathon!N41),"",100+MAX(0,(50-(50*(Marathon!N41-'Best Times'!P$2)/('Best Times'!P$8-'Best Times'!P$2)))))</f>
        <v>120.77310924369748</v>
      </c>
      <c r="N43">
        <f>IF(ISBLANK(Marathon!O41),"",100+MAX(0,(50-(50*(Marathon!O41-'Best Times'!Q$2)/('Best Times'!Q$8-'Best Times'!Q$2)))))</f>
        <v>144.48132780082989</v>
      </c>
      <c r="O43">
        <f>100*COUNTIF(E43:N43,"&gt;0")</f>
        <v>1000</v>
      </c>
      <c r="P43">
        <f>IF(O43=1000,MIN(E43:N43),0)</f>
        <v>100</v>
      </c>
      <c r="Q43">
        <f>SUM(E43:N43)-P43</f>
        <v>1178.1939117035611</v>
      </c>
      <c r="R43">
        <v>42</v>
      </c>
      <c r="S43">
        <f t="shared" si="0"/>
        <v>-5</v>
      </c>
    </row>
    <row r="44" spans="1:19">
      <c r="A44">
        <v>40</v>
      </c>
      <c r="B44" t="s">
        <v>8</v>
      </c>
      <c r="C44" s="1">
        <v>233.11666666666599</v>
      </c>
      <c r="D44" s="2" t="s">
        <v>271</v>
      </c>
      <c r="E44">
        <f>IF(ISBLANK(Marathon!F44),"",100+MAX(0,(50-(50*(Marathon!F44-'Best Times'!H$2)/('Best Times'!H$8-'Best Times'!H$2)))))</f>
        <v>114.98226950354609</v>
      </c>
      <c r="F44">
        <f>IF(ISBLANK(Marathon!G44),"",100+MAX(0,(50-(50*(Marathon!G44-'Best Times'!I$2)/('Best Times'!I$8-'Best Times'!I$2)))))</f>
        <v>140.76923076923077</v>
      </c>
      <c r="G44">
        <f>IF(ISBLANK(Marathon!H44),"",100+MAX(0,(50-(50*(Marathon!H44-'Best Times'!J$2)/('Best Times'!J$8-'Best Times'!J$2)))))</f>
        <v>122.0123076923077</v>
      </c>
      <c r="H44">
        <f>IF(ISBLANK(Marathon!I44),"",100+MAX(0,(50-(50*(Marathon!I44-'Best Times'!K$2)/('Best Times'!K$8-'Best Times'!K$2)))))</f>
        <v>141.18226600985221</v>
      </c>
      <c r="I44">
        <f>IF(ISBLANK(Marathon!J44),"",100+MAX(0,(50-(50*(Marathon!J44-'Best Times'!L$2)/('Best Times'!L$8-'Best Times'!L$2)))))</f>
        <v>117.89655172413794</v>
      </c>
      <c r="J44">
        <f>IF(ISBLANK(Marathon!K44),"",100+MAX(0,(50-(50*(Marathon!K44-'Best Times'!M$2)/('Best Times'!M$8-'Best Times'!M$2)))))</f>
        <v>144.35897435897436</v>
      </c>
      <c r="K44">
        <f>IF(ISBLANK(Marathon!L44),"",100+MAX(0,(50-(50*(Marathon!L44-'Best Times'!N$2)/('Best Times'!N$8-'Best Times'!N$2)))))</f>
        <v>106.34554973821989</v>
      </c>
      <c r="L44">
        <f>IF(ISBLANK(Marathon!M44),"",100+MAX(0,(50-(50*(Marathon!M44-'Best Times'!O$2)/('Best Times'!O$8-'Best Times'!O$2)))))</f>
        <v>125.26315789473685</v>
      </c>
      <c r="M44">
        <f>IF(ISBLANK(Marathon!N44),"",100+MAX(0,(50-(50*(Marathon!N44-'Best Times'!P$2)/('Best Times'!P$8-'Best Times'!P$2)))))</f>
        <v>128.70588235294119</v>
      </c>
      <c r="N44">
        <f>IF(ISBLANK(Marathon!O44),"",100+MAX(0,(50-(50*(Marathon!O44-'Best Times'!Q$2)/('Best Times'!Q$8-'Best Times'!Q$2)))))</f>
        <v>142.67634854771785</v>
      </c>
      <c r="O44">
        <f>100*COUNTIF(E44:N44,"&gt;0")</f>
        <v>1000</v>
      </c>
      <c r="P44">
        <f>IF(O44=1000,MIN(E44:N44),0)</f>
        <v>106.34554973821989</v>
      </c>
      <c r="Q44">
        <f>SUM(E44:N44)-P44</f>
        <v>1177.8469888534451</v>
      </c>
      <c r="R44">
        <v>43</v>
      </c>
      <c r="S44">
        <f t="shared" si="0"/>
        <v>-3</v>
      </c>
    </row>
    <row r="45" spans="1:19">
      <c r="A45">
        <v>50</v>
      </c>
      <c r="B45" t="s">
        <v>133</v>
      </c>
      <c r="C45" s="1">
        <v>208.55</v>
      </c>
      <c r="D45" s="2" t="s">
        <v>271</v>
      </c>
      <c r="E45">
        <f>IF(ISBLANK(Marathon!F54),"",100+MAX(0,(50-(50*(Marathon!F54-'Best Times'!H$2)/('Best Times'!H$8-'Best Times'!H$2)))))</f>
        <v>126.48049645390071</v>
      </c>
      <c r="F45">
        <f>IF(ISBLANK(Marathon!G54),"",100+MAX(0,(50-(50*(Marathon!G54-'Best Times'!I$2)/('Best Times'!I$8-'Best Times'!I$2)))))</f>
        <v>123.65384615384616</v>
      </c>
      <c r="G45">
        <f>IF(ISBLANK(Marathon!H54),"",100+MAX(0,(50-(50*(Marathon!H54-'Best Times'!J$2)/('Best Times'!J$8-'Best Times'!J$2)))))</f>
        <v>134.37538461538463</v>
      </c>
      <c r="H45">
        <f>IF(ISBLANK(Marathon!I54),"",100+MAX(0,(50-(50*(Marathon!I54-'Best Times'!K$2)/('Best Times'!K$8-'Best Times'!K$2)))))</f>
        <v>132.82430213464696</v>
      </c>
      <c r="I45">
        <f>IF(ISBLANK(Marathon!J54),"",100+MAX(0,(50-(50*(Marathon!J54-'Best Times'!L$2)/('Best Times'!L$8-'Best Times'!L$2)))))</f>
        <v>125.75862068965517</v>
      </c>
      <c r="J45">
        <f>IF(ISBLANK(Marathon!K54),"",100+MAX(0,(50-(50*(Marathon!K54-'Best Times'!M$2)/('Best Times'!M$8-'Best Times'!M$2)))))</f>
        <v>124.33925049309664</v>
      </c>
      <c r="K45">
        <f>IF(ISBLANK(Marathon!L54),"",100+MAX(0,(50-(50*(Marathon!L54-'Best Times'!N$2)/('Best Times'!N$8-'Best Times'!N$2)))))</f>
        <v>132.42931937172776</v>
      </c>
      <c r="L45">
        <f>IF(ISBLANK(Marathon!M54),"",100+MAX(0,(50-(50*(Marathon!M54-'Best Times'!O$2)/('Best Times'!O$8-'Best Times'!O$2)))))</f>
        <v>130.22759601706969</v>
      </c>
      <c r="M45">
        <f>IF(ISBLANK(Marathon!N54),"",100+MAX(0,(50-(50*(Marathon!N54-'Best Times'!P$2)/('Best Times'!P$8-'Best Times'!P$2)))))</f>
        <v>135.49579831932772</v>
      </c>
      <c r="N45">
        <f>IF(ISBLANK(Marathon!O54),"",100+MAX(0,(50-(50*(Marathon!O54-'Best Times'!Q$2)/('Best Times'!Q$8-'Best Times'!Q$2)))))</f>
        <v>135.9128630705394</v>
      </c>
      <c r="O45">
        <f>100*COUNTIF(E45:N45,"&gt;0")</f>
        <v>1000</v>
      </c>
      <c r="P45">
        <f>IF(O45=1000,MIN(E45:N45),0)</f>
        <v>123.65384615384616</v>
      </c>
      <c r="Q45">
        <f>SUM(E45:N45)-P45</f>
        <v>1177.8436311653486</v>
      </c>
      <c r="R45">
        <v>44</v>
      </c>
      <c r="S45">
        <f t="shared" si="0"/>
        <v>6</v>
      </c>
    </row>
    <row r="46" spans="1:19">
      <c r="A46">
        <v>42</v>
      </c>
      <c r="B46" t="s">
        <v>129</v>
      </c>
      <c r="C46" s="1">
        <v>232.06666666666601</v>
      </c>
      <c r="D46" s="2" t="s">
        <v>270</v>
      </c>
      <c r="E46">
        <f>IF(ISBLANK(Marathon!F46),"",100+MAX(0,(50-(50*(Marathon!F46-'Best Times'!H$2)/('Best Times'!H$8-'Best Times'!H$2)))))</f>
        <v>117.44680851063831</v>
      </c>
      <c r="F46">
        <f>IF(ISBLANK(Marathon!G46),"",100+MAX(0,(50-(50*(Marathon!G46-'Best Times'!I$2)/('Best Times'!I$8-'Best Times'!I$2)))))</f>
        <v>119.52991452991454</v>
      </c>
      <c r="G46">
        <f>IF(ISBLANK(Marathon!H46),"",100+MAX(0,(50-(50*(Marathon!H46-'Best Times'!J$2)/('Best Times'!J$8-'Best Times'!J$2)))))</f>
        <v>118.99692307692308</v>
      </c>
      <c r="H46">
        <f>IF(ISBLANK(Marathon!I46),"",100+MAX(0,(50-(50*(Marathon!I46-'Best Times'!K$2)/('Best Times'!K$8-'Best Times'!K$2)))))</f>
        <v>133.00492610837438</v>
      </c>
      <c r="I46">
        <f>IF(ISBLANK(Marathon!J46),"",100+MAX(0,(50-(50*(Marathon!J46-'Best Times'!L$2)/('Best Times'!L$8-'Best Times'!L$2)))))</f>
        <v>139.43103448275861</v>
      </c>
      <c r="J46">
        <f>IF(ISBLANK(Marathon!K46),"",100+MAX(0,(50-(50*(Marathon!K46-'Best Times'!M$2)/('Best Times'!M$8-'Best Times'!M$2)))))</f>
        <v>134.31952662721892</v>
      </c>
      <c r="K46">
        <f>IF(ISBLANK(Marathon!L46),"",100+MAX(0,(50-(50*(Marathon!L46-'Best Times'!N$2)/('Best Times'!N$8-'Best Times'!N$2)))))</f>
        <v>129.63350785340313</v>
      </c>
      <c r="L46">
        <f>IF(ISBLANK(Marathon!M46),"",100+MAX(0,(50-(50*(Marathon!M46-'Best Times'!O$2)/('Best Times'!O$8-'Best Times'!O$2)))))</f>
        <v>141.06685633001422</v>
      </c>
      <c r="M46">
        <f>IF(ISBLANK(Marathon!N46),"",100+MAX(0,(50-(50*(Marathon!N46-'Best Times'!P$2)/('Best Times'!P$8-'Best Times'!P$2)))))</f>
        <v>126.30252100840336</v>
      </c>
      <c r="N46">
        <f>IF(ISBLANK(Marathon!O46),"",100+MAX(0,(50-(50*(Marathon!O46-'Best Times'!Q$2)/('Best Times'!Q$8-'Best Times'!Q$2)))))</f>
        <v>132.9253112033195</v>
      </c>
      <c r="O46">
        <f>100*COUNTIF(E46:N46,"&gt;0")</f>
        <v>1000</v>
      </c>
      <c r="P46">
        <f>IF(O46=1000,MIN(E46:N46),0)</f>
        <v>117.44680851063831</v>
      </c>
      <c r="Q46">
        <f>SUM(E46:N46)-P46</f>
        <v>1175.2105212203298</v>
      </c>
      <c r="R46">
        <v>45</v>
      </c>
      <c r="S46">
        <f t="shared" si="0"/>
        <v>-3</v>
      </c>
    </row>
    <row r="47" spans="1:19">
      <c r="A47">
        <v>53</v>
      </c>
      <c r="B47" t="s">
        <v>64</v>
      </c>
      <c r="C47" s="1">
        <v>205.53333333333299</v>
      </c>
      <c r="D47" s="2" t="s">
        <v>269</v>
      </c>
      <c r="E47">
        <f>IF(ISBLANK(Marathon!F57),"",100+MAX(0,(50-(50*(Marathon!F57-'Best Times'!H$2)/('Best Times'!H$8-'Best Times'!H$2)))))</f>
        <v>134.66312056737587</v>
      </c>
      <c r="F47">
        <f>IF(ISBLANK(Marathon!G57),"",100+MAX(0,(50-(50*(Marathon!G57-'Best Times'!I$2)/('Best Times'!I$8-'Best Times'!I$2)))))</f>
        <v>105.12820512820514</v>
      </c>
      <c r="G47">
        <f>IF(ISBLANK(Marathon!H57),"",100+MAX(0,(50-(50*(Marathon!H57-'Best Times'!J$2)/('Best Times'!J$8-'Best Times'!J$2)))))</f>
        <v>124.38153846153847</v>
      </c>
      <c r="H47">
        <f>IF(ISBLANK(Marathon!I57),"",100+MAX(0,(50-(50*(Marathon!I57-'Best Times'!K$2)/('Best Times'!K$8-'Best Times'!K$2)))))</f>
        <v>131.60919540229884</v>
      </c>
      <c r="I47">
        <f>IF(ISBLANK(Marathon!J57),"",100+MAX(0,(50-(50*(Marathon!J57-'Best Times'!L$2)/('Best Times'!L$8-'Best Times'!L$2)))))</f>
        <v>139.37931034482759</v>
      </c>
      <c r="J47">
        <f>IF(ISBLANK(Marathon!K57),"",100+MAX(0,(50-(50*(Marathon!K57-'Best Times'!M$2)/('Best Times'!M$8-'Best Times'!M$2)))))</f>
        <v>133.11637080867848</v>
      </c>
      <c r="K47">
        <f>IF(ISBLANK(Marathon!L57),"",100+MAX(0,(50-(50*(Marathon!L57-'Best Times'!N$2)/('Best Times'!N$8-'Best Times'!N$2)))))</f>
        <v>122.40837696335079</v>
      </c>
      <c r="L47">
        <f>IF(ISBLANK(Marathon!M57),"",100+MAX(0,(50-(50*(Marathon!M57-'Best Times'!O$2)/('Best Times'!O$8-'Best Times'!O$2)))))</f>
        <v>122.98719772403983</v>
      </c>
      <c r="M47">
        <f>IF(ISBLANK(Marathon!N57),"",100+MAX(0,(50-(50*(Marathon!N57-'Best Times'!P$2)/('Best Times'!P$8-'Best Times'!P$2)))))</f>
        <v>140.1344537815126</v>
      </c>
      <c r="N47">
        <f>IF(ISBLANK(Marathon!O57),"",100+MAX(0,(50-(50*(Marathon!O57-'Best Times'!Q$2)/('Best Times'!Q$8-'Best Times'!Q$2)))))</f>
        <v>126.45228215767635</v>
      </c>
      <c r="O47">
        <f>100*COUNTIF(E47:N47,"&gt;0")</f>
        <v>1000</v>
      </c>
      <c r="P47">
        <f>IF(O47=1000,MIN(E47:N47),0)</f>
        <v>105.12820512820514</v>
      </c>
      <c r="Q47">
        <f>SUM(E47:N47)-P47</f>
        <v>1175.1318462112988</v>
      </c>
      <c r="R47">
        <v>46</v>
      </c>
      <c r="S47">
        <f t="shared" si="0"/>
        <v>7</v>
      </c>
    </row>
    <row r="48" spans="1:19">
      <c r="A48">
        <v>35</v>
      </c>
      <c r="B48" t="s">
        <v>13</v>
      </c>
      <c r="C48" s="1">
        <v>240.63333333333301</v>
      </c>
      <c r="D48" s="2" t="s">
        <v>270</v>
      </c>
      <c r="E48">
        <f>IF(ISBLANK(Marathon!F39),"",100+MAX(0,(50-(50*(Marathon!F39-'Best Times'!H$2)/('Best Times'!H$8-'Best Times'!H$2)))))</f>
        <v>100</v>
      </c>
      <c r="F48">
        <f>IF(ISBLANK(Marathon!G39),"",100+MAX(0,(50-(50*(Marathon!G39-'Best Times'!I$2)/('Best Times'!I$8-'Best Times'!I$2)))))</f>
        <v>118.18376068376068</v>
      </c>
      <c r="G48">
        <f>IF(ISBLANK(Marathon!H39),"",100+MAX(0,(50-(50*(Marathon!H39-'Best Times'!J$2)/('Best Times'!J$8-'Best Times'!J$2)))))</f>
        <v>116.92923076923077</v>
      </c>
      <c r="H48">
        <f>IF(ISBLANK(Marathon!I39),"",100+MAX(0,(50-(50*(Marathon!I39-'Best Times'!K$2)/('Best Times'!K$8-'Best Times'!K$2)))))</f>
        <v>127.76683087027915</v>
      </c>
      <c r="I48">
        <f>IF(ISBLANK(Marathon!J39),"",100+MAX(0,(50-(50*(Marathon!J39-'Best Times'!L$2)/('Best Times'!L$8-'Best Times'!L$2)))))</f>
        <v>123.5</v>
      </c>
      <c r="J48">
        <f>IF(ISBLANK(Marathon!K39),"",100+MAX(0,(50-(50*(Marathon!K39-'Best Times'!M$2)/('Best Times'!M$8-'Best Times'!M$2)))))</f>
        <v>137.27810650887574</v>
      </c>
      <c r="K48">
        <f>IF(ISBLANK(Marathon!L39),"",100+MAX(0,(50-(50*(Marathon!L39-'Best Times'!N$2)/('Best Times'!N$8-'Best Times'!N$2)))))</f>
        <v>138.87958115183247</v>
      </c>
      <c r="L48">
        <f>IF(ISBLANK(Marathon!M39),"",100+MAX(0,(50-(50*(Marathon!M39-'Best Times'!O$2)/('Best Times'!O$8-'Best Times'!O$2)))))</f>
        <v>143.8122332859175</v>
      </c>
      <c r="M48">
        <f>IF(ISBLANK(Marathon!N39),"",100+MAX(0,(50-(50*(Marathon!N39-'Best Times'!P$2)/('Best Times'!P$8-'Best Times'!P$2)))))</f>
        <v>136.0672268907563</v>
      </c>
      <c r="N48">
        <f>IF(ISBLANK(Marathon!O39),"",100+MAX(0,(50-(50*(Marathon!O39-'Best Times'!Q$2)/('Best Times'!Q$8-'Best Times'!Q$2)))))</f>
        <v>130.08298755186723</v>
      </c>
      <c r="O48">
        <f>100*COUNTIF(E48:N48,"&gt;0")</f>
        <v>1000</v>
      </c>
      <c r="P48">
        <f>IF(O48=1000,MIN(E48:N48),0)</f>
        <v>100</v>
      </c>
      <c r="Q48">
        <f>SUM(E48:N48)-P48</f>
        <v>1172.49995771252</v>
      </c>
      <c r="R48">
        <v>47</v>
      </c>
      <c r="S48">
        <f t="shared" si="0"/>
        <v>-12</v>
      </c>
    </row>
    <row r="49" spans="1:19">
      <c r="A49">
        <v>46</v>
      </c>
      <c r="B49" t="s">
        <v>24</v>
      </c>
      <c r="C49" s="1">
        <v>222.3</v>
      </c>
      <c r="D49" s="2" t="s">
        <v>269</v>
      </c>
      <c r="E49">
        <f>IF(ISBLANK(Marathon!F50),"",100+MAX(0,(50-(50*(Marathon!F50-'Best Times'!H$2)/('Best Times'!H$8-'Best Times'!H$2)))))</f>
        <v>135.30141843971631</v>
      </c>
      <c r="F49">
        <f>IF(ISBLANK(Marathon!G50),"",100+MAX(0,(50-(50*(Marathon!G50-'Best Times'!I$2)/('Best Times'!I$8-'Best Times'!I$2)))))</f>
        <v>127.02991452991454</v>
      </c>
      <c r="G49">
        <f>IF(ISBLANK(Marathon!H50),"",100+MAX(0,(50-(50*(Marathon!H50-'Best Times'!J$2)/('Best Times'!J$8-'Best Times'!J$2)))))</f>
        <v>100</v>
      </c>
      <c r="H49">
        <f>IF(ISBLANK(Marathon!I50),"",100+MAX(0,(50-(50*(Marathon!I50-'Best Times'!K$2)/('Best Times'!K$8-'Best Times'!K$2)))))</f>
        <v>134.4991789819376</v>
      </c>
      <c r="I49">
        <f>IF(ISBLANK(Marathon!J50),"",100+MAX(0,(50-(50*(Marathon!J50-'Best Times'!L$2)/('Best Times'!L$8-'Best Times'!L$2)))))</f>
        <v>120.5344827586207</v>
      </c>
      <c r="J49">
        <f>IF(ISBLANK(Marathon!K50),"",100+MAX(0,(50-(50*(Marathon!K50-'Best Times'!M$2)/('Best Times'!M$8-'Best Times'!M$2)))))</f>
        <v>135.33530571992111</v>
      </c>
      <c r="K49">
        <f>IF(ISBLANK(Marathon!L50),"",100+MAX(0,(50-(50*(Marathon!L50-'Best Times'!N$2)/('Best Times'!N$8-'Best Times'!N$2)))))</f>
        <v>131.46596858638742</v>
      </c>
      <c r="L49">
        <f>IF(ISBLANK(Marathon!M50),"",100+MAX(0,(50-(50*(Marathon!M50-'Best Times'!O$2)/('Best Times'!O$8-'Best Times'!O$2)))))</f>
        <v>126.4153627311522</v>
      </c>
      <c r="M49">
        <f>IF(ISBLANK(Marathon!N50),"",100+MAX(0,(50-(50*(Marathon!N50-'Best Times'!P$2)/('Best Times'!P$8-'Best Times'!P$2)))))</f>
        <v>126.03361344537815</v>
      </c>
      <c r="N49">
        <f>IF(ISBLANK(Marathon!O50),"",100+MAX(0,(50-(50*(Marathon!O50-'Best Times'!Q$2)/('Best Times'!Q$8-'Best Times'!Q$2)))))</f>
        <v>133.3817427385892</v>
      </c>
      <c r="O49">
        <f>100*COUNTIF(E49:N49,"&gt;0")</f>
        <v>1000</v>
      </c>
      <c r="P49">
        <f>IF(O49=1000,MIN(E49:N49),0)</f>
        <v>100</v>
      </c>
      <c r="Q49">
        <f>SUM(E49:N49)-P49</f>
        <v>1169.9969879316172</v>
      </c>
      <c r="R49">
        <v>48</v>
      </c>
      <c r="S49">
        <f t="shared" si="0"/>
        <v>-2</v>
      </c>
    </row>
    <row r="50" spans="1:19">
      <c r="A50">
        <v>58</v>
      </c>
      <c r="B50" t="s">
        <v>140</v>
      </c>
      <c r="C50" s="1">
        <v>189.8</v>
      </c>
      <c r="D50" s="2" t="s">
        <v>270</v>
      </c>
      <c r="E50">
        <f>IF(ISBLANK(Marathon!F62),"",100+MAX(0,(50-(50*(Marathon!F62-'Best Times'!H$2)/('Best Times'!H$8-'Best Times'!H$2)))))</f>
        <v>140.2659574468085</v>
      </c>
      <c r="F50">
        <f>IF(ISBLANK(Marathon!G62),"",100+MAX(0,(50-(50*(Marathon!G62-'Best Times'!I$2)/('Best Times'!I$8-'Best Times'!I$2)))))</f>
        <v>100</v>
      </c>
      <c r="G50">
        <f>IF(ISBLANK(Marathon!H62),"",100+MAX(0,(50-(50*(Marathon!H62-'Best Times'!J$2)/('Best Times'!J$8-'Best Times'!J$2)))))</f>
        <v>135.68</v>
      </c>
      <c r="H50">
        <f>IF(ISBLANK(Marathon!I62),"",100+MAX(0,(50-(50*(Marathon!I62-'Best Times'!K$2)/('Best Times'!K$8-'Best Times'!K$2)))))</f>
        <v>136.84729064039408</v>
      </c>
      <c r="I50">
        <f>IF(ISBLANK(Marathon!J62),"",100+MAX(0,(50-(50*(Marathon!J62-'Best Times'!L$2)/('Best Times'!L$8-'Best Times'!L$2)))))</f>
        <v>118.81034482758621</v>
      </c>
      <c r="J50">
        <f>IF(ISBLANK(Marathon!K62),"",100+MAX(0,(50-(50*(Marathon!K62-'Best Times'!M$2)/('Best Times'!M$8-'Best Times'!M$2)))))</f>
        <v>134.95069033530572</v>
      </c>
      <c r="K50">
        <f>IF(ISBLANK(Marathon!L62),"",100+MAX(0,(50-(50*(Marathon!L62-'Best Times'!N$2)/('Best Times'!N$8-'Best Times'!N$2)))))</f>
        <v>106.37696335078533</v>
      </c>
      <c r="L50">
        <f>IF(ISBLANK(Marathon!M62),"",100+MAX(0,(50-(50*(Marathon!M62-'Best Times'!O$2)/('Best Times'!O$8-'Best Times'!O$2)))))</f>
        <v>128.87624466571836</v>
      </c>
      <c r="M50">
        <f>IF(ISBLANK(Marathon!N62),"",100+MAX(0,(50-(50*(Marathon!N62-'Best Times'!P$2)/('Best Times'!P$8-'Best Times'!P$2)))))</f>
        <v>116.48739495798318</v>
      </c>
      <c r="N50">
        <f>IF(ISBLANK(Marathon!O62),"",100+MAX(0,(50-(50*(Marathon!O62-'Best Times'!Q$2)/('Best Times'!Q$8-'Best Times'!Q$2)))))</f>
        <v>145.47717842323652</v>
      </c>
      <c r="O50">
        <f>100*COUNTIF(E50:N50,"&gt;0")</f>
        <v>1000</v>
      </c>
      <c r="P50">
        <f>IF(O50=1000,MIN(E50:N50),0)</f>
        <v>100</v>
      </c>
      <c r="Q50">
        <f>SUM(E50:N50)-P50</f>
        <v>1163.7720646478178</v>
      </c>
      <c r="R50">
        <v>49</v>
      </c>
      <c r="S50">
        <f t="shared" si="0"/>
        <v>9</v>
      </c>
    </row>
    <row r="51" spans="1:19">
      <c r="A51">
        <v>38</v>
      </c>
      <c r="B51" t="s">
        <v>126</v>
      </c>
      <c r="C51" s="1">
        <v>236.916666666666</v>
      </c>
      <c r="D51" s="2" t="s">
        <v>270</v>
      </c>
      <c r="E51">
        <f>IF(ISBLANK(Marathon!F42),"",100+MAX(0,(50-(50*(Marathon!F42-'Best Times'!H$2)/('Best Times'!H$8-'Best Times'!H$2)))))</f>
        <v>129.8581560283688</v>
      </c>
      <c r="F51">
        <f>IF(ISBLANK(Marathon!G42),"",100+MAX(0,(50-(50*(Marathon!G42-'Best Times'!I$2)/('Best Times'!I$8-'Best Times'!I$2)))))</f>
        <v>106.28205128205128</v>
      </c>
      <c r="G51">
        <f>IF(ISBLANK(Marathon!H42),"",100+MAX(0,(50-(50*(Marathon!H42-'Best Times'!J$2)/('Best Times'!J$8-'Best Times'!J$2)))))</f>
        <v>100</v>
      </c>
      <c r="H51">
        <f>IF(ISBLANK(Marathon!I42),"",100+MAX(0,(50-(50*(Marathon!I42-'Best Times'!K$2)/('Best Times'!K$8-'Best Times'!K$2)))))</f>
        <v>140.03284072249591</v>
      </c>
      <c r="I51">
        <f>IF(ISBLANK(Marathon!J42),"",100+MAX(0,(50-(50*(Marathon!J42-'Best Times'!L$2)/('Best Times'!L$8-'Best Times'!L$2)))))</f>
        <v>133.77586206896552</v>
      </c>
      <c r="J51">
        <f>IF(ISBLANK(Marathon!K42),"",100+MAX(0,(50-(50*(Marathon!K42-'Best Times'!M$2)/('Best Times'!M$8-'Best Times'!M$2)))))</f>
        <v>140.04930966469428</v>
      </c>
      <c r="K51">
        <f>IF(ISBLANK(Marathon!L42),"",100+MAX(0,(50-(50*(Marathon!L42-'Best Times'!N$2)/('Best Times'!N$8-'Best Times'!N$2)))))</f>
        <v>100</v>
      </c>
      <c r="L51">
        <f>IF(ISBLANK(Marathon!M42),"",100+MAX(0,(50-(50*(Marathon!M42-'Best Times'!O$2)/('Best Times'!O$8-'Best Times'!O$2)))))</f>
        <v>138.47795163584638</v>
      </c>
      <c r="M51">
        <f>IF(ISBLANK(Marathon!N42),"",100+MAX(0,(50-(50*(Marathon!N42-'Best Times'!P$2)/('Best Times'!P$8-'Best Times'!P$2)))))</f>
        <v>141.83193277310926</v>
      </c>
      <c r="N51">
        <f>IF(ISBLANK(Marathon!O42),"",100+MAX(0,(50-(50*(Marathon!O42-'Best Times'!Q$2)/('Best Times'!Q$8-'Best Times'!Q$2)))))</f>
        <v>132.67634854771785</v>
      </c>
      <c r="O51">
        <f>100*COUNTIF(E51:N51,"&gt;0")</f>
        <v>1000</v>
      </c>
      <c r="P51">
        <f>IF(O51=1000,MIN(E51:N51),0)</f>
        <v>100</v>
      </c>
      <c r="Q51">
        <f>SUM(E51:N51)-P51</f>
        <v>1162.9844527232492</v>
      </c>
      <c r="R51">
        <v>50</v>
      </c>
      <c r="S51">
        <f t="shared" si="0"/>
        <v>-12</v>
      </c>
    </row>
    <row r="52" spans="1:19">
      <c r="A52">
        <v>49</v>
      </c>
      <c r="B52" t="s">
        <v>9</v>
      </c>
      <c r="C52" s="1">
        <v>213.75</v>
      </c>
      <c r="D52" s="2" t="s">
        <v>273</v>
      </c>
      <c r="E52" t="str">
        <f>IF(ISBLANK(Marathon!F53),"",100+MAX(0,(50-(50*(Marathon!F53-'Best Times'!H$2)/('Best Times'!H$8-'Best Times'!H$2)))))</f>
        <v/>
      </c>
      <c r="F52">
        <f>IF(ISBLANK(Marathon!G53),"",100+MAX(0,(50-(50*(Marathon!G53-'Best Times'!I$2)/('Best Times'!I$8-'Best Times'!I$2)))))</f>
        <v>125.21367521367522</v>
      </c>
      <c r="G52">
        <f>IF(ISBLANK(Marathon!H53),"",100+MAX(0,(50-(50*(Marathon!H53-'Best Times'!J$2)/('Best Times'!J$8-'Best Times'!J$2)))))</f>
        <v>142.5476923076923</v>
      </c>
      <c r="H52">
        <f>IF(ISBLANK(Marathon!I53),"",100+MAX(0,(50-(50*(Marathon!I53-'Best Times'!K$2)/('Best Times'!K$8-'Best Times'!K$2)))))</f>
        <v>127.40558292282429</v>
      </c>
      <c r="I52">
        <f>IF(ISBLANK(Marathon!J53),"",100+MAX(0,(50-(50*(Marathon!J53-'Best Times'!L$2)/('Best Times'!L$8-'Best Times'!L$2)))))</f>
        <v>112.91379310344828</v>
      </c>
      <c r="J52">
        <f>IF(ISBLANK(Marathon!K53),"",100+MAX(0,(50-(50*(Marathon!K53-'Best Times'!M$2)/('Best Times'!M$8-'Best Times'!M$2)))))</f>
        <v>141.74556213017752</v>
      </c>
      <c r="K52">
        <f>IF(ISBLANK(Marathon!L53),"",100+MAX(0,(50-(50*(Marathon!L53-'Best Times'!N$2)/('Best Times'!N$8-'Best Times'!N$2)))))</f>
        <v>127.22513089005236</v>
      </c>
      <c r="L52">
        <f>IF(ISBLANK(Marathon!M53),"",100+MAX(0,(50-(50*(Marathon!M53-'Best Times'!O$2)/('Best Times'!O$8-'Best Times'!O$2)))))</f>
        <v>141.45092460881935</v>
      </c>
      <c r="M52">
        <f>IF(ISBLANK(Marathon!N53),"",100+MAX(0,(50-(50*(Marathon!N53-'Best Times'!P$2)/('Best Times'!P$8-'Best Times'!P$2)))))</f>
        <v>119.00840336134453</v>
      </c>
      <c r="N52">
        <f>IF(ISBLANK(Marathon!O53),"",100+MAX(0,(50-(50*(Marathon!O53-'Best Times'!Q$2)/('Best Times'!Q$8-'Best Times'!Q$2)))))</f>
        <v>125.33195020746888</v>
      </c>
      <c r="O52">
        <f>100*COUNTIF(E52:N52,"&gt;0")</f>
        <v>900</v>
      </c>
      <c r="P52">
        <f>IF(O52=1000,MIN(E52:N52),0)</f>
        <v>0</v>
      </c>
      <c r="Q52">
        <f>SUM(E52:N52)-P52</f>
        <v>1162.8427147455027</v>
      </c>
      <c r="R52">
        <v>51</v>
      </c>
      <c r="S52">
        <f t="shared" si="0"/>
        <v>-2</v>
      </c>
    </row>
    <row r="53" spans="1:19">
      <c r="A53">
        <v>51</v>
      </c>
      <c r="B53" t="s">
        <v>134</v>
      </c>
      <c r="C53" s="1">
        <v>207.45</v>
      </c>
      <c r="D53" s="2" t="s">
        <v>270</v>
      </c>
      <c r="E53">
        <f>IF(ISBLANK(Marathon!F55),"",100+MAX(0,(50-(50*(Marathon!F55-'Best Times'!H$2)/('Best Times'!H$8-'Best Times'!H$2)))))</f>
        <v>105.20390070921985</v>
      </c>
      <c r="F53">
        <f>IF(ISBLANK(Marathon!G55),"",100+MAX(0,(50-(50*(Marathon!G55-'Best Times'!I$2)/('Best Times'!I$8-'Best Times'!I$2)))))</f>
        <v>100.04273504273505</v>
      </c>
      <c r="G53">
        <f>IF(ISBLANK(Marathon!H55),"",100+MAX(0,(50-(50*(Marathon!H55-'Best Times'!J$2)/('Best Times'!J$8-'Best Times'!J$2)))))</f>
        <v>124.72615384615385</v>
      </c>
      <c r="H53">
        <f>IF(ISBLANK(Marathon!I55),"",100+MAX(0,(50-(50*(Marathon!I55-'Best Times'!K$2)/('Best Times'!K$8-'Best Times'!K$2)))))</f>
        <v>133.53037766830869</v>
      </c>
      <c r="I53">
        <f>IF(ISBLANK(Marathon!J55),"",100+MAX(0,(50-(50*(Marathon!J55-'Best Times'!L$2)/('Best Times'!L$8-'Best Times'!L$2)))))</f>
        <v>124.68965517241379</v>
      </c>
      <c r="J53">
        <f>IF(ISBLANK(Marathon!K55),"",100+MAX(0,(50-(50*(Marathon!K55-'Best Times'!M$2)/('Best Times'!M$8-'Best Times'!M$2)))))</f>
        <v>136.37080867850099</v>
      </c>
      <c r="K53">
        <f>IF(ISBLANK(Marathon!L55),"",100+MAX(0,(50-(50*(Marathon!L55-'Best Times'!N$2)/('Best Times'!N$8-'Best Times'!N$2)))))</f>
        <v>125.84293193717278</v>
      </c>
      <c r="L53">
        <f>IF(ISBLANK(Marathon!M55),"",100+MAX(0,(50-(50*(Marathon!M55-'Best Times'!O$2)/('Best Times'!O$8-'Best Times'!O$2)))))</f>
        <v>148.96159317211948</v>
      </c>
      <c r="M53">
        <f>IF(ISBLANK(Marathon!N55),"",100+MAX(0,(50-(50*(Marathon!N55-'Best Times'!P$2)/('Best Times'!P$8-'Best Times'!P$2)))))</f>
        <v>130.18487394957984</v>
      </c>
      <c r="N53">
        <f>IF(ISBLANK(Marathon!O55),"",100+MAX(0,(50-(50*(Marathon!O55-'Best Times'!Q$2)/('Best Times'!Q$8-'Best Times'!Q$2)))))</f>
        <v>125.16597510373444</v>
      </c>
      <c r="O53">
        <f>100*COUNTIF(E53:N53,"&gt;0")</f>
        <v>1000</v>
      </c>
      <c r="P53">
        <f>IF(O53=1000,MIN(E53:N53),0)</f>
        <v>100.04273504273505</v>
      </c>
      <c r="Q53">
        <f>SUM(E53:N53)-P53</f>
        <v>1154.6762702372037</v>
      </c>
      <c r="R53">
        <v>52</v>
      </c>
      <c r="S53">
        <f t="shared" si="0"/>
        <v>-1</v>
      </c>
    </row>
    <row r="54" spans="1:19">
      <c r="A54">
        <v>57</v>
      </c>
      <c r="B54" t="s">
        <v>139</v>
      </c>
      <c r="C54" s="1">
        <v>191.583333333333</v>
      </c>
      <c r="D54" s="2" t="s">
        <v>274</v>
      </c>
      <c r="E54">
        <f>IF(ISBLANK(Marathon!F61),"",100+MAX(0,(50-(50*(Marathon!F61-'Best Times'!H$2)/('Best Times'!H$8-'Best Times'!H$2)))))</f>
        <v>131.08156028368793</v>
      </c>
      <c r="F54">
        <f>IF(ISBLANK(Marathon!G61),"",100+MAX(0,(50-(50*(Marathon!G61-'Best Times'!I$2)/('Best Times'!I$8-'Best Times'!I$2)))))</f>
        <v>132.13675213675214</v>
      </c>
      <c r="G54">
        <f>IF(ISBLANK(Marathon!H61),"",100+MAX(0,(50-(50*(Marathon!H61-'Best Times'!J$2)/('Best Times'!J$8-'Best Times'!J$2)))))</f>
        <v>115.75384615384615</v>
      </c>
      <c r="H54">
        <f>IF(ISBLANK(Marathon!I61),"",100+MAX(0,(50-(50*(Marathon!I61-'Best Times'!K$2)/('Best Times'!K$8-'Best Times'!K$2)))))</f>
        <v>134.61412151067324</v>
      </c>
      <c r="I54" t="str">
        <f>IF(ISBLANK(Marathon!J61),"",100+MAX(0,(50-(50*(Marathon!J61-'Best Times'!L$2)/('Best Times'!L$8-'Best Times'!L$2)))))</f>
        <v/>
      </c>
      <c r="J54">
        <f>IF(ISBLANK(Marathon!K61),"",100+MAX(0,(50-(50*(Marathon!K61-'Best Times'!M$2)/('Best Times'!M$8-'Best Times'!M$2)))))</f>
        <v>134.18145956607495</v>
      </c>
      <c r="K54">
        <f>IF(ISBLANK(Marathon!L61),"",100+MAX(0,(50-(50*(Marathon!L61-'Best Times'!N$2)/('Best Times'!N$8-'Best Times'!N$2)))))</f>
        <v>105.86387434554973</v>
      </c>
      <c r="L54">
        <f>IF(ISBLANK(Marathon!M61),"",100+MAX(0,(50-(50*(Marathon!M61-'Best Times'!O$2)/('Best Times'!O$8-'Best Times'!O$2)))))</f>
        <v>142.13371266002844</v>
      </c>
      <c r="M54">
        <f>IF(ISBLANK(Marathon!N61),"",100+MAX(0,(50-(50*(Marathon!N61-'Best Times'!P$2)/('Best Times'!P$8-'Best Times'!P$2)))))</f>
        <v>128.92436974789916</v>
      </c>
      <c r="N54">
        <f>IF(ISBLANK(Marathon!O61),"",100+MAX(0,(50-(50*(Marathon!O61-'Best Times'!Q$2)/('Best Times'!Q$8-'Best Times'!Q$2)))))</f>
        <v>121.20331950207469</v>
      </c>
      <c r="O54">
        <f>100*COUNTIF(E54:N54,"&gt;0")</f>
        <v>900</v>
      </c>
      <c r="P54">
        <f>IF(O54=1000,MIN(E54:N54),0)</f>
        <v>0</v>
      </c>
      <c r="Q54">
        <f>SUM(E54:N54)-P54</f>
        <v>1145.8930159065865</v>
      </c>
      <c r="R54">
        <v>53</v>
      </c>
      <c r="S54">
        <f t="shared" si="0"/>
        <v>4</v>
      </c>
    </row>
    <row r="55" spans="1:19">
      <c r="A55">
        <v>60</v>
      </c>
      <c r="B55" t="s">
        <v>142</v>
      </c>
      <c r="C55" s="1">
        <v>181.65</v>
      </c>
      <c r="D55" s="2" t="s">
        <v>270</v>
      </c>
      <c r="E55">
        <f>IF(ISBLANK(Marathon!F64),"",100+MAX(0,(50-(50*(Marathon!F64-'Best Times'!H$2)/('Best Times'!H$8-'Best Times'!H$2)))))</f>
        <v>136.67553191489361</v>
      </c>
      <c r="F55">
        <f>IF(ISBLANK(Marathon!G64),"",100+MAX(0,(50-(50*(Marathon!G64-'Best Times'!I$2)/('Best Times'!I$8-'Best Times'!I$2)))))</f>
        <v>127.09401709401709</v>
      </c>
      <c r="G55">
        <f>IF(ISBLANK(Marathon!H64),"",100+MAX(0,(50-(50*(Marathon!H64-'Best Times'!J$2)/('Best Times'!J$8-'Best Times'!J$2)))))</f>
        <v>132.92307692307691</v>
      </c>
      <c r="H55">
        <f>IF(ISBLANK(Marathon!I64),"",100+MAX(0,(50-(50*(Marathon!I64-'Best Times'!K$2)/('Best Times'!K$8-'Best Times'!K$2)))))</f>
        <v>119.70443349753694</v>
      </c>
      <c r="I55">
        <f>IF(ISBLANK(Marathon!J64),"",100+MAX(0,(50-(50*(Marathon!J64-'Best Times'!L$2)/('Best Times'!L$8-'Best Times'!L$2)))))</f>
        <v>117.24137931034483</v>
      </c>
      <c r="J55">
        <f>IF(ISBLANK(Marathon!K64),"",100+MAX(0,(50-(50*(Marathon!K64-'Best Times'!M$2)/('Best Times'!M$8-'Best Times'!M$2)))))</f>
        <v>133.45167652859959</v>
      </c>
      <c r="K55">
        <f>IF(ISBLANK(Marathon!L64),"",100+MAX(0,(50-(50*(Marathon!L64-'Best Times'!N$2)/('Best Times'!N$8-'Best Times'!N$2)))))</f>
        <v>100</v>
      </c>
      <c r="L55">
        <f>IF(ISBLANK(Marathon!M64),"",100+MAX(0,(50-(50*(Marathon!M64-'Best Times'!O$2)/('Best Times'!O$8-'Best Times'!O$2)))))</f>
        <v>121.6927453769559</v>
      </c>
      <c r="M55">
        <f>IF(ISBLANK(Marathon!N64),"",100+MAX(0,(50-(50*(Marathon!N64-'Best Times'!P$2)/('Best Times'!P$8-'Best Times'!P$2)))))</f>
        <v>127.63025210084034</v>
      </c>
      <c r="N55">
        <f>IF(ISBLANK(Marathon!O64),"",100+MAX(0,(50-(50*(Marathon!O64-'Best Times'!Q$2)/('Best Times'!Q$8-'Best Times'!Q$2)))))</f>
        <v>129.1908713692946</v>
      </c>
      <c r="O55">
        <f>100*COUNTIF(E55:N55,"&gt;0")</f>
        <v>1000</v>
      </c>
      <c r="P55">
        <f>IF(O55=1000,MIN(E55:N55),0)</f>
        <v>100</v>
      </c>
      <c r="Q55">
        <f>SUM(E55:N55)-P55</f>
        <v>1145.6039841155598</v>
      </c>
      <c r="R55">
        <v>54</v>
      </c>
      <c r="S55">
        <f t="shared" si="0"/>
        <v>6</v>
      </c>
    </row>
    <row r="56" spans="1:19">
      <c r="A56">
        <v>52</v>
      </c>
      <c r="B56" t="s">
        <v>135</v>
      </c>
      <c r="C56" s="1">
        <v>205.45</v>
      </c>
      <c r="D56" s="2" t="s">
        <v>270</v>
      </c>
      <c r="E56">
        <f>IF(ISBLANK(Marathon!F56),"",100+MAX(0,(50-(50*(Marathon!F56-'Best Times'!H$2)/('Best Times'!H$8-'Best Times'!H$2)))))</f>
        <v>113.01418439716312</v>
      </c>
      <c r="F56">
        <f>IF(ISBLANK(Marathon!G56),"",100+MAX(0,(50-(50*(Marathon!G56-'Best Times'!I$2)/('Best Times'!I$8-'Best Times'!I$2)))))</f>
        <v>120.55555555555556</v>
      </c>
      <c r="G56">
        <f>IF(ISBLANK(Marathon!H56),"",100+MAX(0,(50-(50*(Marathon!H56-'Best Times'!J$2)/('Best Times'!J$8-'Best Times'!J$2)))))</f>
        <v>100</v>
      </c>
      <c r="H56">
        <f>IF(ISBLANK(Marathon!I56),"",100+MAX(0,(50-(50*(Marathon!I56-'Best Times'!K$2)/('Best Times'!K$8-'Best Times'!K$2)))))</f>
        <v>118.07881773399015</v>
      </c>
      <c r="I56">
        <f>IF(ISBLANK(Marathon!J56),"",100+MAX(0,(50-(50*(Marathon!J56-'Best Times'!L$2)/('Best Times'!L$8-'Best Times'!L$2)))))</f>
        <v>138.15517241379311</v>
      </c>
      <c r="J56">
        <f>IF(ISBLANK(Marathon!K56),"",100+MAX(0,(50-(50*(Marathon!K56-'Best Times'!M$2)/('Best Times'!M$8-'Best Times'!M$2)))))</f>
        <v>130</v>
      </c>
      <c r="K56">
        <f>IF(ISBLANK(Marathon!L56),"",100+MAX(0,(50-(50*(Marathon!L56-'Best Times'!N$2)/('Best Times'!N$8-'Best Times'!N$2)))))</f>
        <v>135.73821989528795</v>
      </c>
      <c r="L56">
        <f>IF(ISBLANK(Marathon!M56),"",100+MAX(0,(50-(50*(Marathon!M56-'Best Times'!O$2)/('Best Times'!O$8-'Best Times'!O$2)))))</f>
        <v>136.62873399715505</v>
      </c>
      <c r="M56">
        <f>IF(ISBLANK(Marathon!N56),"",100+MAX(0,(50-(50*(Marathon!N56-'Best Times'!P$2)/('Best Times'!P$8-'Best Times'!P$2)))))</f>
        <v>120.60504201680672</v>
      </c>
      <c r="N56">
        <f>IF(ISBLANK(Marathon!O56),"",100+MAX(0,(50-(50*(Marathon!O56-'Best Times'!Q$2)/('Best Times'!Q$8-'Best Times'!Q$2)))))</f>
        <v>129.68879668049792</v>
      </c>
      <c r="O56">
        <f>100*COUNTIF(E56:N56,"&gt;0")</f>
        <v>1000</v>
      </c>
      <c r="P56">
        <f>IF(O56=1000,MIN(E56:N56),0)</f>
        <v>100</v>
      </c>
      <c r="Q56">
        <f>SUM(E56:N56)-P56</f>
        <v>1142.4645226902496</v>
      </c>
      <c r="R56">
        <v>55</v>
      </c>
      <c r="S56">
        <f t="shared" si="0"/>
        <v>-3</v>
      </c>
    </row>
    <row r="57" spans="1:19">
      <c r="A57">
        <v>54</v>
      </c>
      <c r="B57" t="s">
        <v>136</v>
      </c>
      <c r="C57" s="1">
        <v>201.31666666666601</v>
      </c>
      <c r="D57" s="2" t="s">
        <v>270</v>
      </c>
      <c r="E57">
        <f>IF(ISBLANK(Marathon!F58),"",100+MAX(0,(50-(50*(Marathon!F58-'Best Times'!H$2)/('Best Times'!H$8-'Best Times'!H$2)))))</f>
        <v>104.04255319148936</v>
      </c>
      <c r="F57">
        <f>IF(ISBLANK(Marathon!G58),"",100+MAX(0,(50-(50*(Marathon!G58-'Best Times'!I$2)/('Best Times'!I$8-'Best Times'!I$2)))))</f>
        <v>116.53846153846155</v>
      </c>
      <c r="G57">
        <f>IF(ISBLANK(Marathon!H58),"",100+MAX(0,(50-(50*(Marathon!H58-'Best Times'!J$2)/('Best Times'!J$8-'Best Times'!J$2)))))</f>
        <v>111.84615384615384</v>
      </c>
      <c r="H57">
        <f>IF(ISBLANK(Marathon!I58),"",100+MAX(0,(50-(50*(Marathon!I58-'Best Times'!K$2)/('Best Times'!K$8-'Best Times'!K$2)))))</f>
        <v>130.2463054187192</v>
      </c>
      <c r="I57">
        <f>IF(ISBLANK(Marathon!J58),"",100+MAX(0,(50-(50*(Marathon!J58-'Best Times'!L$2)/('Best Times'!L$8-'Best Times'!L$2)))))</f>
        <v>138.32758620689657</v>
      </c>
      <c r="J57">
        <f>IF(ISBLANK(Marathon!K58),"",100+MAX(0,(50-(50*(Marathon!K58-'Best Times'!M$2)/('Best Times'!M$8-'Best Times'!M$2)))))</f>
        <v>136.62721893491124</v>
      </c>
      <c r="K57">
        <f>IF(ISBLANK(Marathon!L58),"",100+MAX(0,(50-(50*(Marathon!L58-'Best Times'!N$2)/('Best Times'!N$8-'Best Times'!N$2)))))</f>
        <v>126.27225130890052</v>
      </c>
      <c r="L57">
        <f>IF(ISBLANK(Marathon!M58),"",100+MAX(0,(50-(50*(Marathon!M58-'Best Times'!O$2)/('Best Times'!O$8-'Best Times'!O$2)))))</f>
        <v>131.35135135135135</v>
      </c>
      <c r="M57">
        <f>IF(ISBLANK(Marathon!N58),"",100+MAX(0,(50-(50*(Marathon!N58-'Best Times'!P$2)/('Best Times'!P$8-'Best Times'!P$2)))))</f>
        <v>117.8655462184874</v>
      </c>
      <c r="N57">
        <f>IF(ISBLANK(Marathon!O58),"",100+MAX(0,(50-(50*(Marathon!O58-'Best Times'!Q$2)/('Best Times'!Q$8-'Best Times'!Q$2)))))</f>
        <v>128.75518672199169</v>
      </c>
      <c r="O57">
        <f>100*COUNTIF(E57:N57,"&gt;0")</f>
        <v>1000</v>
      </c>
      <c r="P57">
        <f>IF(O57=1000,MIN(E57:N57),0)</f>
        <v>104.04255319148936</v>
      </c>
      <c r="Q57">
        <f>SUM(E57:N57)-P57</f>
        <v>1137.8300615458736</v>
      </c>
      <c r="R57">
        <v>56</v>
      </c>
      <c r="S57">
        <f t="shared" si="0"/>
        <v>-2</v>
      </c>
    </row>
    <row r="58" spans="1:19">
      <c r="A58">
        <v>56</v>
      </c>
      <c r="B58" t="s">
        <v>138</v>
      </c>
      <c r="C58" s="1">
        <v>192.81666666666601</v>
      </c>
      <c r="D58" s="2" t="s">
        <v>271</v>
      </c>
      <c r="E58">
        <f>IF(ISBLANK(Marathon!F60),"",100+MAX(0,(50-(50*(Marathon!F60-'Best Times'!H$2)/('Best Times'!H$8-'Best Times'!H$2)))))</f>
        <v>100</v>
      </c>
      <c r="F58">
        <f>IF(ISBLANK(Marathon!G60),"",100+MAX(0,(50-(50*(Marathon!G60-'Best Times'!I$2)/('Best Times'!I$8-'Best Times'!I$2)))))</f>
        <v>110.49145299145299</v>
      </c>
      <c r="G58">
        <f>IF(ISBLANK(Marathon!H60),"",100+MAX(0,(50-(50*(Marathon!H60-'Best Times'!J$2)/('Best Times'!J$8-'Best Times'!J$2)))))</f>
        <v>122.26461538461538</v>
      </c>
      <c r="H58">
        <f>IF(ISBLANK(Marathon!I60),"",100+MAX(0,(50-(50*(Marathon!I60-'Best Times'!K$2)/('Best Times'!K$8-'Best Times'!K$2)))))</f>
        <v>133.41543513957308</v>
      </c>
      <c r="I58">
        <f>IF(ISBLANK(Marathon!J60),"",100+MAX(0,(50-(50*(Marathon!J60-'Best Times'!L$2)/('Best Times'!L$8-'Best Times'!L$2)))))</f>
        <v>133.34482758620689</v>
      </c>
      <c r="J58">
        <f>IF(ISBLANK(Marathon!K60),"",100+MAX(0,(50-(50*(Marathon!K60-'Best Times'!M$2)/('Best Times'!M$8-'Best Times'!M$2)))))</f>
        <v>136.34122287968441</v>
      </c>
      <c r="K58">
        <f>IF(ISBLANK(Marathon!L60),"",100+MAX(0,(50-(50*(Marathon!L60-'Best Times'!N$2)/('Best Times'!N$8-'Best Times'!N$2)))))</f>
        <v>125.67539267015707</v>
      </c>
      <c r="L58">
        <f>IF(ISBLANK(Marathon!M60),"",100+MAX(0,(50-(50*(Marathon!M60-'Best Times'!O$2)/('Best Times'!O$8-'Best Times'!O$2)))))</f>
        <v>100</v>
      </c>
      <c r="M58">
        <f>IF(ISBLANK(Marathon!N60),"",100+MAX(0,(50-(50*(Marathon!N60-'Best Times'!P$2)/('Best Times'!P$8-'Best Times'!P$2)))))</f>
        <v>135.15966386554624</v>
      </c>
      <c r="N58">
        <f>IF(ISBLANK(Marathon!O60),"",100+MAX(0,(50-(50*(Marathon!O60-'Best Times'!Q$2)/('Best Times'!Q$8-'Best Times'!Q$2)))))</f>
        <v>139.37759336099586</v>
      </c>
      <c r="O58">
        <f>100*COUNTIF(E58:N58,"&gt;0")</f>
        <v>1000</v>
      </c>
      <c r="P58">
        <f>IF(O58=1000,MIN(E58:N58),0)</f>
        <v>100</v>
      </c>
      <c r="Q58">
        <f>SUM(E58:N58)-P58</f>
        <v>1136.070203878232</v>
      </c>
      <c r="R58">
        <v>57</v>
      </c>
      <c r="S58">
        <f t="shared" si="0"/>
        <v>-1</v>
      </c>
    </row>
    <row r="59" spans="1:19">
      <c r="A59">
        <v>69</v>
      </c>
      <c r="B59" t="s">
        <v>145</v>
      </c>
      <c r="C59" s="1">
        <v>163.69999999999999</v>
      </c>
      <c r="D59" s="2" t="s">
        <v>275</v>
      </c>
      <c r="E59">
        <f>IF(ISBLANK(Marathon!F73),"",100+MAX(0,(50-(50*(Marathon!F73-'Best Times'!H$2)/('Best Times'!H$8-'Best Times'!H$2)))))</f>
        <v>127.13652482269504</v>
      </c>
      <c r="F59">
        <f>IF(ISBLANK(Marathon!G73),"",100+MAX(0,(50-(50*(Marathon!G73-'Best Times'!I$2)/('Best Times'!I$8-'Best Times'!I$2)))))</f>
        <v>121.30341880341881</v>
      </c>
      <c r="G59">
        <f>IF(ISBLANK(Marathon!H73),"",100+MAX(0,(50-(50*(Marathon!H73-'Best Times'!J$2)/('Best Times'!J$8-'Best Times'!J$2)))))</f>
        <v>116.07384615384615</v>
      </c>
      <c r="H59">
        <f>IF(ISBLANK(Marathon!I73),"",100+MAX(0,(50-(50*(Marathon!I73-'Best Times'!K$2)/('Best Times'!K$8-'Best Times'!K$2)))))</f>
        <v>129.86863711001641</v>
      </c>
      <c r="I59">
        <f>IF(ISBLANK(Marathon!J73),"",100+MAX(0,(50-(50*(Marathon!J73-'Best Times'!L$2)/('Best Times'!L$8-'Best Times'!L$2)))))</f>
        <v>136.05172413793105</v>
      </c>
      <c r="J59">
        <f>IF(ISBLANK(Marathon!K73),"",100+MAX(0,(50-(50*(Marathon!K73-'Best Times'!M$2)/('Best Times'!M$8-'Best Times'!M$2)))))</f>
        <v>122.22879684418146</v>
      </c>
      <c r="K59">
        <f>IF(ISBLANK(Marathon!L73),"",100+MAX(0,(50-(50*(Marathon!L73-'Best Times'!N$2)/('Best Times'!N$8-'Best Times'!N$2)))))</f>
        <v>119.68586387434556</v>
      </c>
      <c r="L59">
        <f>IF(ISBLANK(Marathon!M73),"",100+MAX(0,(50-(50*(Marathon!M73-'Best Times'!O$2)/('Best Times'!O$8-'Best Times'!O$2)))))</f>
        <v>115.54765291607397</v>
      </c>
      <c r="M59">
        <f>IF(ISBLANK(Marathon!N73),"",100+MAX(0,(50-(50*(Marathon!N73-'Best Times'!P$2)/('Best Times'!P$8-'Best Times'!P$2)))))</f>
        <v>134.70588235294116</v>
      </c>
      <c r="N59">
        <f>IF(ISBLANK(Marathon!O73),"",100+MAX(0,(50-(50*(Marathon!O73-'Best Times'!Q$2)/('Best Times'!Q$8-'Best Times'!Q$2)))))</f>
        <v>116.16182572614107</v>
      </c>
      <c r="O59">
        <f>100*COUNTIF(E59:N59,"&gt;0")</f>
        <v>1000</v>
      </c>
      <c r="P59">
        <f>IF(O59=1000,MIN(E59:N59),0)</f>
        <v>115.54765291607397</v>
      </c>
      <c r="Q59">
        <f>SUM(E59:N59)-P59</f>
        <v>1123.2165198255168</v>
      </c>
      <c r="R59">
        <v>58</v>
      </c>
      <c r="S59">
        <f t="shared" si="0"/>
        <v>11</v>
      </c>
    </row>
    <row r="60" spans="1:19">
      <c r="A60">
        <v>48</v>
      </c>
      <c r="B60" t="s">
        <v>132</v>
      </c>
      <c r="C60" s="1">
        <v>217.35</v>
      </c>
      <c r="D60" s="2" t="s">
        <v>271</v>
      </c>
      <c r="E60">
        <f>IF(ISBLANK(Marathon!F52),"",100+MAX(0,(50-(50*(Marathon!F52-'Best Times'!H$2)/('Best Times'!H$8-'Best Times'!H$2)))))</f>
        <v>100</v>
      </c>
      <c r="F60">
        <f>IF(ISBLANK(Marathon!G52),"",100+MAX(0,(50-(50*(Marathon!G52-'Best Times'!I$2)/('Best Times'!I$8-'Best Times'!I$2)))))</f>
        <v>130.94017094017093</v>
      </c>
      <c r="G60">
        <f>IF(ISBLANK(Marathon!H52),"",100+MAX(0,(50-(50*(Marathon!H52-'Best Times'!J$2)/('Best Times'!J$8-'Best Times'!J$2)))))</f>
        <v>100</v>
      </c>
      <c r="H60">
        <f>IF(ISBLANK(Marathon!I52),"",100+MAX(0,(50-(50*(Marathon!I52-'Best Times'!K$2)/('Best Times'!K$8-'Best Times'!K$2)))))</f>
        <v>121.60919540229885</v>
      </c>
      <c r="I60">
        <f>IF(ISBLANK(Marathon!J52),"",100+MAX(0,(50-(50*(Marathon!J52-'Best Times'!L$2)/('Best Times'!L$8-'Best Times'!L$2)))))</f>
        <v>123.56896551724138</v>
      </c>
      <c r="J60">
        <f>IF(ISBLANK(Marathon!K52),"",100+MAX(0,(50-(50*(Marathon!K52-'Best Times'!M$2)/('Best Times'!M$8-'Best Times'!M$2)))))</f>
        <v>136.67652859960552</v>
      </c>
      <c r="K60">
        <f>IF(ISBLANK(Marathon!L52),"",100+MAX(0,(50-(50*(Marathon!L52-'Best Times'!N$2)/('Best Times'!N$8-'Best Times'!N$2)))))</f>
        <v>100</v>
      </c>
      <c r="L60">
        <f>IF(ISBLANK(Marathon!M52),"",100+MAX(0,(50-(50*(Marathon!M52-'Best Times'!O$2)/('Best Times'!O$8-'Best Times'!O$2)))))</f>
        <v>145.34850640113797</v>
      </c>
      <c r="M60">
        <f>IF(ISBLANK(Marathon!N52),"",100+MAX(0,(50-(50*(Marathon!N52-'Best Times'!P$2)/('Best Times'!P$8-'Best Times'!P$2)))))</f>
        <v>138.58823529411765</v>
      </c>
      <c r="N60">
        <f>IF(ISBLANK(Marathon!O52),"",100+MAX(0,(50-(50*(Marathon!O52-'Best Times'!Q$2)/('Best Times'!Q$8-'Best Times'!Q$2)))))</f>
        <v>125.16597510373444</v>
      </c>
      <c r="O60">
        <f>100*COUNTIF(E60:N60,"&gt;0")</f>
        <v>1000</v>
      </c>
      <c r="P60">
        <f>IF(O60=1000,MIN(E60:N60),0)</f>
        <v>100</v>
      </c>
      <c r="Q60">
        <f>SUM(E60:N60)-P60</f>
        <v>1121.8975772583065</v>
      </c>
      <c r="R60">
        <v>59</v>
      </c>
      <c r="S60">
        <f t="shared" si="0"/>
        <v>-11</v>
      </c>
    </row>
    <row r="61" spans="1:19">
      <c r="A61">
        <v>63</v>
      </c>
      <c r="B61" t="s">
        <v>15</v>
      </c>
      <c r="C61" s="1">
        <v>171.3</v>
      </c>
      <c r="D61" s="2" t="s">
        <v>125</v>
      </c>
      <c r="E61">
        <v>100</v>
      </c>
      <c r="F61">
        <f>IF(ISBLANK(Marathon!G67),"",100+MAX(0,(50-(50*(Marathon!G67-'Best Times'!I$2)/('Best Times'!I$8-'Best Times'!I$2)))))</f>
        <v>140.40598290598291</v>
      </c>
      <c r="G61">
        <f>IF(ISBLANK(Marathon!H67),"",100+MAX(0,(50-(50*(Marathon!H67-'Best Times'!J$2)/('Best Times'!J$8-'Best Times'!J$2)))))</f>
        <v>137.87692307692308</v>
      </c>
      <c r="H61">
        <f>IF(ISBLANK(Marathon!I67),"",100+MAX(0,(50-(50*(Marathon!I67-'Best Times'!K$2)/('Best Times'!K$8-'Best Times'!K$2)))))</f>
        <v>108.94909688013136</v>
      </c>
      <c r="I61">
        <f>IF(ISBLANK(Marathon!J67),"",100+MAX(0,(50-(50*(Marathon!J67-'Best Times'!L$2)/('Best Times'!L$8-'Best Times'!L$2)))))</f>
        <v>131.58620689655172</v>
      </c>
      <c r="J61">
        <f>IF(ISBLANK(Marathon!K67),"",100+MAX(0,(50-(50*(Marathon!K67-'Best Times'!M$2)/('Best Times'!M$8-'Best Times'!M$2)))))</f>
        <v>100</v>
      </c>
      <c r="K61">
        <f>IF(ISBLANK(Marathon!L67),"",100+MAX(0,(50-(50*(Marathon!L67-'Best Times'!N$2)/('Best Times'!N$8-'Best Times'!N$2)))))</f>
        <v>132.33507853403142</v>
      </c>
      <c r="L61">
        <f>IF(ISBLANK(Marathon!M67),"",100+MAX(0,(50-(50*(Marathon!M67-'Best Times'!O$2)/('Best Times'!O$8-'Best Times'!O$2)))))</f>
        <v>137.93741109530583</v>
      </c>
      <c r="M61">
        <f>IF(ISBLANK(Marathon!N67),"",100+MAX(0,(50-(50*(Marathon!N67-'Best Times'!P$2)/('Best Times'!P$8-'Best Times'!P$2)))))</f>
        <v>112.30252100840336</v>
      </c>
      <c r="N61">
        <f>IF(ISBLANK(Marathon!O67),"",100+MAX(0,(50-(50*(Marathon!O67-'Best Times'!Q$2)/('Best Times'!Q$8-'Best Times'!Q$2)))))</f>
        <v>113.90041493775934</v>
      </c>
      <c r="O61">
        <f>100*COUNTIF(E61:N61,"&gt;0")</f>
        <v>1000</v>
      </c>
      <c r="P61">
        <f>IF(O61=1000,MIN(E61:N61),0)</f>
        <v>100</v>
      </c>
      <c r="Q61">
        <f>SUM(E61:N61)-P61</f>
        <v>1115.293635335089</v>
      </c>
      <c r="R61">
        <v>60</v>
      </c>
      <c r="S61">
        <f t="shared" si="0"/>
        <v>3</v>
      </c>
    </row>
    <row r="62" spans="1:19">
      <c r="A62">
        <v>55</v>
      </c>
      <c r="B62" t="s">
        <v>137</v>
      </c>
      <c r="C62" s="1">
        <v>195.48333333333301</v>
      </c>
      <c r="D62" s="2" t="s">
        <v>271</v>
      </c>
      <c r="E62">
        <f>IF(ISBLANK(Marathon!F59),"",100+MAX(0,(50-(50*(Marathon!F59-'Best Times'!H$2)/('Best Times'!H$8-'Best Times'!H$2)))))</f>
        <v>112.92553191489361</v>
      </c>
      <c r="F62">
        <f>IF(ISBLANK(Marathon!G59),"",100+MAX(0,(50-(50*(Marathon!G59-'Best Times'!I$2)/('Best Times'!I$8-'Best Times'!I$2)))))</f>
        <v>112.45726495726495</v>
      </c>
      <c r="G62">
        <f>IF(ISBLANK(Marathon!H59),"",100+MAX(0,(50-(50*(Marathon!H59-'Best Times'!J$2)/('Best Times'!J$8-'Best Times'!J$2)))))</f>
        <v>100</v>
      </c>
      <c r="H62">
        <f>IF(ISBLANK(Marathon!I59),"",100+MAX(0,(50-(50*(Marathon!I59-'Best Times'!K$2)/('Best Times'!K$8-'Best Times'!K$2)))))</f>
        <v>140.41050903119867</v>
      </c>
      <c r="I62">
        <f>IF(ISBLANK(Marathon!J59),"",100+MAX(0,(50-(50*(Marathon!J59-'Best Times'!L$2)/('Best Times'!L$8-'Best Times'!L$2)))))</f>
        <v>141.48275862068965</v>
      </c>
      <c r="J62">
        <f>IF(ISBLANK(Marathon!K59),"",100+MAX(0,(50-(50*(Marathon!K59-'Best Times'!M$2)/('Best Times'!M$8-'Best Times'!M$2)))))</f>
        <v>137.45562130177515</v>
      </c>
      <c r="K62">
        <f>IF(ISBLANK(Marathon!L59),"",100+MAX(0,(50-(50*(Marathon!L59-'Best Times'!N$2)/('Best Times'!N$8-'Best Times'!N$2)))))</f>
        <v>100</v>
      </c>
      <c r="L62">
        <f>IF(ISBLANK(Marathon!M59),"",100+MAX(0,(50-(50*(Marathon!M59-'Best Times'!O$2)/('Best Times'!O$8-'Best Times'!O$2)))))</f>
        <v>120.48364153627311</v>
      </c>
      <c r="M62">
        <f>IF(ISBLANK(Marathon!N59),"",100+MAX(0,(50-(50*(Marathon!N59-'Best Times'!P$2)/('Best Times'!P$8-'Best Times'!P$2)))))</f>
        <v>125.46218487394958</v>
      </c>
      <c r="N62">
        <f>IF(ISBLANK(Marathon!O59),"",100+MAX(0,(50-(50*(Marathon!O59-'Best Times'!Q$2)/('Best Times'!Q$8-'Best Times'!Q$2)))))</f>
        <v>121.41078838174273</v>
      </c>
      <c r="O62">
        <f>100*COUNTIF(E62:N62,"&gt;0")</f>
        <v>1000</v>
      </c>
      <c r="P62">
        <f>IF(O62=1000,MIN(E62:N62),0)</f>
        <v>100</v>
      </c>
      <c r="Q62">
        <f>SUM(E62:N62)-P62</f>
        <v>1112.0883006177876</v>
      </c>
      <c r="R62">
        <v>61</v>
      </c>
      <c r="S62">
        <f t="shared" si="0"/>
        <v>-6</v>
      </c>
    </row>
    <row r="63" spans="1:19">
      <c r="A63">
        <v>65</v>
      </c>
      <c r="B63" t="s">
        <v>35</v>
      </c>
      <c r="C63" s="1">
        <v>167.06666666666601</v>
      </c>
      <c r="D63" s="2" t="s">
        <v>274</v>
      </c>
      <c r="E63">
        <f>IF(ISBLANK(Marathon!F69),"",100+MAX(0,(50-(50*(Marathon!F69-'Best Times'!H$2)/('Best Times'!H$8-'Best Times'!H$2)))))</f>
        <v>147.34929078014184</v>
      </c>
      <c r="F63">
        <f>IF(ISBLANK(Marathon!G69),"",100+MAX(0,(50-(50*(Marathon!G69-'Best Times'!I$2)/('Best Times'!I$8-'Best Times'!I$2)))))</f>
        <v>142.02991452991452</v>
      </c>
      <c r="G63">
        <f>IF(ISBLANK(Marathon!H69),"",100+MAX(0,(50-(50*(Marathon!H69-'Best Times'!J$2)/('Best Times'!J$8-'Best Times'!J$2)))))</f>
        <v>100</v>
      </c>
      <c r="H63" t="str">
        <f>IF(ISBLANK(Marathon!I69),"",100+MAX(0,(50-(50*(Marathon!I69-'Best Times'!K$2)/('Best Times'!K$8-'Best Times'!K$2)))))</f>
        <v/>
      </c>
      <c r="I63">
        <f>IF(ISBLANK(Marathon!J69),"",100+MAX(0,(50-(50*(Marathon!J69-'Best Times'!L$2)/('Best Times'!L$8-'Best Times'!L$2)))))</f>
        <v>117.86206896551724</v>
      </c>
      <c r="J63">
        <f>IF(ISBLANK(Marathon!K69),"",100+MAX(0,(50-(50*(Marathon!K69-'Best Times'!M$2)/('Best Times'!M$8-'Best Times'!M$2)))))</f>
        <v>125.2465483234714</v>
      </c>
      <c r="K63">
        <f>IF(ISBLANK(Marathon!L69),"",100+MAX(0,(50-(50*(Marathon!L69-'Best Times'!N$2)/('Best Times'!N$8-'Best Times'!N$2)))))</f>
        <v>112.59685863874346</v>
      </c>
      <c r="L63">
        <f>IF(ISBLANK(Marathon!M69),"",100+MAX(0,(50-(50*(Marathon!M69-'Best Times'!O$2)/('Best Times'!O$8-'Best Times'!O$2)))))</f>
        <v>124.90753911806543</v>
      </c>
      <c r="M63">
        <f>IF(ISBLANK(Marathon!N69),"",100+MAX(0,(50-(50*(Marathon!N69-'Best Times'!P$2)/('Best Times'!P$8-'Best Times'!P$2)))))</f>
        <v>113.52941176470588</v>
      </c>
      <c r="N63">
        <f>IF(ISBLANK(Marathon!O69),"",100+MAX(0,(50-(50*(Marathon!O69-'Best Times'!Q$2)/('Best Times'!Q$8-'Best Times'!Q$2)))))</f>
        <v>124.56431535269709</v>
      </c>
      <c r="O63">
        <f>100*COUNTIF(E63:N63,"&gt;0")</f>
        <v>900</v>
      </c>
      <c r="P63">
        <f>IF(O63=1000,MIN(E63:N63),0)</f>
        <v>0</v>
      </c>
      <c r="Q63">
        <f>SUM(E63:N63)-P63</f>
        <v>1108.0859474732567</v>
      </c>
      <c r="R63">
        <v>62</v>
      </c>
      <c r="S63">
        <f t="shared" si="0"/>
        <v>3</v>
      </c>
    </row>
    <row r="64" spans="1:19">
      <c r="A64">
        <v>61</v>
      </c>
      <c r="B64" t="s">
        <v>23</v>
      </c>
      <c r="C64" s="1">
        <v>174.38333333333301</v>
      </c>
      <c r="D64" s="2" t="s">
        <v>275</v>
      </c>
      <c r="E64">
        <f>IF(ISBLANK(Marathon!F65),"",100+MAX(0,(50-(50*(Marathon!F65-'Best Times'!H$2)/('Best Times'!H$8-'Best Times'!H$2)))))</f>
        <v>104.22872340425532</v>
      </c>
      <c r="F64">
        <f>IF(ISBLANK(Marathon!G65),"",100+MAX(0,(50-(50*(Marathon!G65-'Best Times'!I$2)/('Best Times'!I$8-'Best Times'!I$2)))))</f>
        <v>124.85042735042735</v>
      </c>
      <c r="G64">
        <f>IF(ISBLANK(Marathon!H65),"",100+MAX(0,(50-(50*(Marathon!H65-'Best Times'!J$2)/('Best Times'!J$8-'Best Times'!J$2)))))</f>
        <v>124.97230769230769</v>
      </c>
      <c r="H64">
        <f>IF(ISBLANK(Marathon!I65),"",100+MAX(0,(50-(50*(Marathon!I65-'Best Times'!K$2)/('Best Times'!K$8-'Best Times'!K$2)))))</f>
        <v>100</v>
      </c>
      <c r="I64">
        <f>IF(ISBLANK(Marathon!J65),"",100+MAX(0,(50-(50*(Marathon!J65-'Best Times'!L$2)/('Best Times'!L$8-'Best Times'!L$2)))))</f>
        <v>136.37931034482759</v>
      </c>
      <c r="J64">
        <f>IF(ISBLANK(Marathon!K65),"",100+MAX(0,(50-(50*(Marathon!K65-'Best Times'!M$2)/('Best Times'!M$8-'Best Times'!M$2)))))</f>
        <v>138.80670611439842</v>
      </c>
      <c r="K64">
        <f>IF(ISBLANK(Marathon!L65),"",100+MAX(0,(50-(50*(Marathon!L65-'Best Times'!N$2)/('Best Times'!N$8-'Best Times'!N$2)))))</f>
        <v>100</v>
      </c>
      <c r="L64">
        <f>IF(ISBLANK(Marathon!M65),"",100+MAX(0,(50-(50*(Marathon!M65-'Best Times'!O$2)/('Best Times'!O$8-'Best Times'!O$2)))))</f>
        <v>126.13086770981508</v>
      </c>
      <c r="M64">
        <f>IF(ISBLANK(Marathon!N65),"",100+MAX(0,(50-(50*(Marathon!N65-'Best Times'!P$2)/('Best Times'!P$8-'Best Times'!P$2)))))</f>
        <v>130.38655462184875</v>
      </c>
      <c r="N64">
        <f>IF(ISBLANK(Marathon!O65),"",100+MAX(0,(50-(50*(Marathon!O65-'Best Times'!Q$2)/('Best Times'!Q$8-'Best Times'!Q$2)))))</f>
        <v>122.03319502074689</v>
      </c>
      <c r="O64">
        <f>100*COUNTIF(E64:N64,"&gt;0")</f>
        <v>1000</v>
      </c>
      <c r="P64">
        <f>IF(O64=1000,MIN(E64:N64),0)</f>
        <v>100</v>
      </c>
      <c r="Q64">
        <f>SUM(E64:N64)-P64</f>
        <v>1107.7880922586273</v>
      </c>
      <c r="R64">
        <v>63</v>
      </c>
      <c r="S64">
        <f t="shared" si="0"/>
        <v>-2</v>
      </c>
    </row>
    <row r="65" spans="1:19">
      <c r="A65">
        <v>73</v>
      </c>
      <c r="B65" t="s">
        <v>147</v>
      </c>
      <c r="C65" s="1">
        <v>158.21666666666599</v>
      </c>
      <c r="D65" s="2" t="s">
        <v>271</v>
      </c>
      <c r="E65">
        <f>IF(ISBLANK(Marathon!F77),"",100+MAX(0,(50-(50*(Marathon!F77-'Best Times'!H$2)/('Best Times'!H$8-'Best Times'!H$2)))))</f>
        <v>124.24645390070921</v>
      </c>
      <c r="F65">
        <f>IF(ISBLANK(Marathon!G77),"",100+MAX(0,(50-(50*(Marathon!G77-'Best Times'!I$2)/('Best Times'!I$8-'Best Times'!I$2)))))</f>
        <v>124.97863247863248</v>
      </c>
      <c r="G65">
        <f>IF(ISBLANK(Marathon!H77),"",100+MAX(0,(50-(50*(Marathon!H77-'Best Times'!J$2)/('Best Times'!J$8-'Best Times'!J$2)))))</f>
        <v>100</v>
      </c>
      <c r="H65">
        <f>IF(ISBLANK(Marathon!I77),"",100+MAX(0,(50-(50*(Marathon!I77-'Best Times'!K$2)/('Best Times'!K$8-'Best Times'!K$2)))))</f>
        <v>132.47947454844007</v>
      </c>
      <c r="I65">
        <f>IF(ISBLANK(Marathon!J77),"",100+MAX(0,(50-(50*(Marathon!J77-'Best Times'!L$2)/('Best Times'!L$8-'Best Times'!L$2)))))</f>
        <v>121.17241379310344</v>
      </c>
      <c r="J65">
        <f>IF(ISBLANK(Marathon!K77),"",100+MAX(0,(50-(50*(Marathon!K77-'Best Times'!M$2)/('Best Times'!M$8-'Best Times'!M$2)))))</f>
        <v>128.28402366863907</v>
      </c>
      <c r="K65">
        <f>IF(ISBLANK(Marathon!L77),"",100+MAX(0,(50-(50*(Marathon!L77-'Best Times'!N$2)/('Best Times'!N$8-'Best Times'!N$2)))))</f>
        <v>128.84816753926702</v>
      </c>
      <c r="L65">
        <f>IF(ISBLANK(Marathon!M77),"",100+MAX(0,(50-(50*(Marathon!M77-'Best Times'!O$2)/('Best Times'!O$8-'Best Times'!O$2)))))</f>
        <v>100</v>
      </c>
      <c r="M65">
        <f>IF(ISBLANK(Marathon!N77),"",100+MAX(0,(50-(50*(Marathon!N77-'Best Times'!P$2)/('Best Times'!P$8-'Best Times'!P$2)))))</f>
        <v>125.54621848739495</v>
      </c>
      <c r="N65">
        <f>IF(ISBLANK(Marathon!O77),"",100+MAX(0,(50-(50*(Marathon!O77-'Best Times'!Q$2)/('Best Times'!Q$8-'Best Times'!Q$2)))))</f>
        <v>120.60165975103735</v>
      </c>
      <c r="O65">
        <f>100*COUNTIF(E65:N65,"&gt;0")</f>
        <v>1000</v>
      </c>
      <c r="P65">
        <f>IF(O65=1000,MIN(E65:N65),0)</f>
        <v>100</v>
      </c>
      <c r="Q65">
        <f>SUM(E65:N65)-P65</f>
        <v>1106.1570441672234</v>
      </c>
      <c r="R65">
        <v>64</v>
      </c>
      <c r="S65">
        <f t="shared" si="0"/>
        <v>9</v>
      </c>
    </row>
    <row r="66" spans="1:19">
      <c r="A66">
        <v>77</v>
      </c>
      <c r="B66" t="s">
        <v>151</v>
      </c>
      <c r="C66" s="1">
        <v>149.73333333333301</v>
      </c>
      <c r="D66" s="2" t="s">
        <v>275</v>
      </c>
      <c r="E66">
        <f>IF(ISBLANK(Marathon!F81),"",100+MAX(0,(50-(50*(Marathon!F81-'Best Times'!H$2)/('Best Times'!H$8-'Best Times'!H$2)))))</f>
        <v>124.29964539007092</v>
      </c>
      <c r="F66">
        <f>IF(ISBLANK(Marathon!G81),"",100+MAX(0,(50-(50*(Marathon!G81-'Best Times'!I$2)/('Best Times'!I$8-'Best Times'!I$2)))))</f>
        <v>136.68803418803418</v>
      </c>
      <c r="G66">
        <f>IF(ISBLANK(Marathon!H81),"",100+MAX(0,(50-(50*(Marathon!H81-'Best Times'!J$2)/('Best Times'!J$8-'Best Times'!J$2)))))</f>
        <v>100</v>
      </c>
      <c r="H66">
        <f>IF(ISBLANK(Marathon!I81),"",100+MAX(0,(50-(50*(Marathon!I81-'Best Times'!K$2)/('Best Times'!K$8-'Best Times'!K$2)))))</f>
        <v>138.62068965517241</v>
      </c>
      <c r="I66">
        <f>IF(ISBLANK(Marathon!J81),"",100+MAX(0,(50-(50*(Marathon!J81-'Best Times'!L$2)/('Best Times'!L$8-'Best Times'!L$2)))))</f>
        <v>100</v>
      </c>
      <c r="J66">
        <f>IF(ISBLANK(Marathon!K81),"",100+MAX(0,(50-(50*(Marathon!K81-'Best Times'!M$2)/('Best Times'!M$8-'Best Times'!M$2)))))</f>
        <v>126.42011834319527</v>
      </c>
      <c r="K66">
        <f>IF(ISBLANK(Marathon!L81),"",100+MAX(0,(50-(50*(Marathon!L81-'Best Times'!N$2)/('Best Times'!N$8-'Best Times'!N$2)))))</f>
        <v>124.98429319371728</v>
      </c>
      <c r="L66">
        <f>IF(ISBLANK(Marathon!M81),"",100+MAX(0,(50-(50*(Marathon!M81-'Best Times'!O$2)/('Best Times'!O$8-'Best Times'!O$2)))))</f>
        <v>100</v>
      </c>
      <c r="M66">
        <f>IF(ISBLANK(Marathon!N81),"",100+MAX(0,(50-(50*(Marathon!N81-'Best Times'!P$2)/('Best Times'!P$8-'Best Times'!P$2)))))</f>
        <v>131.76470588235293</v>
      </c>
      <c r="N66">
        <f>IF(ISBLANK(Marathon!O81),"",100+MAX(0,(50-(50*(Marathon!O81-'Best Times'!Q$2)/('Best Times'!Q$8-'Best Times'!Q$2)))))</f>
        <v>122.78008298755186</v>
      </c>
      <c r="O66">
        <f>100*COUNTIF(E66:N66,"&gt;0")</f>
        <v>1000</v>
      </c>
      <c r="P66">
        <f>IF(O66=1000,MIN(E66:N66),0)</f>
        <v>100</v>
      </c>
      <c r="Q66">
        <f>SUM(E66:N66)-P66</f>
        <v>1105.5575696400947</v>
      </c>
      <c r="R66">
        <v>65</v>
      </c>
      <c r="S66">
        <f t="shared" ref="S66:S129" si="1">A66-R66</f>
        <v>12</v>
      </c>
    </row>
    <row r="67" spans="1:19">
      <c r="A67">
        <v>68</v>
      </c>
      <c r="B67" t="s">
        <v>34</v>
      </c>
      <c r="C67" s="1">
        <v>165.71666666666599</v>
      </c>
      <c r="D67" s="2" t="s">
        <v>274</v>
      </c>
      <c r="E67">
        <f>IF(ISBLANK(Marathon!F72),"",100+MAX(0,(50-(50*(Marathon!F72-'Best Times'!H$2)/('Best Times'!H$8-'Best Times'!H$2)))))</f>
        <v>106.3209219858156</v>
      </c>
      <c r="F67">
        <f>IF(ISBLANK(Marathon!G72),"",100+MAX(0,(50-(50*(Marathon!G72-'Best Times'!I$2)/('Best Times'!I$8-'Best Times'!I$2)))))</f>
        <v>126.85897435897436</v>
      </c>
      <c r="G67">
        <f>IF(ISBLANK(Marathon!H72),"",100+MAX(0,(50-(50*(Marathon!H72-'Best Times'!J$2)/('Best Times'!J$8-'Best Times'!J$2)))))</f>
        <v>138.72615384615386</v>
      </c>
      <c r="H67">
        <f>IF(ISBLANK(Marathon!I72),"",100+MAX(0,(50-(50*(Marathon!I72-'Best Times'!K$2)/('Best Times'!K$8-'Best Times'!K$2)))))</f>
        <v>125.32019704433498</v>
      </c>
      <c r="I67">
        <f>IF(ISBLANK(Marathon!J72),"",100+MAX(0,(50-(50*(Marathon!J72-'Best Times'!L$2)/('Best Times'!L$8-'Best Times'!L$2)))))</f>
        <v>117.74137931034483</v>
      </c>
      <c r="J67" t="str">
        <f>IF(ISBLANK(Marathon!K72),"",100+MAX(0,(50-(50*(Marathon!K72-'Best Times'!M$2)/('Best Times'!M$8-'Best Times'!M$2)))))</f>
        <v/>
      </c>
      <c r="K67">
        <f>IF(ISBLANK(Marathon!L72),"",100+MAX(0,(50-(50*(Marathon!L72-'Best Times'!N$2)/('Best Times'!N$8-'Best Times'!N$2)))))</f>
        <v>106.43979057591622</v>
      </c>
      <c r="L67">
        <f>IF(ISBLANK(Marathon!M72),"",100+MAX(0,(50-(50*(Marathon!M72-'Best Times'!O$2)/('Best Times'!O$8-'Best Times'!O$2)))))</f>
        <v>132.84495021337125</v>
      </c>
      <c r="M67">
        <f>IF(ISBLANK(Marathon!N72),"",100+MAX(0,(50-(50*(Marathon!N72-'Best Times'!P$2)/('Best Times'!P$8-'Best Times'!P$2)))))</f>
        <v>122.60504201680672</v>
      </c>
      <c r="N67">
        <f>IF(ISBLANK(Marathon!O72),"",100+MAX(0,(50-(50*(Marathon!O72-'Best Times'!Q$2)/('Best Times'!Q$8-'Best Times'!Q$2)))))</f>
        <v>127.80082987551867</v>
      </c>
      <c r="O67">
        <f>100*COUNTIF(E67:N67,"&gt;0")</f>
        <v>900</v>
      </c>
      <c r="P67">
        <f>IF(O67=1000,MIN(E67:N67),0)</f>
        <v>0</v>
      </c>
      <c r="Q67">
        <f>SUM(E67:N67)-P67</f>
        <v>1104.6582392272364</v>
      </c>
      <c r="R67">
        <v>66</v>
      </c>
      <c r="S67">
        <f t="shared" si="1"/>
        <v>2</v>
      </c>
    </row>
    <row r="68" spans="1:19">
      <c r="A68">
        <v>76</v>
      </c>
      <c r="B68" t="s">
        <v>7</v>
      </c>
      <c r="C68" s="1">
        <v>152.69999999999999</v>
      </c>
      <c r="D68" s="2" t="s">
        <v>150</v>
      </c>
      <c r="E68">
        <f>IF(ISBLANK(Marathon!F80),"",100+MAX(0,(50-(50*(Marathon!F80-'Best Times'!H$2)/('Best Times'!H$8-'Best Times'!H$2)))))</f>
        <v>119.36170212765957</v>
      </c>
      <c r="F68">
        <v>100</v>
      </c>
      <c r="G68">
        <f>IF(ISBLANK(Marathon!H80),"",100+MAX(0,(50-(50*(Marathon!H80-'Best Times'!J$2)/('Best Times'!J$8-'Best Times'!J$2)))))</f>
        <v>114.59076923076924</v>
      </c>
      <c r="H68">
        <f>IF(ISBLANK(Marathon!I80),"",100+MAX(0,(50-(50*(Marathon!I80-'Best Times'!K$2)/('Best Times'!K$8-'Best Times'!K$2)))))</f>
        <v>134.92610837438423</v>
      </c>
      <c r="I68">
        <f>IF(ISBLANK(Marathon!J80),"",100+MAX(0,(50-(50*(Marathon!J80-'Best Times'!L$2)/('Best Times'!L$8-'Best Times'!L$2)))))</f>
        <v>140.13793103448276</v>
      </c>
      <c r="J68">
        <f>IF(ISBLANK(Marathon!K80),"",100+MAX(0,(50-(50*(Marathon!K80-'Best Times'!M$2)/('Best Times'!M$8-'Best Times'!M$2)))))</f>
        <v>125.95660749506904</v>
      </c>
      <c r="K68">
        <f>IF(ISBLANK(Marathon!L80),"",100+MAX(0,(50-(50*(Marathon!L80-'Best Times'!N$2)/('Best Times'!N$8-'Best Times'!N$2)))))</f>
        <v>100.4607329842932</v>
      </c>
      <c r="L68">
        <f>IF(ISBLANK(Marathon!M80),"",100+MAX(0,(50-(50*(Marathon!M80-'Best Times'!O$2)/('Best Times'!O$8-'Best Times'!O$2)))))</f>
        <v>100</v>
      </c>
      <c r="M68">
        <f>IF(ISBLANK(Marathon!N80),"",100+MAX(0,(50-(50*(Marathon!N80-'Best Times'!P$2)/('Best Times'!P$8-'Best Times'!P$2)))))</f>
        <v>141.44537815126051</v>
      </c>
      <c r="N68">
        <f>IF(ISBLANK(Marathon!O80),"",100+MAX(0,(50-(50*(Marathon!O80-'Best Times'!Q$2)/('Best Times'!Q$8-'Best Times'!Q$2)))))</f>
        <v>126.74273858921163</v>
      </c>
      <c r="O68">
        <f>100*COUNTIF(E68:N68,"&gt;0")</f>
        <v>1000</v>
      </c>
      <c r="P68">
        <f>IF(O68=1000,MIN(E68:N68),0)</f>
        <v>100</v>
      </c>
      <c r="Q68">
        <f>SUM(E68:N68)-P68</f>
        <v>1103.6219679871301</v>
      </c>
      <c r="R68">
        <v>67</v>
      </c>
      <c r="S68">
        <f t="shared" si="1"/>
        <v>9</v>
      </c>
    </row>
    <row r="69" spans="1:19">
      <c r="A69">
        <v>79</v>
      </c>
      <c r="B69" t="s">
        <v>16</v>
      </c>
      <c r="C69" s="1">
        <v>144.30000000000001</v>
      </c>
      <c r="D69" s="2" t="s">
        <v>277</v>
      </c>
      <c r="E69">
        <f>IF(ISBLANK(Marathon!F83),"",100+MAX(0,(50-(50*(Marathon!F83-'Best Times'!H$2)/('Best Times'!H$8-'Best Times'!H$2)))))</f>
        <v>122.51773049645391</v>
      </c>
      <c r="F69">
        <f>IF(ISBLANK(Marathon!G83),"",100+MAX(0,(50-(50*(Marathon!G83-'Best Times'!I$2)/('Best Times'!I$8-'Best Times'!I$2)))))</f>
        <v>125.27777777777777</v>
      </c>
      <c r="G69">
        <f>IF(ISBLANK(Marathon!H83),"",100+MAX(0,(50-(50*(Marathon!H83-'Best Times'!J$2)/('Best Times'!J$8-'Best Times'!J$2)))))</f>
        <v>130.82461538461538</v>
      </c>
      <c r="H69">
        <f>IF(ISBLANK(Marathon!I83),"",100+MAX(0,(50-(50*(Marathon!I83-'Best Times'!K$2)/('Best Times'!K$8-'Best Times'!K$2)))))</f>
        <v>135.1231527093596</v>
      </c>
      <c r="I69">
        <f>IF(ISBLANK(Marathon!J83),"",100+MAX(0,(50-(50*(Marathon!J83-'Best Times'!L$2)/('Best Times'!L$8-'Best Times'!L$2)))))</f>
        <v>121</v>
      </c>
      <c r="J69">
        <f>IF(ISBLANK(Marathon!K83),"",100+MAX(0,(50-(50*(Marathon!K83-'Best Times'!M$2)/('Best Times'!M$8-'Best Times'!M$2)))))</f>
        <v>138.19526627218934</v>
      </c>
      <c r="K69">
        <f>IF(ISBLANK(Marathon!L83),"",100+MAX(0,(50-(50*(Marathon!L83-'Best Times'!N$2)/('Best Times'!N$8-'Best Times'!N$2)))))</f>
        <v>100</v>
      </c>
      <c r="L69">
        <f>IF(ISBLANK(Marathon!M83),"",100+MAX(0,(50-(50*(Marathon!M83-'Best Times'!O$2)/('Best Times'!O$8-'Best Times'!O$2)))))</f>
        <v>104.55192034139402</v>
      </c>
      <c r="M69">
        <f>IF(ISBLANK(Marathon!N83),"",100+MAX(0,(50-(50*(Marathon!N83-'Best Times'!P$2)/('Best Times'!P$8-'Best Times'!P$2)))))</f>
        <v>100</v>
      </c>
      <c r="N69">
        <f>IF(ISBLANK(Marathon!O83),"",100+MAX(0,(50-(50*(Marathon!O83-'Best Times'!Q$2)/('Best Times'!Q$8-'Best Times'!Q$2)))))</f>
        <v>124.12863070539419</v>
      </c>
      <c r="O69">
        <f>100*COUNTIF(E69:N69,"&gt;0")</f>
        <v>1000</v>
      </c>
      <c r="P69">
        <f>IF(O69=1000,MIN(E69:N69),0)</f>
        <v>100</v>
      </c>
      <c r="Q69">
        <f>SUM(E69:N69)-P69</f>
        <v>1101.6190936871844</v>
      </c>
      <c r="R69">
        <v>68</v>
      </c>
      <c r="S69">
        <f t="shared" si="1"/>
        <v>11</v>
      </c>
    </row>
    <row r="70" spans="1:19">
      <c r="A70">
        <v>59</v>
      </c>
      <c r="B70" t="s">
        <v>141</v>
      </c>
      <c r="C70" s="1">
        <v>189</v>
      </c>
      <c r="D70" s="2" t="s">
        <v>274</v>
      </c>
      <c r="E70">
        <f>IF(ISBLANK(Marathon!F63),"",100+MAX(0,(50-(50*(Marathon!F63-'Best Times'!H$2)/('Best Times'!H$8-'Best Times'!H$2)))))</f>
        <v>100</v>
      </c>
      <c r="F70">
        <f>IF(ISBLANK(Marathon!G63),"",100+MAX(0,(50-(50*(Marathon!G63-'Best Times'!I$2)/('Best Times'!I$8-'Best Times'!I$2)))))</f>
        <v>127.11538461538461</v>
      </c>
      <c r="G70" t="str">
        <f>IF(ISBLANK(Marathon!H63),"",100+MAX(0,(50-(50*(Marathon!H63-'Best Times'!J$2)/('Best Times'!J$8-'Best Times'!J$2)))))</f>
        <v/>
      </c>
      <c r="H70">
        <f>IF(ISBLANK(Marathon!I63),"",100+MAX(0,(50-(50*(Marathon!I63-'Best Times'!K$2)/('Best Times'!K$8-'Best Times'!K$2)))))</f>
        <v>124.13793103448276</v>
      </c>
      <c r="I70">
        <f>IF(ISBLANK(Marathon!J63),"",100+MAX(0,(50-(50*(Marathon!J63-'Best Times'!L$2)/('Best Times'!L$8-'Best Times'!L$2)))))</f>
        <v>135</v>
      </c>
      <c r="J70">
        <f>IF(ISBLANK(Marathon!K63),"",100+MAX(0,(50-(50*(Marathon!K63-'Best Times'!M$2)/('Best Times'!M$8-'Best Times'!M$2)))))</f>
        <v>100</v>
      </c>
      <c r="K70">
        <f>IF(ISBLANK(Marathon!L63),"",100+MAX(0,(50-(50*(Marathon!L63-'Best Times'!N$2)/('Best Times'!N$8-'Best Times'!N$2)))))</f>
        <v>130.70157068062827</v>
      </c>
      <c r="L70">
        <f>IF(ISBLANK(Marathon!M63),"",100+MAX(0,(50-(50*(Marathon!M63-'Best Times'!O$2)/('Best Times'!O$8-'Best Times'!O$2)))))</f>
        <v>123.02987197724039</v>
      </c>
      <c r="M70">
        <f>IF(ISBLANK(Marathon!N63),"",100+MAX(0,(50-(50*(Marathon!N63-'Best Times'!P$2)/('Best Times'!P$8-'Best Times'!P$2)))))</f>
        <v>123.71428571428572</v>
      </c>
      <c r="N70">
        <f>IF(ISBLANK(Marathon!O63),"",100+MAX(0,(50-(50*(Marathon!O63-'Best Times'!Q$2)/('Best Times'!Q$8-'Best Times'!Q$2)))))</f>
        <v>136.53526970954357</v>
      </c>
      <c r="O70">
        <f>100*COUNTIF(E70:N70,"&gt;0")</f>
        <v>900</v>
      </c>
      <c r="P70">
        <f>IF(O70=1000,MIN(E70:N70),0)</f>
        <v>0</v>
      </c>
      <c r="Q70">
        <f>SUM(E70:N70)-P70</f>
        <v>1100.2343137315654</v>
      </c>
      <c r="R70">
        <v>69</v>
      </c>
      <c r="S70">
        <f t="shared" si="1"/>
        <v>-10</v>
      </c>
    </row>
    <row r="71" spans="1:19">
      <c r="A71">
        <v>74</v>
      </c>
      <c r="B71" t="s">
        <v>148</v>
      </c>
      <c r="C71" s="1">
        <v>156.61666666666599</v>
      </c>
      <c r="D71" s="2" t="s">
        <v>270</v>
      </c>
      <c r="E71">
        <f>IF(ISBLANK(Marathon!F78),"",100+MAX(0,(50-(50*(Marathon!F78-'Best Times'!H$2)/('Best Times'!H$8-'Best Times'!H$2)))))</f>
        <v>100</v>
      </c>
      <c r="F71">
        <f>IF(ISBLANK(Marathon!G78),"",100+MAX(0,(50-(50*(Marathon!G78-'Best Times'!I$2)/('Best Times'!I$8-'Best Times'!I$2)))))</f>
        <v>116.98717948717949</v>
      </c>
      <c r="G71">
        <f>IF(ISBLANK(Marathon!H78),"",100+MAX(0,(50-(50*(Marathon!H78-'Best Times'!J$2)/('Best Times'!J$8-'Best Times'!J$2)))))</f>
        <v>117.00307692307692</v>
      </c>
      <c r="H71">
        <f>IF(ISBLANK(Marathon!I78),"",100+MAX(0,(50-(50*(Marathon!I78-'Best Times'!K$2)/('Best Times'!K$8-'Best Times'!K$2)))))</f>
        <v>132.97208538587847</v>
      </c>
      <c r="I71">
        <f>IF(ISBLANK(Marathon!J78),"",100+MAX(0,(50-(50*(Marathon!J78-'Best Times'!L$2)/('Best Times'!L$8-'Best Times'!L$2)))))</f>
        <v>124.55172413793103</v>
      </c>
      <c r="J71">
        <f>IF(ISBLANK(Marathon!K78),"",100+MAX(0,(50-(50*(Marathon!K78-'Best Times'!M$2)/('Best Times'!M$8-'Best Times'!M$2)))))</f>
        <v>135.11834319526628</v>
      </c>
      <c r="K71">
        <f>IF(ISBLANK(Marathon!L78),"",100+MAX(0,(50-(50*(Marathon!L78-'Best Times'!N$2)/('Best Times'!N$8-'Best Times'!N$2)))))</f>
        <v>125.13089005235602</v>
      </c>
      <c r="L71">
        <f>IF(ISBLANK(Marathon!M78),"",100+MAX(0,(50-(50*(Marathon!M78-'Best Times'!O$2)/('Best Times'!O$8-'Best Times'!O$2)))))</f>
        <v>110.65433854907539</v>
      </c>
      <c r="M71">
        <f>IF(ISBLANK(Marathon!N78),"",100+MAX(0,(50-(50*(Marathon!N78-'Best Times'!P$2)/('Best Times'!P$8-'Best Times'!P$2)))))</f>
        <v>130.85714285714286</v>
      </c>
      <c r="N71">
        <f>IF(ISBLANK(Marathon!O78),"",100+MAX(0,(50-(50*(Marathon!O78-'Best Times'!Q$2)/('Best Times'!Q$8-'Best Times'!Q$2)))))</f>
        <v>105.39419087136929</v>
      </c>
      <c r="O71">
        <f>100*COUNTIF(E71:N71,"&gt;0")</f>
        <v>1000</v>
      </c>
      <c r="P71">
        <f>IF(O71=1000,MIN(E71:N71),0)</f>
        <v>100</v>
      </c>
      <c r="Q71">
        <f>SUM(E71:N71)-P71</f>
        <v>1098.6689714592758</v>
      </c>
      <c r="R71">
        <v>70</v>
      </c>
      <c r="S71">
        <f t="shared" si="1"/>
        <v>4</v>
      </c>
    </row>
    <row r="72" spans="1:19">
      <c r="A72">
        <v>70</v>
      </c>
      <c r="B72" t="s">
        <v>146</v>
      </c>
      <c r="C72" s="1">
        <v>159.86666666666599</v>
      </c>
      <c r="D72" s="2" t="s">
        <v>270</v>
      </c>
      <c r="E72">
        <f>IF(ISBLANK(Marathon!F74),"",100+MAX(0,(50-(50*(Marathon!F74-'Best Times'!H$2)/('Best Times'!H$8-'Best Times'!H$2)))))</f>
        <v>100</v>
      </c>
      <c r="F72">
        <f>IF(ISBLANK(Marathon!G74),"",100+MAX(0,(50-(50*(Marathon!G74-'Best Times'!I$2)/('Best Times'!I$8-'Best Times'!I$2)))))</f>
        <v>116.21794871794872</v>
      </c>
      <c r="G72">
        <f>IF(ISBLANK(Marathon!H74),"",100+MAX(0,(50-(50*(Marathon!H74-'Best Times'!J$2)/('Best Times'!J$8-'Best Times'!J$2)))))</f>
        <v>109.28</v>
      </c>
      <c r="H72">
        <f>IF(ISBLANK(Marathon!I74),"",100+MAX(0,(50-(50*(Marathon!I74-'Best Times'!K$2)/('Best Times'!K$8-'Best Times'!K$2)))))</f>
        <v>105.48440065681444</v>
      </c>
      <c r="I72">
        <f>IF(ISBLANK(Marathon!J74),"",100+MAX(0,(50-(50*(Marathon!J74-'Best Times'!L$2)/('Best Times'!L$8-'Best Times'!L$2)))))</f>
        <v>135.87931034482759</v>
      </c>
      <c r="J72">
        <f>IF(ISBLANK(Marathon!K74),"",100+MAX(0,(50-(50*(Marathon!K74-'Best Times'!M$2)/('Best Times'!M$8-'Best Times'!M$2)))))</f>
        <v>131.00591715976333</v>
      </c>
      <c r="K72">
        <f>IF(ISBLANK(Marathon!L74),"",100+MAX(0,(50-(50*(Marathon!L74-'Best Times'!N$2)/('Best Times'!N$8-'Best Times'!N$2)))))</f>
        <v>129.87434554973822</v>
      </c>
      <c r="L72">
        <f>IF(ISBLANK(Marathon!M74),"",100+MAX(0,(50-(50*(Marathon!M74-'Best Times'!O$2)/('Best Times'!O$8-'Best Times'!O$2)))))</f>
        <v>122.29018492176387</v>
      </c>
      <c r="M72">
        <f>IF(ISBLANK(Marathon!N74),"",100+MAX(0,(50-(50*(Marathon!N74-'Best Times'!P$2)/('Best Times'!P$8-'Best Times'!P$2)))))</f>
        <v>116.42016806722688</v>
      </c>
      <c r="N72">
        <f>IF(ISBLANK(Marathon!O74),"",100+MAX(0,(50-(50*(Marathon!O74-'Best Times'!Q$2)/('Best Times'!Q$8-'Best Times'!Q$2)))))</f>
        <v>131.39004149377593</v>
      </c>
      <c r="O72">
        <f>100*COUNTIF(E72:N72,"&gt;0")</f>
        <v>1000</v>
      </c>
      <c r="P72">
        <f>IF(O72=1000,MIN(E72:N72),0)</f>
        <v>100</v>
      </c>
      <c r="Q72">
        <f>SUM(E72:N72)-P72</f>
        <v>1097.8423169118589</v>
      </c>
      <c r="R72">
        <v>71</v>
      </c>
      <c r="S72">
        <f t="shared" si="1"/>
        <v>-1</v>
      </c>
    </row>
    <row r="73" spans="1:19">
      <c r="A73">
        <v>86</v>
      </c>
      <c r="B73" t="s">
        <v>25</v>
      </c>
      <c r="C73" s="1">
        <v>138.98333333333301</v>
      </c>
      <c r="D73" s="2" t="s">
        <v>279</v>
      </c>
      <c r="E73">
        <f>IF(ISBLANK(Marathon!F90),"",100+MAX(0,(50-(50*(Marathon!F90-'Best Times'!H$2)/('Best Times'!H$8-'Best Times'!H$2)))))</f>
        <v>100</v>
      </c>
      <c r="F73">
        <f>IF(ISBLANK(Marathon!G90),"",100+MAX(0,(50-(50*(Marathon!G90-'Best Times'!I$2)/('Best Times'!I$8-'Best Times'!I$2)))))</f>
        <v>126.66666666666667</v>
      </c>
      <c r="G73">
        <f>IF(ISBLANK(Marathon!H90),"",100+MAX(0,(50-(50*(Marathon!H90-'Best Times'!J$2)/('Best Times'!J$8-'Best Times'!J$2)))))</f>
        <v>129.94461538461539</v>
      </c>
      <c r="H73">
        <f>IF(ISBLANK(Marathon!I90),"",100+MAX(0,(50-(50*(Marathon!I90-'Best Times'!K$2)/('Best Times'!K$8-'Best Times'!K$2)))))</f>
        <v>100</v>
      </c>
      <c r="I73">
        <f>IF(ISBLANK(Marathon!J90),"",100+MAX(0,(50-(50*(Marathon!J90-'Best Times'!L$2)/('Best Times'!L$8-'Best Times'!L$2)))))</f>
        <v>100</v>
      </c>
      <c r="J73">
        <f>IF(ISBLANK(Marathon!K90),"",100+MAX(0,(50-(50*(Marathon!K90-'Best Times'!M$2)/('Best Times'!M$8-'Best Times'!M$2)))))</f>
        <v>117.84023668639054</v>
      </c>
      <c r="K73">
        <f>IF(ISBLANK(Marathon!L90),"",100+MAX(0,(50-(50*(Marathon!L90-'Best Times'!N$2)/('Best Times'!N$8-'Best Times'!N$2)))))</f>
        <v>121.84293193717278</v>
      </c>
      <c r="L73">
        <f>IF(ISBLANK(Marathon!M90),"",100+MAX(0,(50-(50*(Marathon!M90-'Best Times'!O$2)/('Best Times'!O$8-'Best Times'!O$2)))))</f>
        <v>144.95021337126599</v>
      </c>
      <c r="M73">
        <f>IF(ISBLANK(Marathon!N90),"",100+MAX(0,(50-(50*(Marathon!N90-'Best Times'!P$2)/('Best Times'!P$8-'Best Times'!P$2)))))</f>
        <v>130.890756302521</v>
      </c>
      <c r="N73">
        <f>IF(ISBLANK(Marathon!O90),"",100+MAX(0,(50-(50*(Marathon!O90-'Best Times'!Q$2)/('Best Times'!Q$8-'Best Times'!Q$2)))))</f>
        <v>124.50207468879668</v>
      </c>
      <c r="O73">
        <f>100*COUNTIF(E73:N73,"&gt;0")</f>
        <v>1000</v>
      </c>
      <c r="P73">
        <f>IF(O73=1000,MIN(E73:N73),0)</f>
        <v>100</v>
      </c>
      <c r="Q73">
        <f>SUM(E73:N73)-P73</f>
        <v>1096.6374950374291</v>
      </c>
      <c r="R73">
        <v>72</v>
      </c>
      <c r="S73">
        <f t="shared" si="1"/>
        <v>14</v>
      </c>
    </row>
    <row r="74" spans="1:19">
      <c r="A74">
        <v>64</v>
      </c>
      <c r="B74" t="s">
        <v>79</v>
      </c>
      <c r="C74" s="1">
        <v>171.29999999999899</v>
      </c>
      <c r="D74" s="2" t="s">
        <v>272</v>
      </c>
      <c r="E74">
        <f>IF(ISBLANK(Marathon!F68),"",100+MAX(0,(50-(50*(Marathon!F68-'Best Times'!H$2)/('Best Times'!H$8-'Best Times'!H$2)))))</f>
        <v>100</v>
      </c>
      <c r="F74">
        <f>IF(ISBLANK(Marathon!G68),"",100+MAX(0,(50-(50*(Marathon!G68-'Best Times'!I$2)/('Best Times'!I$8-'Best Times'!I$2)))))</f>
        <v>120.04273504273505</v>
      </c>
      <c r="G74" t="str">
        <f>IF(ISBLANK(Marathon!H68),"",100+MAX(0,(50-(50*(Marathon!H68-'Best Times'!J$2)/('Best Times'!J$8-'Best Times'!J$2)))))</f>
        <v/>
      </c>
      <c r="H74">
        <f>IF(ISBLANK(Marathon!I68),"",100+MAX(0,(50-(50*(Marathon!I68-'Best Times'!K$2)/('Best Times'!K$8-'Best Times'!K$2)))))</f>
        <v>127.45484400656815</v>
      </c>
      <c r="I74">
        <f>IF(ISBLANK(Marathon!J68),"",100+MAX(0,(50-(50*(Marathon!J68-'Best Times'!L$2)/('Best Times'!L$8-'Best Times'!L$2)))))</f>
        <v>128.72413793103448</v>
      </c>
      <c r="J74">
        <f>IF(ISBLANK(Marathon!K68),"",100+MAX(0,(50-(50*(Marathon!K68-'Best Times'!M$2)/('Best Times'!M$8-'Best Times'!M$2)))))</f>
        <v>135.44378698224853</v>
      </c>
      <c r="K74">
        <f>IF(ISBLANK(Marathon!L68),"",100+MAX(0,(50-(50*(Marathon!L68-'Best Times'!N$2)/('Best Times'!N$8-'Best Times'!N$2)))))</f>
        <v>126.19895287958116</v>
      </c>
      <c r="L74">
        <f>IF(ISBLANK(Marathon!M68),"",100+MAX(0,(50-(50*(Marathon!M68-'Best Times'!O$2)/('Best Times'!O$8-'Best Times'!O$2)))))</f>
        <v>128.20768136557609</v>
      </c>
      <c r="M74">
        <f>IF(ISBLANK(Marathon!N68),"",100+MAX(0,(50-(50*(Marathon!N68-'Best Times'!P$2)/('Best Times'!P$8-'Best Times'!P$2)))))</f>
        <v>110.11764705882354</v>
      </c>
      <c r="N74">
        <f>IF(ISBLANK(Marathon!O68),"",100+MAX(0,(50-(50*(Marathon!O68-'Best Times'!Q$2)/('Best Times'!Q$8-'Best Times'!Q$2)))))</f>
        <v>119.85477178423237</v>
      </c>
      <c r="O74">
        <f>100*COUNTIF(E74:N74,"&gt;0")</f>
        <v>900</v>
      </c>
      <c r="P74">
        <f>IF(O74=1000,MIN(E74:N74),0)</f>
        <v>0</v>
      </c>
      <c r="Q74">
        <f>SUM(E74:N74)-P74</f>
        <v>1096.0445570507993</v>
      </c>
      <c r="R74">
        <v>73</v>
      </c>
      <c r="S74">
        <f t="shared" si="1"/>
        <v>-9</v>
      </c>
    </row>
    <row r="75" spans="1:19">
      <c r="A75">
        <v>80</v>
      </c>
      <c r="B75" t="s">
        <v>153</v>
      </c>
      <c r="C75" s="1">
        <v>242.56666666666601</v>
      </c>
      <c r="D75" s="2" t="s">
        <v>278</v>
      </c>
      <c r="E75">
        <f>IF(ISBLANK(Marathon!F84),"",100+MAX(0,(50-(50*(Marathon!F84-'Best Times'!H$2)/('Best Times'!H$8-'Best Times'!H$2)))))</f>
        <v>146.60460992907801</v>
      </c>
      <c r="F75">
        <f>IF(ISBLANK(Marathon!G84),"",100+MAX(0,(50-(50*(Marathon!G84-'Best Times'!I$2)/('Best Times'!I$8-'Best Times'!I$2)))))</f>
        <v>134.42307692307691</v>
      </c>
      <c r="G75">
        <f>IF(ISBLANK(Marathon!H84),"",100+MAX(0,(50-(50*(Marathon!H84-'Best Times'!J$2)/('Best Times'!J$8-'Best Times'!J$2)))))</f>
        <v>135.37230769230769</v>
      </c>
      <c r="H75">
        <f>IF(ISBLANK(Marathon!I84),"",100+MAX(0,(50-(50*(Marathon!I84-'Best Times'!K$2)/('Best Times'!K$8-'Best Times'!K$2)))))</f>
        <v>127.55336617405582</v>
      </c>
      <c r="I75" t="str">
        <f>IF(ISBLANK(Marathon!J84),"",100+MAX(0,(50-(50*(Marathon!J84-'Best Times'!L$2)/('Best Times'!L$8-'Best Times'!L$2)))))</f>
        <v/>
      </c>
      <c r="J75" t="str">
        <f>IF(ISBLANK(Marathon!K84),"",100+MAX(0,(50-(50*(Marathon!K84-'Best Times'!M$2)/('Best Times'!M$8-'Best Times'!M$2)))))</f>
        <v/>
      </c>
      <c r="K75">
        <f>IF(ISBLANK(Marathon!L84),"",100+MAX(0,(50-(50*(Marathon!L84-'Best Times'!N$2)/('Best Times'!N$8-'Best Times'!N$2)))))</f>
        <v>136.62827225130889</v>
      </c>
      <c r="L75">
        <f>IF(ISBLANK(Marathon!M84),"",100+MAX(0,(50-(50*(Marathon!M84-'Best Times'!O$2)/('Best Times'!O$8-'Best Times'!O$2)))))</f>
        <v>142.67425320056898</v>
      </c>
      <c r="M75">
        <f>IF(ISBLANK(Marathon!N84),"",100+MAX(0,(50-(50*(Marathon!N84-'Best Times'!P$2)/('Best Times'!P$8-'Best Times'!P$2)))))</f>
        <v>140.01680672268907</v>
      </c>
      <c r="N75">
        <f>IF(ISBLANK(Marathon!O84),"",100+MAX(0,(50-(50*(Marathon!O84-'Best Times'!Q$2)/('Best Times'!Q$8-'Best Times'!Q$2)))))</f>
        <v>132.55186721991703</v>
      </c>
      <c r="O75">
        <f>100*COUNTIF(E75:N75,"&gt;0")</f>
        <v>800</v>
      </c>
      <c r="P75">
        <f>IF(O75=1000,MIN(E75:N75),0)</f>
        <v>0</v>
      </c>
      <c r="Q75">
        <f>SUM(E75:N75)-P75</f>
        <v>1095.8245601130025</v>
      </c>
      <c r="R75">
        <v>74</v>
      </c>
      <c r="S75">
        <f t="shared" si="1"/>
        <v>6</v>
      </c>
    </row>
    <row r="76" spans="1:19">
      <c r="A76">
        <v>62</v>
      </c>
      <c r="B76" t="s">
        <v>143</v>
      </c>
      <c r="C76" s="1">
        <v>172.14999999999901</v>
      </c>
      <c r="D76" s="2" t="s">
        <v>271</v>
      </c>
      <c r="E76">
        <f>IF(ISBLANK(Marathon!F66),"",100+MAX(0,(50-(50*(Marathon!F66-'Best Times'!H$2)/('Best Times'!H$8-'Best Times'!H$2)))))</f>
        <v>117.3581560283688</v>
      </c>
      <c r="F76">
        <f>IF(ISBLANK(Marathon!G66),"",100+MAX(0,(50-(50*(Marathon!G66-'Best Times'!I$2)/('Best Times'!I$8-'Best Times'!I$2)))))</f>
        <v>116.36752136752136</v>
      </c>
      <c r="G76">
        <f>IF(ISBLANK(Marathon!H66),"",100+MAX(0,(50-(50*(Marathon!H66-'Best Times'!J$2)/('Best Times'!J$8-'Best Times'!J$2)))))</f>
        <v>100.96000000000001</v>
      </c>
      <c r="H76">
        <f>IF(ISBLANK(Marathon!I66),"",100+MAX(0,(50-(50*(Marathon!I66-'Best Times'!K$2)/('Best Times'!K$8-'Best Times'!K$2)))))</f>
        <v>117.32348111658456</v>
      </c>
      <c r="I76">
        <f>IF(ISBLANK(Marathon!J66),"",100+MAX(0,(50-(50*(Marathon!J66-'Best Times'!L$2)/('Best Times'!L$8-'Best Times'!L$2)))))</f>
        <v>137.75862068965517</v>
      </c>
      <c r="J76">
        <f>IF(ISBLANK(Marathon!K66),"",100+MAX(0,(50-(50*(Marathon!K66-'Best Times'!M$2)/('Best Times'!M$8-'Best Times'!M$2)))))</f>
        <v>133.33333333333331</v>
      </c>
      <c r="K76">
        <f>IF(ISBLANK(Marathon!L66),"",100+MAX(0,(50-(50*(Marathon!L66-'Best Times'!N$2)/('Best Times'!N$8-'Best Times'!N$2)))))</f>
        <v>100</v>
      </c>
      <c r="L76">
        <f>IF(ISBLANK(Marathon!M66),"",100+MAX(0,(50-(50*(Marathon!M66-'Best Times'!O$2)/('Best Times'!O$8-'Best Times'!O$2)))))</f>
        <v>128.40682788051208</v>
      </c>
      <c r="M76">
        <f>IF(ISBLANK(Marathon!N66),"",100+MAX(0,(50-(50*(Marathon!N66-'Best Times'!P$2)/('Best Times'!P$8-'Best Times'!P$2)))))</f>
        <v>127.74789915966386</v>
      </c>
      <c r="N76">
        <f>IF(ISBLANK(Marathon!O66),"",100+MAX(0,(50-(50*(Marathon!O66-'Best Times'!Q$2)/('Best Times'!Q$8-'Best Times'!Q$2)))))</f>
        <v>116.51452282157676</v>
      </c>
      <c r="O76">
        <f>100*COUNTIF(E76:N76,"&gt;0")</f>
        <v>1000</v>
      </c>
      <c r="P76">
        <f>IF(O76=1000,MIN(E76:N76),0)</f>
        <v>100</v>
      </c>
      <c r="Q76">
        <f>SUM(E76:N76)-P76</f>
        <v>1095.7703623972159</v>
      </c>
      <c r="R76">
        <v>75</v>
      </c>
      <c r="S76">
        <f t="shared" si="1"/>
        <v>-13</v>
      </c>
    </row>
    <row r="77" spans="1:19">
      <c r="A77">
        <v>75</v>
      </c>
      <c r="B77" t="s">
        <v>149</v>
      </c>
      <c r="C77" s="1">
        <v>160.583333333333</v>
      </c>
      <c r="D77" s="2" t="s">
        <v>276</v>
      </c>
      <c r="E77" t="str">
        <f>IF(ISBLANK(Marathon!F79),"",100+MAX(0,(50-(50*(Marathon!F79-'Best Times'!H$2)/('Best Times'!H$8-'Best Times'!H$2)))))</f>
        <v/>
      </c>
      <c r="F77">
        <f>IF(ISBLANK(Marathon!G79),"",100+MAX(0,(50-(50*(Marathon!G79-'Best Times'!I$2)/('Best Times'!I$8-'Best Times'!I$2)))))</f>
        <v>122.07264957264957</v>
      </c>
      <c r="G77">
        <f>IF(ISBLANK(Marathon!H79),"",100+MAX(0,(50-(50*(Marathon!H79-'Best Times'!J$2)/('Best Times'!J$8-'Best Times'!J$2)))))</f>
        <v>100</v>
      </c>
      <c r="H77">
        <f>IF(ISBLANK(Marathon!I79),"",100+MAX(0,(50-(50*(Marathon!I79-'Best Times'!K$2)/('Best Times'!K$8-'Best Times'!K$2)))))</f>
        <v>100</v>
      </c>
      <c r="I77">
        <f>IF(ISBLANK(Marathon!J79),"",100+MAX(0,(50-(50*(Marathon!J79-'Best Times'!L$2)/('Best Times'!L$8-'Best Times'!L$2)))))</f>
        <v>131.74137931034483</v>
      </c>
      <c r="J77">
        <f>IF(ISBLANK(Marathon!K79),"",100+MAX(0,(50-(50*(Marathon!K79-'Best Times'!M$2)/('Best Times'!M$8-'Best Times'!M$2)))))</f>
        <v>129.65483234714003</v>
      </c>
      <c r="K77">
        <f>IF(ISBLANK(Marathon!L79),"",100+MAX(0,(50-(50*(Marathon!L79-'Best Times'!N$2)/('Best Times'!N$8-'Best Times'!N$2)))))</f>
        <v>121.42408376963351</v>
      </c>
      <c r="L77">
        <f>IF(ISBLANK(Marathon!M79),"",100+MAX(0,(50-(50*(Marathon!M79-'Best Times'!O$2)/('Best Times'!O$8-'Best Times'!O$2)))))</f>
        <v>133.2859174964438</v>
      </c>
      <c r="M77">
        <f>IF(ISBLANK(Marathon!N79),"",100+MAX(0,(50-(50*(Marathon!N79-'Best Times'!P$2)/('Best Times'!P$8-'Best Times'!P$2)))))</f>
        <v>118.31932773109244</v>
      </c>
      <c r="N77">
        <f>IF(ISBLANK(Marathon!O79),"",100+MAX(0,(50-(50*(Marathon!O79-'Best Times'!Q$2)/('Best Times'!Q$8-'Best Times'!Q$2)))))</f>
        <v>136.84647302904563</v>
      </c>
      <c r="O77">
        <f>100*COUNTIF(E77:N77,"&gt;0")</f>
        <v>900</v>
      </c>
      <c r="P77">
        <f>IF(O77=1000,MIN(E77:N77),0)</f>
        <v>0</v>
      </c>
      <c r="Q77">
        <f>SUM(E77:N77)-P77</f>
        <v>1093.3446632563498</v>
      </c>
      <c r="R77">
        <v>76</v>
      </c>
      <c r="S77">
        <f t="shared" si="1"/>
        <v>-1</v>
      </c>
    </row>
    <row r="78" spans="1:19">
      <c r="A78">
        <v>66</v>
      </c>
      <c r="B78" t="s">
        <v>40</v>
      </c>
      <c r="C78" s="1">
        <v>167.016666666666</v>
      </c>
      <c r="D78" s="2" t="s">
        <v>144</v>
      </c>
      <c r="E78">
        <f>IF(ISBLANK(Marathon!F70),"",100+MAX(0,(50-(50*(Marathon!F70-'Best Times'!H$2)/('Best Times'!H$8-'Best Times'!H$2)))))</f>
        <v>134.68971631205673</v>
      </c>
      <c r="F78">
        <f>IF(ISBLANK(Marathon!G70),"",100+MAX(0,(50-(50*(Marathon!G70-'Best Times'!I$2)/('Best Times'!I$8-'Best Times'!I$2)))))</f>
        <v>134.65811965811966</v>
      </c>
      <c r="G78">
        <f>IF(ISBLANK(Marathon!H70),"",100+MAX(0,(50-(50*(Marathon!H70-'Best Times'!J$2)/('Best Times'!J$8-'Best Times'!J$2)))))</f>
        <v>100</v>
      </c>
      <c r="H78">
        <f>IF(ISBLANK(Marathon!I70),"",100+MAX(0,(50-(50*(Marathon!I70-'Best Times'!K$2)/('Best Times'!K$8-'Best Times'!K$2)))))</f>
        <v>141.88834154351395</v>
      </c>
      <c r="I78">
        <f>IF(ISBLANK(Marathon!J70),"",100+MAX(0,(50-(50*(Marathon!J70-'Best Times'!L$2)/('Best Times'!L$8-'Best Times'!L$2)))))</f>
        <v>100</v>
      </c>
      <c r="J78">
        <v>100</v>
      </c>
      <c r="K78">
        <f>IF(ISBLANK(Marathon!L70),"",100+MAX(0,(50-(50*(Marathon!L70-'Best Times'!N$2)/('Best Times'!N$8-'Best Times'!N$2)))))</f>
        <v>139.82198952879583</v>
      </c>
      <c r="L78">
        <f>IF(ISBLANK(Marathon!M70),"",100+MAX(0,(50-(50*(Marathon!M70-'Best Times'!O$2)/('Best Times'!O$8-'Best Times'!O$2)))))</f>
        <v>100</v>
      </c>
      <c r="M78">
        <v>100</v>
      </c>
      <c r="N78">
        <f>IF(ISBLANK(Marathon!O70),"",100+MAX(0,(50-(50*(Marathon!O70-'Best Times'!Q$2)/('Best Times'!Q$8-'Best Times'!Q$2)))))</f>
        <v>141.16182572614107</v>
      </c>
      <c r="O78">
        <f>100*COUNTIF(E78:N78,"&gt;0")</f>
        <v>1000</v>
      </c>
      <c r="P78">
        <f>IF(O78=1000,MIN(E78:N78),0)</f>
        <v>100</v>
      </c>
      <c r="Q78">
        <f>SUM(E78:N78)-P78</f>
        <v>1092.2199927686274</v>
      </c>
      <c r="R78">
        <v>77</v>
      </c>
      <c r="S78">
        <f t="shared" si="1"/>
        <v>-11</v>
      </c>
    </row>
    <row r="79" spans="1:19">
      <c r="A79">
        <v>67</v>
      </c>
      <c r="B79" t="s">
        <v>29</v>
      </c>
      <c r="C79" s="1">
        <v>164.06666666666601</v>
      </c>
      <c r="D79" s="2" t="s">
        <v>271</v>
      </c>
      <c r="E79">
        <f>IF(ISBLANK(Marathon!F71),"",100+MAX(0,(50-(50*(Marathon!F71-'Best Times'!H$2)/('Best Times'!H$8-'Best Times'!H$2)))))</f>
        <v>100</v>
      </c>
      <c r="F79">
        <f>IF(ISBLANK(Marathon!G71),"",100+MAX(0,(50-(50*(Marathon!G71-'Best Times'!I$2)/('Best Times'!I$8-'Best Times'!I$2)))))</f>
        <v>109.97863247863248</v>
      </c>
      <c r="G79">
        <f>IF(ISBLANK(Marathon!H71),"",100+MAX(0,(50-(50*(Marathon!H71-'Best Times'!J$2)/('Best Times'!J$8-'Best Times'!J$2)))))</f>
        <v>100</v>
      </c>
      <c r="H79">
        <f>IF(ISBLANK(Marathon!I71),"",100+MAX(0,(50-(50*(Marathon!I71-'Best Times'!K$2)/('Best Times'!K$8-'Best Times'!K$2)))))</f>
        <v>123.26765188834155</v>
      </c>
      <c r="I79">
        <f>IF(ISBLANK(Marathon!J71),"",100+MAX(0,(50-(50*(Marathon!J71-'Best Times'!L$2)/('Best Times'!L$8-'Best Times'!L$2)))))</f>
        <v>108.75862068965517</v>
      </c>
      <c r="J79">
        <f>IF(ISBLANK(Marathon!K71),"",100+MAX(0,(50-(50*(Marathon!K71-'Best Times'!M$2)/('Best Times'!M$8-'Best Times'!M$2)))))</f>
        <v>128.44181459566076</v>
      </c>
      <c r="K79">
        <f>IF(ISBLANK(Marathon!L71),"",100+MAX(0,(50-(50*(Marathon!L71-'Best Times'!N$2)/('Best Times'!N$8-'Best Times'!N$2)))))</f>
        <v>122.10471204188482</v>
      </c>
      <c r="L79">
        <f>IF(ISBLANK(Marathon!M71),"",100+MAX(0,(50-(50*(Marathon!M71-'Best Times'!O$2)/('Best Times'!O$8-'Best Times'!O$2)))))</f>
        <v>143.85490753911807</v>
      </c>
      <c r="M79">
        <f>IF(ISBLANK(Marathon!N71),"",100+MAX(0,(50-(50*(Marathon!N71-'Best Times'!P$2)/('Best Times'!P$8-'Best Times'!P$2)))))</f>
        <v>128.23529411764707</v>
      </c>
      <c r="N79">
        <f>IF(ISBLANK(Marathon!O71),"",100+MAX(0,(50-(50*(Marathon!O71-'Best Times'!Q$2)/('Best Times'!Q$8-'Best Times'!Q$2)))))</f>
        <v>127.19917012448133</v>
      </c>
      <c r="O79">
        <f>100*COUNTIF(E79:N79,"&gt;0")</f>
        <v>1000</v>
      </c>
      <c r="P79">
        <f>IF(O79=1000,MIN(E79:N79),0)</f>
        <v>100</v>
      </c>
      <c r="Q79">
        <f>SUM(E79:N79)-P79</f>
        <v>1091.8408034754211</v>
      </c>
      <c r="R79">
        <v>78</v>
      </c>
      <c r="S79">
        <f t="shared" si="1"/>
        <v>-11</v>
      </c>
    </row>
    <row r="80" spans="1:19">
      <c r="A80">
        <v>83</v>
      </c>
      <c r="B80" t="s">
        <v>155</v>
      </c>
      <c r="C80" s="1">
        <v>140.416666666666</v>
      </c>
      <c r="D80" s="2" t="s">
        <v>271</v>
      </c>
      <c r="E80">
        <f>IF(ISBLANK(Marathon!F87),"",100+MAX(0,(50-(50*(Marathon!F87-'Best Times'!H$2)/('Best Times'!H$8-'Best Times'!H$2)))))</f>
        <v>132.95212765957447</v>
      </c>
      <c r="F80">
        <f>IF(ISBLANK(Marathon!G87),"",100+MAX(0,(50-(50*(Marathon!G87-'Best Times'!I$2)/('Best Times'!I$8-'Best Times'!I$2)))))</f>
        <v>110.06410256410257</v>
      </c>
      <c r="G80">
        <f>IF(ISBLANK(Marathon!H87),"",100+MAX(0,(50-(50*(Marathon!H87-'Best Times'!J$2)/('Best Times'!J$8-'Best Times'!J$2)))))</f>
        <v>122.97846153846154</v>
      </c>
      <c r="H80">
        <f>IF(ISBLANK(Marathon!I87),"",100+MAX(0,(50-(50*(Marathon!I87-'Best Times'!K$2)/('Best Times'!K$8-'Best Times'!K$2)))))</f>
        <v>115.23809523809524</v>
      </c>
      <c r="I80">
        <f>IF(ISBLANK(Marathon!J87),"",100+MAX(0,(50-(50*(Marathon!J87-'Best Times'!L$2)/('Best Times'!L$8-'Best Times'!L$2)))))</f>
        <v>136.05172413793105</v>
      </c>
      <c r="J80">
        <f>IF(ISBLANK(Marathon!K87),"",100+MAX(0,(50-(50*(Marathon!K87-'Best Times'!M$2)/('Best Times'!M$8-'Best Times'!M$2)))))</f>
        <v>110.55226824457594</v>
      </c>
      <c r="K80">
        <f>IF(ISBLANK(Marathon!L87),"",100+MAX(0,(50-(50*(Marathon!L87-'Best Times'!N$2)/('Best Times'!N$8-'Best Times'!N$2)))))</f>
        <v>100</v>
      </c>
      <c r="L80">
        <f>IF(ISBLANK(Marathon!M87),"",100+MAX(0,(50-(50*(Marathon!M87-'Best Times'!O$2)/('Best Times'!O$8-'Best Times'!O$2)))))</f>
        <v>116.7425320056899</v>
      </c>
      <c r="M80">
        <f>IF(ISBLANK(Marathon!N87),"",100+MAX(0,(50-(50*(Marathon!N87-'Best Times'!P$2)/('Best Times'!P$8-'Best Times'!P$2)))))</f>
        <v>117.52941176470588</v>
      </c>
      <c r="N80">
        <f>IF(ISBLANK(Marathon!O87),"",100+MAX(0,(50-(50*(Marathon!O87-'Best Times'!Q$2)/('Best Times'!Q$8-'Best Times'!Q$2)))))</f>
        <v>124.64730290456431</v>
      </c>
      <c r="O80">
        <f>100*COUNTIF(E80:N80,"&gt;0")</f>
        <v>1000</v>
      </c>
      <c r="P80">
        <f>IF(O80=1000,MIN(E80:N80),0)</f>
        <v>100</v>
      </c>
      <c r="Q80">
        <f>SUM(E80:N80)-P80</f>
        <v>1086.7560260577011</v>
      </c>
      <c r="R80">
        <v>79</v>
      </c>
      <c r="S80">
        <f t="shared" si="1"/>
        <v>4</v>
      </c>
    </row>
    <row r="81" spans="1:19">
      <c r="A81">
        <v>84</v>
      </c>
      <c r="B81" t="s">
        <v>11</v>
      </c>
      <c r="C81" s="1">
        <v>138.5</v>
      </c>
      <c r="D81" s="2" t="s">
        <v>277</v>
      </c>
      <c r="E81">
        <f>IF(ISBLANK(Marathon!F88),"",100+MAX(0,(50-(50*(Marathon!F88-'Best Times'!H$2)/('Best Times'!H$8-'Best Times'!H$2)))))</f>
        <v>127.6063829787234</v>
      </c>
      <c r="F81">
        <f>IF(ISBLANK(Marathon!G88),"",100+MAX(0,(50-(50*(Marathon!G88-'Best Times'!I$2)/('Best Times'!I$8-'Best Times'!I$2)))))</f>
        <v>123.5042735042735</v>
      </c>
      <c r="G81">
        <f>IF(ISBLANK(Marathon!H88),"",100+MAX(0,(50-(50*(Marathon!H88-'Best Times'!J$2)/('Best Times'!J$8-'Best Times'!J$2)))))</f>
        <v>100</v>
      </c>
      <c r="H81">
        <f>IF(ISBLANK(Marathon!I88),"",100+MAX(0,(50-(50*(Marathon!I88-'Best Times'!K$2)/('Best Times'!K$8-'Best Times'!K$2)))))</f>
        <v>100</v>
      </c>
      <c r="I81">
        <f>IF(ISBLANK(Marathon!J88),"",100+MAX(0,(50-(50*(Marathon!J88-'Best Times'!L$2)/('Best Times'!L$8-'Best Times'!L$2)))))</f>
        <v>128.87931034482759</v>
      </c>
      <c r="J81">
        <f>IF(ISBLANK(Marathon!K88),"",100+MAX(0,(50-(50*(Marathon!K88-'Best Times'!M$2)/('Best Times'!M$8-'Best Times'!M$2)))))</f>
        <v>124.02366863905326</v>
      </c>
      <c r="K81">
        <f>IF(ISBLANK(Marathon!L88),"",100+MAX(0,(50-(50*(Marathon!L88-'Best Times'!N$2)/('Best Times'!N$8-'Best Times'!N$2)))))</f>
        <v>108.57591623036649</v>
      </c>
      <c r="L81">
        <f>IF(ISBLANK(Marathon!M88),"",100+MAX(0,(50-(50*(Marathon!M88-'Best Times'!O$2)/('Best Times'!O$8-'Best Times'!O$2)))))</f>
        <v>126.88477951635846</v>
      </c>
      <c r="M81">
        <f>IF(ISBLANK(Marathon!N88),"",100+MAX(0,(50-(50*(Marathon!N88-'Best Times'!P$2)/('Best Times'!P$8-'Best Times'!P$2)))))</f>
        <v>129.81512605042016</v>
      </c>
      <c r="N81">
        <f>IF(ISBLANK(Marathon!O88),"",100+MAX(0,(50-(50*(Marathon!O88-'Best Times'!Q$2)/('Best Times'!Q$8-'Best Times'!Q$2)))))</f>
        <v>117.40663900414938</v>
      </c>
      <c r="O81">
        <f>100*COUNTIF(E81:N81,"&gt;0")</f>
        <v>1000</v>
      </c>
      <c r="P81">
        <f>IF(O81=1000,MIN(E81:N81),0)</f>
        <v>100</v>
      </c>
      <c r="Q81">
        <f>SUM(E81:N81)-P81</f>
        <v>1086.6960962681721</v>
      </c>
      <c r="R81">
        <v>80</v>
      </c>
      <c r="S81">
        <f t="shared" si="1"/>
        <v>4</v>
      </c>
    </row>
    <row r="82" spans="1:19">
      <c r="A82">
        <v>97</v>
      </c>
      <c r="B82" t="s">
        <v>160</v>
      </c>
      <c r="C82" s="1">
        <v>122.266666666666</v>
      </c>
      <c r="D82" s="2" t="s">
        <v>271</v>
      </c>
      <c r="E82">
        <f>IF(ISBLANK(Marathon!F101),"",100+MAX(0,(50-(50*(Marathon!F101-'Best Times'!H$2)/('Best Times'!H$8-'Best Times'!H$2)))))</f>
        <v>127.28723404255319</v>
      </c>
      <c r="F82">
        <f>IF(ISBLANK(Marathon!G101),"",100+MAX(0,(50-(50*(Marathon!G101-'Best Times'!I$2)/('Best Times'!I$8-'Best Times'!I$2)))))</f>
        <v>111.55982905982907</v>
      </c>
      <c r="G82">
        <f>IF(ISBLANK(Marathon!H101),"",100+MAX(0,(50-(50*(Marathon!H101-'Best Times'!J$2)/('Best Times'!J$8-'Best Times'!J$2)))))</f>
        <v>132.44307692307692</v>
      </c>
      <c r="H82">
        <f>IF(ISBLANK(Marathon!I101),"",100+MAX(0,(50-(50*(Marathon!I101-'Best Times'!K$2)/('Best Times'!K$8-'Best Times'!K$2)))))</f>
        <v>128.91625615763547</v>
      </c>
      <c r="I82">
        <f>IF(ISBLANK(Marathon!J101),"",100+MAX(0,(50-(50*(Marathon!J101-'Best Times'!L$2)/('Best Times'!L$8-'Best Times'!L$2)))))</f>
        <v>103.98275862068965</v>
      </c>
      <c r="J82">
        <f>IF(ISBLANK(Marathon!K101),"",100+MAX(0,(50-(50*(Marathon!K101-'Best Times'!M$2)/('Best Times'!M$8-'Best Times'!M$2)))))</f>
        <v>100</v>
      </c>
      <c r="K82">
        <f>IF(ISBLANK(Marathon!L101),"",100+MAX(0,(50-(50*(Marathon!L101-'Best Times'!N$2)/('Best Times'!N$8-'Best Times'!N$2)))))</f>
        <v>124.30366492146597</v>
      </c>
      <c r="L82">
        <f>IF(ISBLANK(Marathon!M101),"",100+MAX(0,(50-(50*(Marathon!M101-'Best Times'!O$2)/('Best Times'!O$8-'Best Times'!O$2)))))</f>
        <v>126.60028449502134</v>
      </c>
      <c r="M82">
        <f>IF(ISBLANK(Marathon!N101),"",100+MAX(0,(50-(50*(Marathon!N101-'Best Times'!P$2)/('Best Times'!P$8-'Best Times'!P$2)))))</f>
        <v>122.95798319327731</v>
      </c>
      <c r="N82">
        <f>IF(ISBLANK(Marathon!O101),"",100+MAX(0,(50-(50*(Marathon!O101-'Best Times'!Q$2)/('Best Times'!Q$8-'Best Times'!Q$2)))))</f>
        <v>108.25726141078837</v>
      </c>
      <c r="O82">
        <f>100*COUNTIF(E82:N82,"&gt;0")</f>
        <v>1000</v>
      </c>
      <c r="P82">
        <f>IF(O82=1000,MIN(E82:N82),0)</f>
        <v>100</v>
      </c>
      <c r="Q82">
        <f>SUM(E82:N82)-P82</f>
        <v>1086.3083488243374</v>
      </c>
      <c r="R82">
        <v>81</v>
      </c>
      <c r="S82">
        <f t="shared" si="1"/>
        <v>16</v>
      </c>
    </row>
    <row r="83" spans="1:19">
      <c r="A83">
        <v>91</v>
      </c>
      <c r="B83" t="s">
        <v>94</v>
      </c>
      <c r="C83" s="1">
        <v>130.69999999999999</v>
      </c>
      <c r="D83" s="2" t="s">
        <v>276</v>
      </c>
      <c r="E83">
        <f>IF(ISBLANK(Marathon!F95),"",100+MAX(0,(50-(50*(Marathon!F95-'Best Times'!H$2)/('Best Times'!H$8-'Best Times'!H$2)))))</f>
        <v>120.70921985815603</v>
      </c>
      <c r="F83">
        <f>IF(ISBLANK(Marathon!G95),"",100+MAX(0,(50-(50*(Marathon!G95-'Best Times'!I$2)/('Best Times'!I$8-'Best Times'!I$2)))))</f>
        <v>131.17521367521368</v>
      </c>
      <c r="G83">
        <f>IF(ISBLANK(Marathon!H95),"",100+MAX(0,(50-(50*(Marathon!H95-'Best Times'!J$2)/('Best Times'!J$8-'Best Times'!J$2)))))</f>
        <v>101.55076923076923</v>
      </c>
      <c r="H83">
        <f>IF(ISBLANK(Marathon!I95),"",100+MAX(0,(50-(50*(Marathon!I95-'Best Times'!K$2)/('Best Times'!K$8-'Best Times'!K$2)))))</f>
        <v>108.73563218390805</v>
      </c>
      <c r="I83" t="str">
        <f>IF(ISBLANK(Marathon!J95),"",100+MAX(0,(50-(50*(Marathon!J95-'Best Times'!L$2)/('Best Times'!L$8-'Best Times'!L$2)))))</f>
        <v/>
      </c>
      <c r="J83">
        <f>IF(ISBLANK(Marathon!K95),"",100+MAX(0,(50-(50*(Marathon!K95-'Best Times'!M$2)/('Best Times'!M$8-'Best Times'!M$2)))))</f>
        <v>135.34516765285997</v>
      </c>
      <c r="K83">
        <f>IF(ISBLANK(Marathon!L95),"",100+MAX(0,(50-(50*(Marathon!L95-'Best Times'!N$2)/('Best Times'!N$8-'Best Times'!N$2)))))</f>
        <v>127.95811518324606</v>
      </c>
      <c r="L83">
        <f>IF(ISBLANK(Marathon!M95),"",100+MAX(0,(50-(50*(Marathon!M95-'Best Times'!O$2)/('Best Times'!O$8-'Best Times'!O$2)))))</f>
        <v>126.23044096728307</v>
      </c>
      <c r="M83">
        <f>IF(ISBLANK(Marathon!N95),"",100+MAX(0,(50-(50*(Marathon!N95-'Best Times'!P$2)/('Best Times'!P$8-'Best Times'!P$2)))))</f>
        <v>100</v>
      </c>
      <c r="N83">
        <f>IF(ISBLANK(Marathon!O95),"",100+MAX(0,(50-(50*(Marathon!O95-'Best Times'!Q$2)/('Best Times'!Q$8-'Best Times'!Q$2)))))</f>
        <v>131.92946058091286</v>
      </c>
      <c r="O83">
        <f>100*COUNTIF(E83:N83,"&gt;0")</f>
        <v>900</v>
      </c>
      <c r="P83">
        <f>IF(O83=1000,MIN(E83:N83),0)</f>
        <v>0</v>
      </c>
      <c r="Q83">
        <f>SUM(E83:N83)-P83</f>
        <v>1083.634019332349</v>
      </c>
      <c r="R83">
        <v>82</v>
      </c>
      <c r="S83">
        <f t="shared" si="1"/>
        <v>9</v>
      </c>
    </row>
    <row r="84" spans="1:19">
      <c r="A84">
        <v>99</v>
      </c>
      <c r="B84" t="s">
        <v>161</v>
      </c>
      <c r="C84" s="1">
        <v>116.433333333333</v>
      </c>
      <c r="D84" s="2" t="s">
        <v>280</v>
      </c>
      <c r="E84">
        <f>IF(ISBLANK(Marathon!F103),"",100+MAX(0,(50-(50*(Marathon!F103-'Best Times'!H$2)/('Best Times'!H$8-'Best Times'!H$2)))))</f>
        <v>123.19148936170212</v>
      </c>
      <c r="F84">
        <f>IF(ISBLANK(Marathon!G103),"",100+MAX(0,(50-(50*(Marathon!G103-'Best Times'!I$2)/('Best Times'!I$8-'Best Times'!I$2)))))</f>
        <v>119.2948717948718</v>
      </c>
      <c r="G84">
        <f>IF(ISBLANK(Marathon!H103),"",100+MAX(0,(50-(50*(Marathon!H103-'Best Times'!J$2)/('Best Times'!J$8-'Best Times'!J$2)))))</f>
        <v>117.40307692307692</v>
      </c>
      <c r="H84">
        <f>IF(ISBLANK(Marathon!I103),"",100+MAX(0,(50-(50*(Marathon!I103-'Best Times'!K$2)/('Best Times'!K$8-'Best Times'!K$2)))))</f>
        <v>100</v>
      </c>
      <c r="I84" t="str">
        <f>IF(ISBLANK(Marathon!J103),"",100+MAX(0,(50-(50*(Marathon!J103-'Best Times'!L$2)/('Best Times'!L$8-'Best Times'!L$2)))))</f>
        <v/>
      </c>
      <c r="J84">
        <f>IF(ISBLANK(Marathon!K103),"",100+MAX(0,(50-(50*(Marathon!K103-'Best Times'!M$2)/('Best Times'!M$8-'Best Times'!M$2)))))</f>
        <v>125.26627218934911</v>
      </c>
      <c r="K84">
        <f>IF(ISBLANK(Marathon!L103),"",100+MAX(0,(50-(50*(Marathon!L103-'Best Times'!N$2)/('Best Times'!N$8-'Best Times'!N$2)))))</f>
        <v>114.31413612565444</v>
      </c>
      <c r="L84">
        <f>IF(ISBLANK(Marathon!M103),"",100+MAX(0,(50-(50*(Marathon!M103-'Best Times'!O$2)/('Best Times'!O$8-'Best Times'!O$2)))))</f>
        <v>138.9900426742532</v>
      </c>
      <c r="M84">
        <f>IF(ISBLANK(Marathon!N103),"",100+MAX(0,(50-(50*(Marathon!N103-'Best Times'!P$2)/('Best Times'!P$8-'Best Times'!P$2)))))</f>
        <v>125.32773109243698</v>
      </c>
      <c r="N84">
        <f>IF(ISBLANK(Marathon!O103),"",100+MAX(0,(50-(50*(Marathon!O103-'Best Times'!Q$2)/('Best Times'!Q$8-'Best Times'!Q$2)))))</f>
        <v>117.53112033195021</v>
      </c>
      <c r="O84">
        <f>100*COUNTIF(E84:N84,"&gt;0")</f>
        <v>900</v>
      </c>
      <c r="P84">
        <f>IF(O84=1000,MIN(E84:N84),0)</f>
        <v>0</v>
      </c>
      <c r="Q84">
        <f>SUM(E84:N84)-P84</f>
        <v>1081.3187404932949</v>
      </c>
      <c r="R84">
        <v>83</v>
      </c>
      <c r="S84">
        <f t="shared" si="1"/>
        <v>16</v>
      </c>
    </row>
    <row r="85" spans="1:19">
      <c r="A85">
        <v>78</v>
      </c>
      <c r="B85" t="s">
        <v>152</v>
      </c>
      <c r="C85" s="1">
        <v>147.65</v>
      </c>
      <c r="D85" s="2" t="s">
        <v>275</v>
      </c>
      <c r="E85">
        <f>IF(ISBLANK(Marathon!F82),"",100+MAX(0,(50-(50*(Marathon!F82-'Best Times'!H$2)/('Best Times'!H$8-'Best Times'!H$2)))))</f>
        <v>119.39716312056737</v>
      </c>
      <c r="F85">
        <f>IF(ISBLANK(Marathon!G82),"",100+MAX(0,(50-(50*(Marathon!G82-'Best Times'!I$2)/('Best Times'!I$8-'Best Times'!I$2)))))</f>
        <v>125.08547008547009</v>
      </c>
      <c r="G85">
        <f>IF(ISBLANK(Marathon!H82),"",100+MAX(0,(50-(50*(Marathon!H82-'Best Times'!J$2)/('Best Times'!J$8-'Best Times'!J$2)))))</f>
        <v>107.36615384615385</v>
      </c>
      <c r="H85">
        <f>IF(ISBLANK(Marathon!I82),"",100+MAX(0,(50-(50*(Marathon!I82-'Best Times'!K$2)/('Best Times'!K$8-'Best Times'!K$2)))))</f>
        <v>113.67816091954023</v>
      </c>
      <c r="I85">
        <f>IF(ISBLANK(Marathon!J82),"",100+MAX(0,(50-(50*(Marathon!J82-'Best Times'!L$2)/('Best Times'!L$8-'Best Times'!L$2)))))</f>
        <v>132.94827586206895</v>
      </c>
      <c r="J85">
        <f>IF(ISBLANK(Marathon!K82),"",100+MAX(0,(50-(50*(Marathon!K82-'Best Times'!M$2)/('Best Times'!M$8-'Best Times'!M$2)))))</f>
        <v>100</v>
      </c>
      <c r="K85">
        <f>IF(ISBLANK(Marathon!L82),"",100+MAX(0,(50-(50*(Marathon!L82-'Best Times'!N$2)/('Best Times'!N$8-'Best Times'!N$2)))))</f>
        <v>125.59162303664921</v>
      </c>
      <c r="L85">
        <f>IF(ISBLANK(Marathon!M82),"",100+MAX(0,(50-(50*(Marathon!M82-'Best Times'!O$2)/('Best Times'!O$8-'Best Times'!O$2)))))</f>
        <v>100</v>
      </c>
      <c r="M85">
        <f>IF(ISBLANK(Marathon!N82),"",100+MAX(0,(50-(50*(Marathon!N82-'Best Times'!P$2)/('Best Times'!P$8-'Best Times'!P$2)))))</f>
        <v>129.57983193277312</v>
      </c>
      <c r="N85">
        <f>IF(ISBLANK(Marathon!O82),"",100+MAX(0,(50-(50*(Marathon!O82-'Best Times'!Q$2)/('Best Times'!Q$8-'Best Times'!Q$2)))))</f>
        <v>126.36929460580913</v>
      </c>
      <c r="O85">
        <f>100*COUNTIF(E85:N85,"&gt;0")</f>
        <v>1000</v>
      </c>
      <c r="P85">
        <f>IF(O85=1000,MIN(E85:N85),0)</f>
        <v>100</v>
      </c>
      <c r="Q85">
        <f>SUM(E85:N85)-P85</f>
        <v>1080.0159734090321</v>
      </c>
      <c r="R85">
        <v>84</v>
      </c>
      <c r="S85">
        <f t="shared" si="1"/>
        <v>-6</v>
      </c>
    </row>
    <row r="86" spans="1:19">
      <c r="A86">
        <v>71</v>
      </c>
      <c r="B86" t="s">
        <v>48</v>
      </c>
      <c r="C86" s="1">
        <v>159.61666666666599</v>
      </c>
      <c r="D86" s="2" t="s">
        <v>275</v>
      </c>
      <c r="E86">
        <f>IF(ISBLANK(Marathon!F75),"",100+MAX(0,(50-(50*(Marathon!F75-'Best Times'!H$2)/('Best Times'!H$8-'Best Times'!H$2)))))</f>
        <v>103.47517730496455</v>
      </c>
      <c r="F86">
        <f>IF(ISBLANK(Marathon!G75),"",100+MAX(0,(50-(50*(Marathon!G75-'Best Times'!I$2)/('Best Times'!I$8-'Best Times'!I$2)))))</f>
        <v>131.53846153846155</v>
      </c>
      <c r="G86">
        <f>IF(ISBLANK(Marathon!H75),"",100+MAX(0,(50-(50*(Marathon!H75-'Best Times'!J$2)/('Best Times'!J$8-'Best Times'!J$2)))))</f>
        <v>100</v>
      </c>
      <c r="H86">
        <f>IF(ISBLANK(Marathon!I75),"",100+MAX(0,(50-(50*(Marathon!I75-'Best Times'!K$2)/('Best Times'!K$8-'Best Times'!K$2)))))</f>
        <v>123.46469622331691</v>
      </c>
      <c r="I86">
        <f>IF(ISBLANK(Marathon!J75),"",100+MAX(0,(50-(50*(Marathon!J75-'Best Times'!L$2)/('Best Times'!L$8-'Best Times'!L$2)))))</f>
        <v>123.56896551724138</v>
      </c>
      <c r="J86">
        <f>IF(ISBLANK(Marathon!K75),"",100+MAX(0,(50-(50*(Marathon!K75-'Best Times'!M$2)/('Best Times'!M$8-'Best Times'!M$2)))))</f>
        <v>138.5009861932939</v>
      </c>
      <c r="K86">
        <f>IF(ISBLANK(Marathon!L75),"",100+MAX(0,(50-(50*(Marathon!L75-'Best Times'!N$2)/('Best Times'!N$8-'Best Times'!N$2)))))</f>
        <v>106.72251308900523</v>
      </c>
      <c r="L86">
        <f>IF(ISBLANK(Marathon!M75),"",100+MAX(0,(50-(50*(Marathon!M75-'Best Times'!O$2)/('Best Times'!O$8-'Best Times'!O$2)))))</f>
        <v>107.99431009957326</v>
      </c>
      <c r="M86">
        <f>IF(ISBLANK(Marathon!N75),"",100+MAX(0,(50-(50*(Marathon!N75-'Best Times'!P$2)/('Best Times'!P$8-'Best Times'!P$2)))))</f>
        <v>117.64705882352942</v>
      </c>
      <c r="N86">
        <f>IF(ISBLANK(Marathon!O75),"",100+MAX(0,(50-(50*(Marathon!O75-'Best Times'!Q$2)/('Best Times'!Q$8-'Best Times'!Q$2)))))</f>
        <v>125.70539419087137</v>
      </c>
      <c r="O86">
        <f>100*COUNTIF(E86:N86,"&gt;0")</f>
        <v>1000</v>
      </c>
      <c r="P86">
        <f>IF(O86=1000,MIN(E86:N86),0)</f>
        <v>100</v>
      </c>
      <c r="Q86">
        <f>SUM(E86:N86)-P86</f>
        <v>1078.6175629802576</v>
      </c>
      <c r="R86">
        <v>85</v>
      </c>
      <c r="S86">
        <f t="shared" si="1"/>
        <v>-14</v>
      </c>
    </row>
    <row r="87" spans="1:19">
      <c r="A87">
        <v>105</v>
      </c>
      <c r="B87" t="s">
        <v>82</v>
      </c>
      <c r="C87" s="1">
        <v>105.73333333333299</v>
      </c>
      <c r="D87" s="2" t="s">
        <v>271</v>
      </c>
      <c r="E87">
        <f>IF(ISBLANK(Marathon!F109),"",100+MAX(0,(50-(50*(Marathon!F109-'Best Times'!H$2)/('Best Times'!H$8-'Best Times'!H$2)))))</f>
        <v>130.59397163120568</v>
      </c>
      <c r="F87">
        <f>IF(ISBLANK(Marathon!G109),"",100+MAX(0,(50-(50*(Marathon!G109-'Best Times'!I$2)/('Best Times'!I$8-'Best Times'!I$2)))))</f>
        <v>127.82051282051282</v>
      </c>
      <c r="G87">
        <f>IF(ISBLANK(Marathon!H109),"",100+MAX(0,(50-(50*(Marathon!H109-'Best Times'!J$2)/('Best Times'!J$8-'Best Times'!J$2)))))</f>
        <v>118.87384615384616</v>
      </c>
      <c r="H87">
        <f>IF(ISBLANK(Marathon!I109),"",100+MAX(0,(50-(50*(Marathon!I109-'Best Times'!K$2)/('Best Times'!K$8-'Best Times'!K$2)))))</f>
        <v>111.88834154351396</v>
      </c>
      <c r="I87">
        <f>IF(ISBLANK(Marathon!J109),"",100+MAX(0,(50-(50*(Marathon!J109-'Best Times'!L$2)/('Best Times'!L$8-'Best Times'!L$2)))))</f>
        <v>119.5344827586207</v>
      </c>
      <c r="J87">
        <f>IF(ISBLANK(Marathon!K109),"",100+MAX(0,(50-(50*(Marathon!K109-'Best Times'!M$2)/('Best Times'!M$8-'Best Times'!M$2)))))</f>
        <v>125.39447731755425</v>
      </c>
      <c r="K87">
        <f>IF(ISBLANK(Marathon!L109),"",100+MAX(0,(50-(50*(Marathon!L109-'Best Times'!N$2)/('Best Times'!N$8-'Best Times'!N$2)))))</f>
        <v>119.21465968586388</v>
      </c>
      <c r="L87">
        <f>IF(ISBLANK(Marathon!M109),"",100+MAX(0,(50-(50*(Marathon!M109-'Best Times'!O$2)/('Best Times'!O$8-'Best Times'!O$2)))))</f>
        <v>100</v>
      </c>
      <c r="M87">
        <f>IF(ISBLANK(Marathon!N109),"",100+MAX(0,(50-(50*(Marathon!N109-'Best Times'!P$2)/('Best Times'!P$8-'Best Times'!P$2)))))</f>
        <v>114.01680672268907</v>
      </c>
      <c r="N87">
        <f>IF(ISBLANK(Marathon!O109),"",100+MAX(0,(50-(50*(Marathon!O109-'Best Times'!Q$2)/('Best Times'!Q$8-'Best Times'!Q$2)))))</f>
        <v>107.9045643153527</v>
      </c>
      <c r="O87">
        <f>100*COUNTIF(E87:N87,"&gt;0")</f>
        <v>1000</v>
      </c>
      <c r="P87">
        <f>IF(O87=1000,MIN(E87:N87),0)</f>
        <v>100</v>
      </c>
      <c r="Q87">
        <f>SUM(E87:N87)-P87</f>
        <v>1075.2416629491593</v>
      </c>
      <c r="R87">
        <v>86</v>
      </c>
      <c r="S87">
        <f t="shared" si="1"/>
        <v>19</v>
      </c>
    </row>
    <row r="88" spans="1:19">
      <c r="A88">
        <v>93</v>
      </c>
      <c r="B88" t="s">
        <v>65</v>
      </c>
      <c r="C88" s="1">
        <v>130.69999999999999</v>
      </c>
      <c r="D88" s="2" t="s">
        <v>277</v>
      </c>
      <c r="E88">
        <f>IF(ISBLANK(Marathon!F97),"",100+MAX(0,(50-(50*(Marathon!F97-'Best Times'!H$2)/('Best Times'!H$8-'Best Times'!H$2)))))</f>
        <v>100</v>
      </c>
      <c r="F88">
        <f>IF(ISBLANK(Marathon!G97),"",100+MAX(0,(50-(50*(Marathon!G97-'Best Times'!I$2)/('Best Times'!I$8-'Best Times'!I$2)))))</f>
        <v>117.62820512820514</v>
      </c>
      <c r="G88">
        <f>IF(ISBLANK(Marathon!H97),"",100+MAX(0,(50-(50*(Marathon!H97-'Best Times'!J$2)/('Best Times'!J$8-'Best Times'!J$2)))))</f>
        <v>118.4676923076923</v>
      </c>
      <c r="H88">
        <f>IF(ISBLANK(Marathon!I97),"",100+MAX(0,(50-(50*(Marathon!I97-'Best Times'!K$2)/('Best Times'!K$8-'Best Times'!K$2)))))</f>
        <v>100</v>
      </c>
      <c r="I88">
        <f>IF(ISBLANK(Marathon!J97),"",100+MAX(0,(50-(50*(Marathon!J97-'Best Times'!L$2)/('Best Times'!L$8-'Best Times'!L$2)))))</f>
        <v>116.56896551724138</v>
      </c>
      <c r="J88">
        <f>IF(ISBLANK(Marathon!K97),"",100+MAX(0,(50-(50*(Marathon!K97-'Best Times'!M$2)/('Best Times'!M$8-'Best Times'!M$2)))))</f>
        <v>119.63510848126234</v>
      </c>
      <c r="K88">
        <f>IF(ISBLANK(Marathon!L97),"",100+MAX(0,(50-(50*(Marathon!L97-'Best Times'!N$2)/('Best Times'!N$8-'Best Times'!N$2)))))</f>
        <v>119.46596858638743</v>
      </c>
      <c r="L88">
        <f>IF(ISBLANK(Marathon!M97),"",100+MAX(0,(50-(50*(Marathon!M97-'Best Times'!O$2)/('Best Times'!O$8-'Best Times'!O$2)))))</f>
        <v>136.7425320056899</v>
      </c>
      <c r="M88">
        <f>IF(ISBLANK(Marathon!N97),"",100+MAX(0,(50-(50*(Marathon!N97-'Best Times'!P$2)/('Best Times'!P$8-'Best Times'!P$2)))))</f>
        <v>124.38655462184875</v>
      </c>
      <c r="N88">
        <f>IF(ISBLANK(Marathon!O97),"",100+MAX(0,(50-(50*(Marathon!O97-'Best Times'!Q$2)/('Best Times'!Q$8-'Best Times'!Q$2)))))</f>
        <v>120.53941908713693</v>
      </c>
      <c r="O88">
        <f>100*COUNTIF(E88:N88,"&gt;0")</f>
        <v>1000</v>
      </c>
      <c r="P88">
        <f>IF(O88=1000,MIN(E88:N88),0)</f>
        <v>100</v>
      </c>
      <c r="Q88">
        <f>SUM(E88:N88)-P88</f>
        <v>1073.4344457354641</v>
      </c>
      <c r="R88">
        <v>87</v>
      </c>
      <c r="S88">
        <f t="shared" si="1"/>
        <v>6</v>
      </c>
    </row>
    <row r="89" spans="1:19">
      <c r="A89">
        <v>88</v>
      </c>
      <c r="B89" t="s">
        <v>41</v>
      </c>
      <c r="C89" s="1">
        <v>134.1</v>
      </c>
      <c r="D89" s="2" t="s">
        <v>275</v>
      </c>
      <c r="E89">
        <f>IF(ISBLANK(Marathon!F92),"",100+MAX(0,(50-(50*(Marathon!F92-'Best Times'!H$2)/('Best Times'!H$8-'Best Times'!H$2)))))</f>
        <v>119.46808510638297</v>
      </c>
      <c r="F89">
        <f>IF(ISBLANK(Marathon!G92),"",100+MAX(0,(50-(50*(Marathon!G92-'Best Times'!I$2)/('Best Times'!I$8-'Best Times'!I$2)))))</f>
        <v>100</v>
      </c>
      <c r="G89">
        <f>IF(ISBLANK(Marathon!H92),"",100+MAX(0,(50-(50*(Marathon!H92-'Best Times'!J$2)/('Best Times'!J$8-'Best Times'!J$2)))))</f>
        <v>100</v>
      </c>
      <c r="H89">
        <f>IF(ISBLANK(Marathon!I92),"",100+MAX(0,(50-(50*(Marathon!I92-'Best Times'!K$2)/('Best Times'!K$8-'Best Times'!K$2)))))</f>
        <v>112.82430213464696</v>
      </c>
      <c r="I89">
        <f>IF(ISBLANK(Marathon!J92),"",100+MAX(0,(50-(50*(Marathon!J92-'Best Times'!L$2)/('Best Times'!L$8-'Best Times'!L$2)))))</f>
        <v>125.65517241379311</v>
      </c>
      <c r="J89">
        <f>IF(ISBLANK(Marathon!K92),"",100+MAX(0,(50-(50*(Marathon!K92-'Best Times'!M$2)/('Best Times'!M$8-'Best Times'!M$2)))))</f>
        <v>127.47534516765286</v>
      </c>
      <c r="K89">
        <f>IF(ISBLANK(Marathon!L92),"",100+MAX(0,(50-(50*(Marathon!L92-'Best Times'!N$2)/('Best Times'!N$8-'Best Times'!N$2)))))</f>
        <v>100</v>
      </c>
      <c r="L89">
        <f>IF(ISBLANK(Marathon!M92),"",100+MAX(0,(50-(50*(Marathon!M92-'Best Times'!O$2)/('Best Times'!O$8-'Best Times'!O$2)))))</f>
        <v>137.38264580369844</v>
      </c>
      <c r="M89">
        <f>IF(ISBLANK(Marathon!N92),"",100+MAX(0,(50-(50*(Marathon!N92-'Best Times'!P$2)/('Best Times'!P$8-'Best Times'!P$2)))))</f>
        <v>126.08403361344537</v>
      </c>
      <c r="N89">
        <f>IF(ISBLANK(Marathon!O92),"",100+MAX(0,(50-(50*(Marathon!O92-'Best Times'!Q$2)/('Best Times'!Q$8-'Best Times'!Q$2)))))</f>
        <v>123.00829875518673</v>
      </c>
      <c r="O89">
        <f>100*COUNTIF(E89:N89,"&gt;0")</f>
        <v>1000</v>
      </c>
      <c r="P89">
        <f>IF(O89=1000,MIN(E89:N89),0)</f>
        <v>100</v>
      </c>
      <c r="Q89">
        <f>SUM(E89:N89)-P89</f>
        <v>1071.8978829948064</v>
      </c>
      <c r="R89">
        <v>88</v>
      </c>
      <c r="S89">
        <f t="shared" si="1"/>
        <v>0</v>
      </c>
    </row>
    <row r="90" spans="1:19">
      <c r="A90">
        <v>72</v>
      </c>
      <c r="B90" t="s">
        <v>18</v>
      </c>
      <c r="C90" s="1">
        <v>159.516666666666</v>
      </c>
      <c r="D90" s="2" t="s">
        <v>275</v>
      </c>
      <c r="E90">
        <f>IF(ISBLANK(Marathon!F76),"",100+MAX(0,(50-(50*(Marathon!F76-'Best Times'!H$2)/('Best Times'!H$8-'Best Times'!H$2)))))</f>
        <v>136.94148936170211</v>
      </c>
      <c r="F90">
        <f>IF(ISBLANK(Marathon!G76),"",100+MAX(0,(50-(50*(Marathon!G76-'Best Times'!I$2)/('Best Times'!I$8-'Best Times'!I$2)))))</f>
        <v>121.41025641025641</v>
      </c>
      <c r="G90">
        <f>IF(ISBLANK(Marathon!H76),"",100+MAX(0,(50-(50*(Marathon!H76-'Best Times'!J$2)/('Best Times'!J$8-'Best Times'!J$2)))))</f>
        <v>100</v>
      </c>
      <c r="H90">
        <f>IF(ISBLANK(Marathon!I76),"",100+MAX(0,(50-(50*(Marathon!I76-'Best Times'!K$2)/('Best Times'!K$8-'Best Times'!K$2)))))</f>
        <v>129.14614121510672</v>
      </c>
      <c r="I90">
        <f>IF(ISBLANK(Marathon!J76),"",100+MAX(0,(50-(50*(Marathon!J76-'Best Times'!L$2)/('Best Times'!L$8-'Best Times'!L$2)))))</f>
        <v>129.56896551724139</v>
      </c>
      <c r="J90">
        <f>IF(ISBLANK(Marathon!K76),"",100+MAX(0,(50-(50*(Marathon!K76-'Best Times'!M$2)/('Best Times'!M$8-'Best Times'!M$2)))))</f>
        <v>100</v>
      </c>
      <c r="K90">
        <f>IF(ISBLANK(Marathon!L76),"",100+MAX(0,(50-(50*(Marathon!L76-'Best Times'!N$2)/('Best Times'!N$8-'Best Times'!N$2)))))</f>
        <v>109.47643979057591</v>
      </c>
      <c r="L90">
        <f>IF(ISBLANK(Marathon!M76),"",100+MAX(0,(50-(50*(Marathon!M76-'Best Times'!O$2)/('Best Times'!O$8-'Best Times'!O$2)))))</f>
        <v>100</v>
      </c>
      <c r="M90">
        <f>IF(ISBLANK(Marathon!N76),"",100+MAX(0,(50-(50*(Marathon!N76-'Best Times'!P$2)/('Best Times'!P$8-'Best Times'!P$2)))))</f>
        <v>129.83193277310926</v>
      </c>
      <c r="N90">
        <f>IF(ISBLANK(Marathon!O76),"",100+MAX(0,(50-(50*(Marathon!O76-'Best Times'!Q$2)/('Best Times'!Q$8-'Best Times'!Q$2)))))</f>
        <v>114.70954356846474</v>
      </c>
      <c r="O90">
        <f>100*COUNTIF(E90:N90,"&gt;0")</f>
        <v>1000</v>
      </c>
      <c r="P90">
        <f>IF(O90=1000,MIN(E90:N90),0)</f>
        <v>100</v>
      </c>
      <c r="Q90">
        <f>SUM(E90:N90)-P90</f>
        <v>1071.0847686364566</v>
      </c>
      <c r="R90">
        <v>89</v>
      </c>
      <c r="S90">
        <f t="shared" si="1"/>
        <v>-17</v>
      </c>
    </row>
    <row r="91" spans="1:19">
      <c r="A91">
        <v>89</v>
      </c>
      <c r="B91" t="s">
        <v>158</v>
      </c>
      <c r="C91" s="1">
        <v>134.083333333333</v>
      </c>
      <c r="D91" s="2" t="s">
        <v>274</v>
      </c>
      <c r="E91">
        <f>IF(ISBLANK(Marathon!F93),"",100+MAX(0,(50-(50*(Marathon!F93-'Best Times'!H$2)/('Best Times'!H$8-'Best Times'!H$2)))))</f>
        <v>103.81205673758865</v>
      </c>
      <c r="F91">
        <f>IF(ISBLANK(Marathon!G93),"",100+MAX(0,(50-(50*(Marathon!G93-'Best Times'!I$2)/('Best Times'!I$8-'Best Times'!I$2)))))</f>
        <v>115.25641025641025</v>
      </c>
      <c r="G91">
        <f>IF(ISBLANK(Marathon!H93),"",100+MAX(0,(50-(50*(Marathon!H93-'Best Times'!J$2)/('Best Times'!J$8-'Best Times'!J$2)))))</f>
        <v>126.90461538461538</v>
      </c>
      <c r="H91">
        <f>IF(ISBLANK(Marathon!I93),"",100+MAX(0,(50-(50*(Marathon!I93-'Best Times'!K$2)/('Best Times'!K$8-'Best Times'!K$2)))))</f>
        <v>110.14778325123153</v>
      </c>
      <c r="I91">
        <f>IF(ISBLANK(Marathon!J93),"",100+MAX(0,(50-(50*(Marathon!J93-'Best Times'!L$2)/('Best Times'!L$8-'Best Times'!L$2)))))</f>
        <v>125.65517241379311</v>
      </c>
      <c r="J91">
        <f>IF(ISBLANK(Marathon!K93),"",100+MAX(0,(50-(50*(Marathon!K93-'Best Times'!M$2)/('Best Times'!M$8-'Best Times'!M$2)))))</f>
        <v>127.65285996055226</v>
      </c>
      <c r="K91" t="str">
        <f>IF(ISBLANK(Marathon!L93),"",100+MAX(0,(50-(50*(Marathon!L93-'Best Times'!N$2)/('Best Times'!N$8-'Best Times'!N$2)))))</f>
        <v/>
      </c>
      <c r="L91">
        <f>IF(ISBLANK(Marathon!M93),"",100+MAX(0,(50-(50*(Marathon!M93-'Best Times'!O$2)/('Best Times'!O$8-'Best Times'!O$2)))))</f>
        <v>134.39544807965859</v>
      </c>
      <c r="M91">
        <f>IF(ISBLANK(Marathon!N93),"",100+MAX(0,(50-(50*(Marathon!N93-'Best Times'!P$2)/('Best Times'!P$8-'Best Times'!P$2)))))</f>
        <v>120.36974789915966</v>
      </c>
      <c r="N91">
        <f>IF(ISBLANK(Marathon!O93),"",100+MAX(0,(50-(50*(Marathon!O93-'Best Times'!Q$2)/('Best Times'!Q$8-'Best Times'!Q$2)))))</f>
        <v>106.16182572614107</v>
      </c>
      <c r="O91">
        <f>100*COUNTIF(E91:N91,"&gt;0")</f>
        <v>900</v>
      </c>
      <c r="P91">
        <f>IF(O91=1000,MIN(E91:N91),0)</f>
        <v>0</v>
      </c>
      <c r="Q91">
        <f>SUM(E91:N91)-P91</f>
        <v>1070.3559197091506</v>
      </c>
      <c r="R91">
        <v>90</v>
      </c>
      <c r="S91">
        <f t="shared" si="1"/>
        <v>-1</v>
      </c>
    </row>
    <row r="92" spans="1:19">
      <c r="A92">
        <v>85</v>
      </c>
      <c r="B92" t="s">
        <v>156</v>
      </c>
      <c r="C92" s="1">
        <v>138</v>
      </c>
      <c r="D92" s="2" t="s">
        <v>275</v>
      </c>
      <c r="E92">
        <f>IF(ISBLANK(Marathon!F89),"",100+MAX(0,(50-(50*(Marathon!F89-'Best Times'!H$2)/('Best Times'!H$8-'Best Times'!H$2)))))</f>
        <v>100</v>
      </c>
      <c r="F92">
        <f>IF(ISBLANK(Marathon!G89),"",100+MAX(0,(50-(50*(Marathon!G89-'Best Times'!I$2)/('Best Times'!I$8-'Best Times'!I$2)))))</f>
        <v>100</v>
      </c>
      <c r="G92">
        <f>IF(ISBLANK(Marathon!H89),"",100+MAX(0,(50-(50*(Marathon!H89-'Best Times'!J$2)/('Best Times'!J$8-'Best Times'!J$2)))))</f>
        <v>100</v>
      </c>
      <c r="H92">
        <f>IF(ISBLANK(Marathon!I89),"",100+MAX(0,(50-(50*(Marathon!I89-'Best Times'!K$2)/('Best Times'!K$8-'Best Times'!K$2)))))</f>
        <v>124.33497536945814</v>
      </c>
      <c r="I92">
        <f>IF(ISBLANK(Marathon!J89),"",100+MAX(0,(50-(50*(Marathon!J89-'Best Times'!L$2)/('Best Times'!L$8-'Best Times'!L$2)))))</f>
        <v>127.87931034482759</v>
      </c>
      <c r="J92">
        <f>IF(ISBLANK(Marathon!K89),"",100+MAX(0,(50-(50*(Marathon!K89-'Best Times'!M$2)/('Best Times'!M$8-'Best Times'!M$2)))))</f>
        <v>135.79881656804733</v>
      </c>
      <c r="K92">
        <f>IF(ISBLANK(Marathon!L89),"",100+MAX(0,(50-(50*(Marathon!L89-'Best Times'!N$2)/('Best Times'!N$8-'Best Times'!N$2)))))</f>
        <v>110.5130890052356</v>
      </c>
      <c r="L92">
        <f>IF(ISBLANK(Marathon!M89),"",100+MAX(0,(50-(50*(Marathon!M89-'Best Times'!O$2)/('Best Times'!O$8-'Best Times'!O$2)))))</f>
        <v>116.21621621621622</v>
      </c>
      <c r="M92">
        <f>IF(ISBLANK(Marathon!N89),"",100+MAX(0,(50-(50*(Marathon!N89-'Best Times'!P$2)/('Best Times'!P$8-'Best Times'!P$2)))))</f>
        <v>117.51260504201682</v>
      </c>
      <c r="N92">
        <f>IF(ISBLANK(Marathon!O89),"",100+MAX(0,(50-(50*(Marathon!O89-'Best Times'!Q$2)/('Best Times'!Q$8-'Best Times'!Q$2)))))</f>
        <v>134.58506224066389</v>
      </c>
      <c r="O92">
        <f>100*COUNTIF(E92:N92,"&gt;0")</f>
        <v>1000</v>
      </c>
      <c r="P92">
        <f>IF(O92=1000,MIN(E92:N92),0)</f>
        <v>100</v>
      </c>
      <c r="Q92">
        <f>SUM(E92:N92)-P92</f>
        <v>1066.8400747864653</v>
      </c>
      <c r="R92">
        <v>91</v>
      </c>
      <c r="S92">
        <f t="shared" si="1"/>
        <v>-6</v>
      </c>
    </row>
    <row r="93" spans="1:19">
      <c r="A93">
        <v>109</v>
      </c>
      <c r="B93" t="s">
        <v>32</v>
      </c>
      <c r="C93" s="1">
        <v>95.45</v>
      </c>
      <c r="D93" s="2" t="s">
        <v>277</v>
      </c>
      <c r="E93">
        <f>IF(ISBLANK(Marathon!F113),"",100+MAX(0,(50-(50*(Marathon!F113-'Best Times'!H$2)/('Best Times'!H$8-'Best Times'!H$2)))))</f>
        <v>112.3936170212766</v>
      </c>
      <c r="F93">
        <f>IF(ISBLANK(Marathon!G113),"",100+MAX(0,(50-(50*(Marathon!G113-'Best Times'!I$2)/('Best Times'!I$8-'Best Times'!I$2)))))</f>
        <v>100</v>
      </c>
      <c r="G93">
        <f>IF(ISBLANK(Marathon!H113),"",100+MAX(0,(50-(50*(Marathon!H113-'Best Times'!J$2)/('Best Times'!J$8-'Best Times'!J$2)))))</f>
        <v>124.40615384615384</v>
      </c>
      <c r="H93">
        <f>IF(ISBLANK(Marathon!I113),"",100+MAX(0,(50-(50*(Marathon!I113-'Best Times'!K$2)/('Best Times'!K$8-'Best Times'!K$2)))))</f>
        <v>111.33004926108374</v>
      </c>
      <c r="I93">
        <f>IF(ISBLANK(Marathon!J113),"",100+MAX(0,(50-(50*(Marathon!J113-'Best Times'!L$2)/('Best Times'!L$8-'Best Times'!L$2)))))</f>
        <v>128.67241379310346</v>
      </c>
      <c r="J93">
        <f>IF(ISBLANK(Marathon!K113),"",100+MAX(0,(50-(50*(Marathon!K113-'Best Times'!M$2)/('Best Times'!M$8-'Best Times'!M$2)))))</f>
        <v>132.93885601577909</v>
      </c>
      <c r="K93">
        <f>IF(ISBLANK(Marathon!L113),"",100+MAX(0,(50-(50*(Marathon!L113-'Best Times'!N$2)/('Best Times'!N$8-'Best Times'!N$2)))))</f>
        <v>123.95811518324606</v>
      </c>
      <c r="L93">
        <f>IF(ISBLANK(Marathon!M113),"",100+MAX(0,(50-(50*(Marathon!M113-'Best Times'!O$2)/('Best Times'!O$8-'Best Times'!O$2)))))</f>
        <v>100</v>
      </c>
      <c r="M93">
        <f>IF(ISBLANK(Marathon!N113),"",100+MAX(0,(50-(50*(Marathon!N113-'Best Times'!P$2)/('Best Times'!P$8-'Best Times'!P$2)))))</f>
        <v>100</v>
      </c>
      <c r="N93">
        <f>IF(ISBLANK(Marathon!O113),"",100+MAX(0,(50-(50*(Marathon!O113-'Best Times'!Q$2)/('Best Times'!Q$8-'Best Times'!Q$2)))))</f>
        <v>132.9045643153527</v>
      </c>
      <c r="O93">
        <f>100*COUNTIF(E93:N93,"&gt;0")</f>
        <v>1000</v>
      </c>
      <c r="P93">
        <f>IF(O93=1000,MIN(E93:N93),0)</f>
        <v>100</v>
      </c>
      <c r="Q93">
        <f>SUM(E93:N93)-P93</f>
        <v>1066.6037694359954</v>
      </c>
      <c r="R93">
        <v>92</v>
      </c>
      <c r="S93">
        <f t="shared" si="1"/>
        <v>17</v>
      </c>
    </row>
    <row r="94" spans="1:19">
      <c r="A94">
        <v>98</v>
      </c>
      <c r="B94" t="s">
        <v>84</v>
      </c>
      <c r="C94" s="1">
        <v>117.666666666666</v>
      </c>
      <c r="D94" s="2" t="s">
        <v>270</v>
      </c>
      <c r="E94">
        <f>IF(ISBLANK(Marathon!F102),"",100+MAX(0,(50-(50*(Marathon!F102-'Best Times'!H$2)/('Best Times'!H$8-'Best Times'!H$2)))))</f>
        <v>130.79787234042553</v>
      </c>
      <c r="F94">
        <f>IF(ISBLANK(Marathon!G102),"",100+MAX(0,(50-(50*(Marathon!G102-'Best Times'!I$2)/('Best Times'!I$8-'Best Times'!I$2)))))</f>
        <v>107.09401709401709</v>
      </c>
      <c r="G94">
        <f>IF(ISBLANK(Marathon!H102),"",100+MAX(0,(50-(50*(Marathon!H102-'Best Times'!J$2)/('Best Times'!J$8-'Best Times'!J$2)))))</f>
        <v>100</v>
      </c>
      <c r="H94">
        <f>IF(ISBLANK(Marathon!I102),"",100+MAX(0,(50-(50*(Marathon!I102-'Best Times'!K$2)/('Best Times'!K$8-'Best Times'!K$2)))))</f>
        <v>116.53530377668309</v>
      </c>
      <c r="I94">
        <f>IF(ISBLANK(Marathon!J102),"",100+MAX(0,(50-(50*(Marathon!J102-'Best Times'!L$2)/('Best Times'!L$8-'Best Times'!L$2)))))</f>
        <v>124.87931034482759</v>
      </c>
      <c r="J94">
        <f>IF(ISBLANK(Marathon!K102),"",100+MAX(0,(50-(50*(Marathon!K102-'Best Times'!M$2)/('Best Times'!M$8-'Best Times'!M$2)))))</f>
        <v>131.98224852071007</v>
      </c>
      <c r="K94">
        <f>IF(ISBLANK(Marathon!L102),"",100+MAX(0,(50-(50*(Marathon!L102-'Best Times'!N$2)/('Best Times'!N$8-'Best Times'!N$2)))))</f>
        <v>126.5130890052356</v>
      </c>
      <c r="L94">
        <f>IF(ISBLANK(Marathon!M102),"",100+MAX(0,(50-(50*(Marathon!M102-'Best Times'!O$2)/('Best Times'!O$8-'Best Times'!O$2)))))</f>
        <v>100</v>
      </c>
      <c r="M94">
        <f>IF(ISBLANK(Marathon!N102),"",100+MAX(0,(50-(50*(Marathon!N102-'Best Times'!P$2)/('Best Times'!P$8-'Best Times'!P$2)))))</f>
        <v>101.0420168067227</v>
      </c>
      <c r="N94">
        <f>IF(ISBLANK(Marathon!O102),"",100+MAX(0,(50-(50*(Marathon!O102-'Best Times'!Q$2)/('Best Times'!Q$8-'Best Times'!Q$2)))))</f>
        <v>123.92116182572614</v>
      </c>
      <c r="O94">
        <f>100*COUNTIF(E94:N94,"&gt;0")</f>
        <v>1000</v>
      </c>
      <c r="P94">
        <f>IF(O94=1000,MIN(E94:N94),0)</f>
        <v>100</v>
      </c>
      <c r="Q94">
        <f>SUM(E94:N94)-P94</f>
        <v>1062.7650197143478</v>
      </c>
      <c r="R94">
        <v>93</v>
      </c>
      <c r="S94">
        <f t="shared" si="1"/>
        <v>5</v>
      </c>
    </row>
    <row r="95" spans="1:19">
      <c r="A95">
        <v>110</v>
      </c>
      <c r="B95" t="s">
        <v>168</v>
      </c>
      <c r="C95" s="1">
        <v>184.79999999999899</v>
      </c>
      <c r="D95" s="2" t="s">
        <v>278</v>
      </c>
      <c r="E95">
        <f>IF(ISBLANK(Marathon!F114),"",100+MAX(0,(50-(50*(Marathon!F114-'Best Times'!H$2)/('Best Times'!H$8-'Best Times'!H$2)))))</f>
        <v>138.71453900709218</v>
      </c>
      <c r="F95">
        <f>IF(ISBLANK(Marathon!G114),"",100+MAX(0,(50-(50*(Marathon!G114-'Best Times'!I$2)/('Best Times'!I$8-'Best Times'!I$2)))))</f>
        <v>111.68803418803418</v>
      </c>
      <c r="G95">
        <f>IF(ISBLANK(Marathon!H114),"",100+MAX(0,(50-(50*(Marathon!H114-'Best Times'!J$2)/('Best Times'!J$8-'Best Times'!J$2)))))</f>
        <v>141.32923076923078</v>
      </c>
      <c r="H95" t="str">
        <f>IF(ISBLANK(Marathon!I114),"",100+MAX(0,(50-(50*(Marathon!I114-'Best Times'!K$2)/('Best Times'!K$8-'Best Times'!K$2)))))</f>
        <v/>
      </c>
      <c r="I95" t="str">
        <f>IF(ISBLANK(Marathon!J114),"",100+MAX(0,(50-(50*(Marathon!J114-'Best Times'!L$2)/('Best Times'!L$8-'Best Times'!L$2)))))</f>
        <v/>
      </c>
      <c r="J95">
        <f>IF(ISBLANK(Marathon!K114),"",100+MAX(0,(50-(50*(Marathon!K114-'Best Times'!M$2)/('Best Times'!M$8-'Best Times'!M$2)))))</f>
        <v>119.1025641025641</v>
      </c>
      <c r="K95">
        <f>IF(ISBLANK(Marathon!L114),"",100+MAX(0,(50-(50*(Marathon!L114-'Best Times'!N$2)/('Best Times'!N$8-'Best Times'!N$2)))))</f>
        <v>124.83769633507853</v>
      </c>
      <c r="L95">
        <f>IF(ISBLANK(Marathon!M114),"",100+MAX(0,(50-(50*(Marathon!M114-'Best Times'!O$2)/('Best Times'!O$8-'Best Times'!O$2)))))</f>
        <v>148.50640113798008</v>
      </c>
      <c r="M95">
        <f>IF(ISBLANK(Marathon!N114),"",100+MAX(0,(50-(50*(Marathon!N114-'Best Times'!P$2)/('Best Times'!P$8-'Best Times'!P$2)))))</f>
        <v>140.10084033613447</v>
      </c>
      <c r="N95">
        <f>IF(ISBLANK(Marathon!O114),"",100+MAX(0,(50-(50*(Marathon!O114-'Best Times'!Q$2)/('Best Times'!Q$8-'Best Times'!Q$2)))))</f>
        <v>137.88381742738591</v>
      </c>
      <c r="O95">
        <f>100*COUNTIF(E95:N95,"&gt;0")</f>
        <v>800</v>
      </c>
      <c r="P95">
        <f>IF(O95=1000,MIN(E95:N95),0)</f>
        <v>0</v>
      </c>
      <c r="Q95">
        <f>SUM(E95:N95)-P95</f>
        <v>1062.1631233035</v>
      </c>
      <c r="R95">
        <v>94</v>
      </c>
      <c r="S95">
        <f t="shared" si="1"/>
        <v>16</v>
      </c>
    </row>
    <row r="96" spans="1:19">
      <c r="A96">
        <v>81</v>
      </c>
      <c r="B96" t="s">
        <v>154</v>
      </c>
      <c r="C96" s="1">
        <v>140.6</v>
      </c>
      <c r="D96" s="2" t="s">
        <v>275</v>
      </c>
      <c r="E96">
        <f>IF(ISBLANK(Marathon!F85),"",100+MAX(0,(50-(50*(Marathon!F85-'Best Times'!H$2)/('Best Times'!H$8-'Best Times'!H$2)))))</f>
        <v>109.99113475177305</v>
      </c>
      <c r="F96">
        <f>IF(ISBLANK(Marathon!G85),"",100+MAX(0,(50-(50*(Marathon!G85-'Best Times'!I$2)/('Best Times'!I$8-'Best Times'!I$2)))))</f>
        <v>100</v>
      </c>
      <c r="G96">
        <f>IF(ISBLANK(Marathon!H85),"",100+MAX(0,(50-(50*(Marathon!H85-'Best Times'!J$2)/('Best Times'!J$8-'Best Times'!J$2)))))</f>
        <v>100</v>
      </c>
      <c r="H96">
        <f>IF(ISBLANK(Marathon!I85),"",100+MAX(0,(50-(50*(Marathon!I85-'Best Times'!K$2)/('Best Times'!K$8-'Best Times'!K$2)))))</f>
        <v>130.95238095238096</v>
      </c>
      <c r="I96">
        <f>IF(ISBLANK(Marathon!J85),"",100+MAX(0,(50-(50*(Marathon!J85-'Best Times'!L$2)/('Best Times'!L$8-'Best Times'!L$2)))))</f>
        <v>127.58620689655172</v>
      </c>
      <c r="J96">
        <f>IF(ISBLANK(Marathon!K85),"",100+MAX(0,(50-(50*(Marathon!K85-'Best Times'!M$2)/('Best Times'!M$8-'Best Times'!M$2)))))</f>
        <v>131.66666666666666</v>
      </c>
      <c r="K96">
        <f>IF(ISBLANK(Marathon!L85),"",100+MAX(0,(50-(50*(Marathon!L85-'Best Times'!N$2)/('Best Times'!N$8-'Best Times'!N$2)))))</f>
        <v>107.717277486911</v>
      </c>
      <c r="L96">
        <f>IF(ISBLANK(Marathon!M85),"",100+MAX(0,(50-(50*(Marathon!M85-'Best Times'!O$2)/('Best Times'!O$8-'Best Times'!O$2)))))</f>
        <v>100</v>
      </c>
      <c r="M96">
        <f>IF(ISBLANK(Marathon!N85),"",100+MAX(0,(50-(50*(Marathon!N85-'Best Times'!P$2)/('Best Times'!P$8-'Best Times'!P$2)))))</f>
        <v>117.73109243697479</v>
      </c>
      <c r="N96">
        <f>IF(ISBLANK(Marathon!O85),"",100+MAX(0,(50-(50*(Marathon!O85-'Best Times'!Q$2)/('Best Times'!Q$8-'Best Times'!Q$2)))))</f>
        <v>136.43153526970954</v>
      </c>
      <c r="O96">
        <f>100*COUNTIF(E96:N96,"&gt;0")</f>
        <v>1000</v>
      </c>
      <c r="P96">
        <f>IF(O96=1000,MIN(E96:N96),0)</f>
        <v>100</v>
      </c>
      <c r="Q96">
        <f>SUM(E96:N96)-P96</f>
        <v>1062.0762944609678</v>
      </c>
      <c r="R96">
        <v>95</v>
      </c>
      <c r="S96">
        <f t="shared" si="1"/>
        <v>-14</v>
      </c>
    </row>
    <row r="97" spans="1:19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IF(ISBLANK(Marathon!F100),"",100+MAX(0,(50-(50*(Marathon!F100-'Best Times'!H$2)/('Best Times'!H$8-'Best Times'!H$2)))))</f>
        <v>138.61702127659575</v>
      </c>
      <c r="F97">
        <f>IF(ISBLANK(Marathon!G100),"",100+MAX(0,(50-(50*(Marathon!G100-'Best Times'!I$2)/('Best Times'!I$8-'Best Times'!I$2)))))</f>
        <v>101.83760683760684</v>
      </c>
      <c r="G97">
        <f>IF(ISBLANK(Marathon!H100),"",100+MAX(0,(50-(50*(Marathon!H100-'Best Times'!J$2)/('Best Times'!J$8-'Best Times'!J$2)))))</f>
        <v>104.83692307692309</v>
      </c>
      <c r="H97">
        <f>IF(ISBLANK(Marathon!I100),"",100+MAX(0,(50-(50*(Marathon!I100-'Best Times'!K$2)/('Best Times'!K$8-'Best Times'!K$2)))))</f>
        <v>111.97044334975369</v>
      </c>
      <c r="I97">
        <f>IF(ISBLANK(Marathon!J100),"",100+MAX(0,(50-(50*(Marathon!J100-'Best Times'!L$2)/('Best Times'!L$8-'Best Times'!L$2)))))</f>
        <v>135.37931034482759</v>
      </c>
      <c r="J97">
        <f>IF(ISBLANK(Marathon!K100),"",100+MAX(0,(50-(50*(Marathon!K100-'Best Times'!M$2)/('Best Times'!M$8-'Best Times'!M$2)))))</f>
        <v>122.16962524654832</v>
      </c>
      <c r="K97">
        <f>IF(ISBLANK(Marathon!L100),"",100+MAX(0,(50-(50*(Marathon!L100-'Best Times'!N$2)/('Best Times'!N$8-'Best Times'!N$2)))))</f>
        <v>100</v>
      </c>
      <c r="L97">
        <f>IF(ISBLANK(Marathon!M100),"",100+MAX(0,(50-(50*(Marathon!M100-'Best Times'!O$2)/('Best Times'!O$8-'Best Times'!O$2)))))</f>
        <v>114.52347083926031</v>
      </c>
      <c r="M97">
        <f>IF(ISBLANK(Marathon!N100),"",100+MAX(0,(50-(50*(Marathon!N100-'Best Times'!P$2)/('Best Times'!P$8-'Best Times'!P$2)))))</f>
        <v>100</v>
      </c>
      <c r="N97">
        <f>IF(ISBLANK(Marathon!O100),"",100+MAX(0,(50-(50*(Marathon!O100-'Best Times'!Q$2)/('Best Times'!Q$8-'Best Times'!Q$2)))))</f>
        <v>123.54771784232365</v>
      </c>
      <c r="O97">
        <f>100*COUNTIF(E97:N97,"&gt;0")</f>
        <v>1000</v>
      </c>
      <c r="P97">
        <f>IF(O97=1000,MIN(E97:N97),0)</f>
        <v>100</v>
      </c>
      <c r="Q97">
        <f>SUM(E97:N97)-P97</f>
        <v>1052.8821188138393</v>
      </c>
      <c r="R97">
        <v>96</v>
      </c>
      <c r="S97">
        <f t="shared" si="1"/>
        <v>0</v>
      </c>
    </row>
    <row r="98" spans="1:19">
      <c r="A98">
        <v>87</v>
      </c>
      <c r="B98" t="s">
        <v>157</v>
      </c>
      <c r="C98" s="1">
        <v>134.4</v>
      </c>
      <c r="D98" s="2" t="s">
        <v>275</v>
      </c>
      <c r="E98">
        <f>IF(ISBLANK(Marathon!F91),"",100+MAX(0,(50-(50*(Marathon!F91-'Best Times'!H$2)/('Best Times'!H$8-'Best Times'!H$2)))))</f>
        <v>112.80141843971631</v>
      </c>
      <c r="F98">
        <f>IF(ISBLANK(Marathon!G91),"",100+MAX(0,(50-(50*(Marathon!G91-'Best Times'!I$2)/('Best Times'!I$8-'Best Times'!I$2)))))</f>
        <v>124.38034188034189</v>
      </c>
      <c r="G98">
        <f>IF(ISBLANK(Marathon!H91),"",100+MAX(0,(50-(50*(Marathon!H91-'Best Times'!J$2)/('Best Times'!J$8-'Best Times'!J$2)))))</f>
        <v>100</v>
      </c>
      <c r="H98">
        <f>IF(ISBLANK(Marathon!I91),"",100+MAX(0,(50-(50*(Marathon!I91-'Best Times'!K$2)/('Best Times'!K$8-'Best Times'!K$2)))))</f>
        <v>111.21510673234812</v>
      </c>
      <c r="I98">
        <f>IF(ISBLANK(Marathon!J91),"",100+MAX(0,(50-(50*(Marathon!J91-'Best Times'!L$2)/('Best Times'!L$8-'Best Times'!L$2)))))</f>
        <v>135.68965517241378</v>
      </c>
      <c r="J98">
        <f>IF(ISBLANK(Marathon!K91),"",100+MAX(0,(50-(50*(Marathon!K91-'Best Times'!M$2)/('Best Times'!M$8-'Best Times'!M$2)))))</f>
        <v>128.2938856015779</v>
      </c>
      <c r="K98">
        <f>IF(ISBLANK(Marathon!L91),"",100+MAX(0,(50-(50*(Marathon!L91-'Best Times'!N$2)/('Best Times'!N$8-'Best Times'!N$2)))))</f>
        <v>100</v>
      </c>
      <c r="L98">
        <f>IF(ISBLANK(Marathon!M91),"",100+MAX(0,(50-(50*(Marathon!M91-'Best Times'!O$2)/('Best Times'!O$8-'Best Times'!O$2)))))</f>
        <v>100</v>
      </c>
      <c r="M98">
        <f>IF(ISBLANK(Marathon!N91),"",100+MAX(0,(50-(50*(Marathon!N91-'Best Times'!P$2)/('Best Times'!P$8-'Best Times'!P$2)))))</f>
        <v>122.25210084033614</v>
      </c>
      <c r="N98">
        <f>IF(ISBLANK(Marathon!O91),"",100+MAX(0,(50-(50*(Marathon!O91-'Best Times'!Q$2)/('Best Times'!Q$8-'Best Times'!Q$2)))))</f>
        <v>117.9460580912863</v>
      </c>
      <c r="O98">
        <f>100*COUNTIF(E98:N98,"&gt;0")</f>
        <v>1000</v>
      </c>
      <c r="P98">
        <f>IF(O98=1000,MIN(E98:N98),0)</f>
        <v>100</v>
      </c>
      <c r="Q98">
        <f>SUM(E98:N98)-P98</f>
        <v>1052.5785667580203</v>
      </c>
      <c r="R98">
        <v>97</v>
      </c>
      <c r="S98">
        <f t="shared" si="1"/>
        <v>-10</v>
      </c>
    </row>
    <row r="99" spans="1:19">
      <c r="A99">
        <v>102</v>
      </c>
      <c r="B99" t="s">
        <v>164</v>
      </c>
      <c r="C99" s="1">
        <v>212.183333333333</v>
      </c>
      <c r="D99" s="2" t="s">
        <v>278</v>
      </c>
      <c r="E99" t="str">
        <f>IF(ISBLANK(Marathon!F106),"",100+MAX(0,(50-(50*(Marathon!F106-'Best Times'!H$2)/('Best Times'!H$8-'Best Times'!H$2)))))</f>
        <v/>
      </c>
      <c r="F99">
        <f>IF(ISBLANK(Marathon!G106),"",100+MAX(0,(50-(50*(Marathon!G106-'Best Times'!I$2)/('Best Times'!I$8-'Best Times'!I$2)))))</f>
        <v>139.55128205128204</v>
      </c>
      <c r="G99" t="str">
        <f>IF(ISBLANK(Marathon!H106),"",100+MAX(0,(50-(50*(Marathon!H106-'Best Times'!J$2)/('Best Times'!J$8-'Best Times'!J$2)))))</f>
        <v/>
      </c>
      <c r="H99">
        <f>IF(ISBLANK(Marathon!I106),"",100+MAX(0,(50-(50*(Marathon!I106-'Best Times'!K$2)/('Best Times'!K$8-'Best Times'!K$2)))))</f>
        <v>130.83743842364532</v>
      </c>
      <c r="I99">
        <f>IF(ISBLANK(Marathon!J106),"",100+MAX(0,(50-(50*(Marathon!J106-'Best Times'!L$2)/('Best Times'!L$8-'Best Times'!L$2)))))</f>
        <v>134.87931034482759</v>
      </c>
      <c r="J99">
        <f>IF(ISBLANK(Marathon!K106),"",100+MAX(0,(50-(50*(Marathon!K106-'Best Times'!M$2)/('Best Times'!M$8-'Best Times'!M$2)))))</f>
        <v>130.44378698224853</v>
      </c>
      <c r="K99">
        <f>IF(ISBLANK(Marathon!L106),"",100+MAX(0,(50-(50*(Marathon!L106-'Best Times'!N$2)/('Best Times'!N$8-'Best Times'!N$2)))))</f>
        <v>119.81151832460733</v>
      </c>
      <c r="L99">
        <f>IF(ISBLANK(Marathon!M106),"",100+MAX(0,(50-(50*(Marathon!M106-'Best Times'!O$2)/('Best Times'!O$8-'Best Times'!O$2)))))</f>
        <v>140.89615931721195</v>
      </c>
      <c r="M99">
        <f>IF(ISBLANK(Marathon!N106),"",100+MAX(0,(50-(50*(Marathon!N106-'Best Times'!P$2)/('Best Times'!P$8-'Best Times'!P$2)))))</f>
        <v>117.26050420168067</v>
      </c>
      <c r="N99">
        <f>IF(ISBLANK(Marathon!O106),"",100+MAX(0,(50-(50*(Marathon!O106-'Best Times'!Q$2)/('Best Times'!Q$8-'Best Times'!Q$2)))))</f>
        <v>131.03734439834025</v>
      </c>
      <c r="O99">
        <f>100*COUNTIF(E99:N99,"&gt;0")</f>
        <v>800</v>
      </c>
      <c r="P99">
        <f>IF(O99=1000,MIN(E99:N99),0)</f>
        <v>0</v>
      </c>
      <c r="Q99">
        <f>SUM(E99:N99)-P99</f>
        <v>1044.7173440438437</v>
      </c>
      <c r="R99">
        <v>98</v>
      </c>
      <c r="S99">
        <f t="shared" si="1"/>
        <v>4</v>
      </c>
    </row>
    <row r="100" spans="1:19">
      <c r="A100">
        <v>100</v>
      </c>
      <c r="B100" t="s">
        <v>162</v>
      </c>
      <c r="C100" s="1">
        <v>115.61666666666601</v>
      </c>
      <c r="D100" s="2" t="s">
        <v>280</v>
      </c>
      <c r="E100">
        <f>IF(ISBLANK(Marathon!F104),"",100+MAX(0,(50-(50*(Marathon!F104-'Best Times'!H$2)/('Best Times'!H$8-'Best Times'!H$2)))))</f>
        <v>121.3209219858156</v>
      </c>
      <c r="F100">
        <f>IF(ISBLANK(Marathon!G104),"",100+MAX(0,(50-(50*(Marathon!G104-'Best Times'!I$2)/('Best Times'!I$8-'Best Times'!I$2)))))</f>
        <v>119.78632478632478</v>
      </c>
      <c r="G100">
        <f>IF(ISBLANK(Marathon!H104),"",100+MAX(0,(50-(50*(Marathon!H104-'Best Times'!J$2)/('Best Times'!J$8-'Best Times'!J$2)))))</f>
        <v>100</v>
      </c>
      <c r="H100">
        <f>IF(ISBLANK(Marathon!I104),"",100+MAX(0,(50-(50*(Marathon!I104-'Best Times'!K$2)/('Best Times'!K$8-'Best Times'!K$2)))))</f>
        <v>124.07224958949097</v>
      </c>
      <c r="I100" t="str">
        <f>IF(ISBLANK(Marathon!J104),"",100+MAX(0,(50-(50*(Marathon!J104-'Best Times'!L$2)/('Best Times'!L$8-'Best Times'!L$2)))))</f>
        <v/>
      </c>
      <c r="J100">
        <f>IF(ISBLANK(Marathon!K104),"",100+MAX(0,(50-(50*(Marathon!K104-'Best Times'!M$2)/('Best Times'!M$8-'Best Times'!M$2)))))</f>
        <v>118.79684418145956</v>
      </c>
      <c r="K100">
        <f>IF(ISBLANK(Marathon!L104),"",100+MAX(0,(50-(50*(Marathon!L104-'Best Times'!N$2)/('Best Times'!N$8-'Best Times'!N$2)))))</f>
        <v>100</v>
      </c>
      <c r="L100">
        <f>IF(ISBLANK(Marathon!M104),"",100+MAX(0,(50-(50*(Marathon!M104-'Best Times'!O$2)/('Best Times'!O$8-'Best Times'!O$2)))))</f>
        <v>130.72546230440966</v>
      </c>
      <c r="M100">
        <f>IF(ISBLANK(Marathon!N104),"",100+MAX(0,(50-(50*(Marathon!N104-'Best Times'!P$2)/('Best Times'!P$8-'Best Times'!P$2)))))</f>
        <v>112.67226890756302</v>
      </c>
      <c r="N100">
        <f>IF(ISBLANK(Marathon!O104),"",100+MAX(0,(50-(50*(Marathon!O104-'Best Times'!Q$2)/('Best Times'!Q$8-'Best Times'!Q$2)))))</f>
        <v>116.03734439834025</v>
      </c>
      <c r="O100">
        <f>100*COUNTIF(E100:N100,"&gt;0")</f>
        <v>900</v>
      </c>
      <c r="P100">
        <f>IF(O100=1000,MIN(E100:N100),0)</f>
        <v>0</v>
      </c>
      <c r="Q100">
        <f>SUM(E100:N100)-P100</f>
        <v>1043.4114161534039</v>
      </c>
      <c r="R100">
        <v>99</v>
      </c>
      <c r="S100">
        <f t="shared" si="1"/>
        <v>1</v>
      </c>
    </row>
    <row r="101" spans="1:19">
      <c r="A101">
        <v>95</v>
      </c>
      <c r="B101" t="s">
        <v>159</v>
      </c>
      <c r="C101" s="1">
        <v>123.15</v>
      </c>
      <c r="D101" s="2" t="s">
        <v>274</v>
      </c>
      <c r="E101">
        <f>IF(ISBLANK(Marathon!F99),"",100+MAX(0,(50-(50*(Marathon!F99-'Best Times'!H$2)/('Best Times'!H$8-'Best Times'!H$2)))))</f>
        <v>100</v>
      </c>
      <c r="F101">
        <f>IF(ISBLANK(Marathon!G99),"",100+MAX(0,(50-(50*(Marathon!G99-'Best Times'!I$2)/('Best Times'!I$8-'Best Times'!I$2)))))</f>
        <v>100.10683760683762</v>
      </c>
      <c r="G101" t="str">
        <f>IF(ISBLANK(Marathon!H99),"",100+MAX(0,(50-(50*(Marathon!H99-'Best Times'!J$2)/('Best Times'!J$8-'Best Times'!J$2)))))</f>
        <v/>
      </c>
      <c r="H101">
        <f>IF(ISBLANK(Marathon!I99),"",100+MAX(0,(50-(50*(Marathon!I99-'Best Times'!K$2)/('Best Times'!K$8-'Best Times'!K$2)))))</f>
        <v>131.72413793103448</v>
      </c>
      <c r="I101">
        <f>IF(ISBLANK(Marathon!J99),"",100+MAX(0,(50-(50*(Marathon!J99-'Best Times'!L$2)/('Best Times'!L$8-'Best Times'!L$2)))))</f>
        <v>121.18965517241379</v>
      </c>
      <c r="J101">
        <f>IF(ISBLANK(Marathon!K99),"",100+MAX(0,(50-(50*(Marathon!K99-'Best Times'!M$2)/('Best Times'!M$8-'Best Times'!M$2)))))</f>
        <v>128.66863905325442</v>
      </c>
      <c r="K101">
        <f>IF(ISBLANK(Marathon!L99),"",100+MAX(0,(50-(50*(Marathon!L99-'Best Times'!N$2)/('Best Times'!N$8-'Best Times'!N$2)))))</f>
        <v>107.92670157068062</v>
      </c>
      <c r="L101">
        <f>IF(ISBLANK(Marathon!M99),"",100+MAX(0,(50-(50*(Marathon!M99-'Best Times'!O$2)/('Best Times'!O$8-'Best Times'!O$2)))))</f>
        <v>123.66998577524893</v>
      </c>
      <c r="M101">
        <f>IF(ISBLANK(Marathon!N99),"",100+MAX(0,(50-(50*(Marathon!N99-'Best Times'!P$2)/('Best Times'!P$8-'Best Times'!P$2)))))</f>
        <v>100</v>
      </c>
      <c r="N101">
        <f>IF(ISBLANK(Marathon!O99),"",100+MAX(0,(50-(50*(Marathon!O99-'Best Times'!Q$2)/('Best Times'!Q$8-'Best Times'!Q$2)))))</f>
        <v>124.12863070539419</v>
      </c>
      <c r="O101">
        <f>100*COUNTIF(E101:N101,"&gt;0")</f>
        <v>900</v>
      </c>
      <c r="P101">
        <f>IF(O101=1000,MIN(E101:N101),0)</f>
        <v>0</v>
      </c>
      <c r="Q101">
        <f>SUM(E101:N101)-P101</f>
        <v>1037.414587814864</v>
      </c>
      <c r="R101">
        <v>100</v>
      </c>
      <c r="S101">
        <f t="shared" si="1"/>
        <v>-5</v>
      </c>
    </row>
    <row r="102" spans="1:19">
      <c r="A102">
        <v>94</v>
      </c>
      <c r="B102" t="s">
        <v>27</v>
      </c>
      <c r="C102" s="1">
        <v>123.36666666666601</v>
      </c>
      <c r="D102" s="2" t="s">
        <v>280</v>
      </c>
      <c r="E102">
        <f>IF(ISBLANK(Marathon!F98),"",100+MAX(0,(50-(50*(Marathon!F98-'Best Times'!H$2)/('Best Times'!H$8-'Best Times'!H$2)))))</f>
        <v>100</v>
      </c>
      <c r="F102">
        <f>IF(ISBLANK(Marathon!G98),"",100+MAX(0,(50-(50*(Marathon!G98-'Best Times'!I$2)/('Best Times'!I$8-'Best Times'!I$2)))))</f>
        <v>100</v>
      </c>
      <c r="G102" t="str">
        <f>IF(ISBLANK(Marathon!H98),"",100+MAX(0,(50-(50*(Marathon!H98-'Best Times'!J$2)/('Best Times'!J$8-'Best Times'!J$2)))))</f>
        <v/>
      </c>
      <c r="H102">
        <f>IF(ISBLANK(Marathon!I98),"",100+MAX(0,(50-(50*(Marathon!I98-'Best Times'!K$2)/('Best Times'!K$8-'Best Times'!K$2)))))</f>
        <v>122.98850574712644</v>
      </c>
      <c r="I102">
        <f>IF(ISBLANK(Marathon!J98),"",100+MAX(0,(50-(50*(Marathon!J98-'Best Times'!L$2)/('Best Times'!L$8-'Best Times'!L$2)))))</f>
        <v>133.89655172413794</v>
      </c>
      <c r="J102">
        <f>IF(ISBLANK(Marathon!K98),"",100+MAX(0,(50-(50*(Marathon!K98-'Best Times'!M$2)/('Best Times'!M$8-'Best Times'!M$2)))))</f>
        <v>139.67455621301775</v>
      </c>
      <c r="K102">
        <f>IF(ISBLANK(Marathon!L98),"",100+MAX(0,(50-(50*(Marathon!L98-'Best Times'!N$2)/('Best Times'!N$8-'Best Times'!N$2)))))</f>
        <v>100</v>
      </c>
      <c r="L102">
        <f>IF(ISBLANK(Marathon!M98),"",100+MAX(0,(50-(50*(Marathon!M98-'Best Times'!O$2)/('Best Times'!O$8-'Best Times'!O$2)))))</f>
        <v>120.19914651493599</v>
      </c>
      <c r="M102">
        <f>IF(ISBLANK(Marathon!N98),"",100+MAX(0,(50-(50*(Marathon!N98-'Best Times'!P$2)/('Best Times'!P$8-'Best Times'!P$2)))))</f>
        <v>100</v>
      </c>
      <c r="N102">
        <f>IF(ISBLANK(Marathon!O98),"",100+MAX(0,(50-(50*(Marathon!O98-'Best Times'!Q$2)/('Best Times'!Q$8-'Best Times'!Q$2)))))</f>
        <v>119.10788381742739</v>
      </c>
      <c r="O102">
        <f>100*COUNTIF(E102:N102,"&gt;0")</f>
        <v>900</v>
      </c>
      <c r="P102">
        <f>IF(O102=1000,MIN(E102:N102),0)</f>
        <v>0</v>
      </c>
      <c r="Q102">
        <f>SUM(E102:N102)-P102</f>
        <v>1035.8666440166455</v>
      </c>
      <c r="R102">
        <v>101</v>
      </c>
      <c r="S102">
        <f t="shared" si="1"/>
        <v>-7</v>
      </c>
    </row>
    <row r="103" spans="1:19">
      <c r="A103">
        <v>104</v>
      </c>
      <c r="B103" t="s">
        <v>165</v>
      </c>
      <c r="C103" s="1">
        <v>108.44999999999899</v>
      </c>
      <c r="D103" s="2" t="s">
        <v>279</v>
      </c>
      <c r="E103">
        <f>IF(ISBLANK(Marathon!F108),"",100+MAX(0,(50-(50*(Marathon!F108-'Best Times'!H$2)/('Best Times'!H$8-'Best Times'!H$2)))))</f>
        <v>100</v>
      </c>
      <c r="F103">
        <f>IF(ISBLANK(Marathon!G108),"",100+MAX(0,(50-(50*(Marathon!G108-'Best Times'!I$2)/('Best Times'!I$8-'Best Times'!I$2)))))</f>
        <v>100</v>
      </c>
      <c r="G103">
        <f>IF(ISBLANK(Marathon!H108),"",100+MAX(0,(50-(50*(Marathon!H108-'Best Times'!J$2)/('Best Times'!J$8-'Best Times'!J$2)))))</f>
        <v>100</v>
      </c>
      <c r="H103">
        <f>IF(ISBLANK(Marathon!I108),"",100+MAX(0,(50-(50*(Marathon!I108-'Best Times'!K$2)/('Best Times'!K$8-'Best Times'!K$2)))))</f>
        <v>100</v>
      </c>
      <c r="I103">
        <f>IF(ISBLANK(Marathon!J108),"",100+MAX(0,(50-(50*(Marathon!J108-'Best Times'!L$2)/('Best Times'!L$8-'Best Times'!L$2)))))</f>
        <v>128.65517241379311</v>
      </c>
      <c r="J103">
        <f>IF(ISBLANK(Marathon!K108),"",100+MAX(0,(50-(50*(Marathon!K108-'Best Times'!M$2)/('Best Times'!M$8-'Best Times'!M$2)))))</f>
        <v>139.95069033530572</v>
      </c>
      <c r="K103">
        <f>IF(ISBLANK(Marathon!L108),"",100+MAX(0,(50-(50*(Marathon!L108-'Best Times'!N$2)/('Best Times'!N$8-'Best Times'!N$2)))))</f>
        <v>106.67015706806282</v>
      </c>
      <c r="L103">
        <f>IF(ISBLANK(Marathon!M108),"",100+MAX(0,(50-(50*(Marathon!M108-'Best Times'!O$2)/('Best Times'!O$8-'Best Times'!O$2)))))</f>
        <v>119.81507823613087</v>
      </c>
      <c r="M103">
        <f>IF(ISBLANK(Marathon!N108),"",100+MAX(0,(50-(50*(Marathon!N108-'Best Times'!P$2)/('Best Times'!P$8-'Best Times'!P$2)))))</f>
        <v>100</v>
      </c>
      <c r="N103">
        <f>IF(ISBLANK(Marathon!O108),"",100+MAX(0,(50-(50*(Marathon!O108-'Best Times'!Q$2)/('Best Times'!Q$8-'Best Times'!Q$2)))))</f>
        <v>134.75103734439836</v>
      </c>
      <c r="O103">
        <f>100*COUNTIF(E103:N103,"&gt;0")</f>
        <v>1000</v>
      </c>
      <c r="P103">
        <f>IF(O103=1000,MIN(E103:N103),0)</f>
        <v>100</v>
      </c>
      <c r="Q103">
        <f>SUM(E103:N103)-P103</f>
        <v>1029.842135397691</v>
      </c>
      <c r="R103">
        <v>102</v>
      </c>
      <c r="S103">
        <f t="shared" si="1"/>
        <v>2</v>
      </c>
    </row>
    <row r="104" spans="1:19">
      <c r="A104">
        <v>106</v>
      </c>
      <c r="B104" t="s">
        <v>22</v>
      </c>
      <c r="C104" s="1">
        <v>105.06666666666599</v>
      </c>
      <c r="D104" s="2" t="s">
        <v>275</v>
      </c>
      <c r="E104">
        <f>IF(ISBLANK(Marathon!F110),"",100+MAX(0,(50-(50*(Marathon!F110-'Best Times'!H$2)/('Best Times'!H$8-'Best Times'!H$2)))))</f>
        <v>100</v>
      </c>
      <c r="F104">
        <f>IF(ISBLANK(Marathon!G110),"",100+MAX(0,(50-(50*(Marathon!G110-'Best Times'!I$2)/('Best Times'!I$8-'Best Times'!I$2)))))</f>
        <v>100</v>
      </c>
      <c r="G104">
        <f>IF(ISBLANK(Marathon!H110),"",100+MAX(0,(50-(50*(Marathon!H110-'Best Times'!J$2)/('Best Times'!J$8-'Best Times'!J$2)))))</f>
        <v>116.14769230769231</v>
      </c>
      <c r="H104">
        <f>IF(ISBLANK(Marathon!I110),"",100+MAX(0,(50-(50*(Marathon!I110-'Best Times'!K$2)/('Best Times'!K$8-'Best Times'!K$2)))))</f>
        <v>121.75697865353038</v>
      </c>
      <c r="I104">
        <f>IF(ISBLANK(Marathon!J110),"",100+MAX(0,(50-(50*(Marathon!J110-'Best Times'!L$2)/('Best Times'!L$8-'Best Times'!L$2)))))</f>
        <v>116.67241379310344</v>
      </c>
      <c r="J104">
        <f>IF(ISBLANK(Marathon!K110),"",100+MAX(0,(50-(50*(Marathon!K110-'Best Times'!M$2)/('Best Times'!M$8-'Best Times'!M$2)))))</f>
        <v>103.06706114398422</v>
      </c>
      <c r="K104">
        <f>IF(ISBLANK(Marathon!L110),"",100+MAX(0,(50-(50*(Marathon!L110-'Best Times'!N$2)/('Best Times'!N$8-'Best Times'!N$2)))))</f>
        <v>122.78534031413612</v>
      </c>
      <c r="L104">
        <f>IF(ISBLANK(Marathon!M110),"",100+MAX(0,(50-(50*(Marathon!M110-'Best Times'!O$2)/('Best Times'!O$8-'Best Times'!O$2)))))</f>
        <v>100</v>
      </c>
      <c r="M104">
        <f>IF(ISBLANK(Marathon!N110),"",100+MAX(0,(50-(50*(Marathon!N110-'Best Times'!P$2)/('Best Times'!P$8-'Best Times'!P$2)))))</f>
        <v>126.63865546218487</v>
      </c>
      <c r="N104">
        <f>IF(ISBLANK(Marathon!O110),"",100+MAX(0,(50-(50*(Marathon!O110-'Best Times'!Q$2)/('Best Times'!Q$8-'Best Times'!Q$2)))))</f>
        <v>121.24481327800829</v>
      </c>
      <c r="O104">
        <f>100*COUNTIF(E104:N104,"&gt;0")</f>
        <v>1000</v>
      </c>
      <c r="P104">
        <f>IF(O104=1000,MIN(E104:N104),0)</f>
        <v>100</v>
      </c>
      <c r="Q104">
        <f>SUM(E104:N104)-P104</f>
        <v>1028.3129549526395</v>
      </c>
      <c r="R104">
        <v>103</v>
      </c>
      <c r="S104">
        <f t="shared" si="1"/>
        <v>3</v>
      </c>
    </row>
    <row r="105" spans="1:19">
      <c r="A105">
        <v>82</v>
      </c>
      <c r="B105" t="s">
        <v>50</v>
      </c>
      <c r="C105" s="1">
        <v>140.96666666666599</v>
      </c>
      <c r="D105" s="2" t="s">
        <v>275</v>
      </c>
      <c r="E105">
        <f>IF(ISBLANK(Marathon!F86),"",100+MAX(0,(50-(50*(Marathon!F86-'Best Times'!H$2)/('Best Times'!H$8-'Best Times'!H$2)))))</f>
        <v>100</v>
      </c>
      <c r="F105">
        <f>IF(ISBLANK(Marathon!G86),"",100+MAX(0,(50-(50*(Marathon!G86-'Best Times'!I$2)/('Best Times'!I$8-'Best Times'!I$2)))))</f>
        <v>121.83760683760684</v>
      </c>
      <c r="G105">
        <f>IF(ISBLANK(Marathon!H86),"",100+MAX(0,(50-(50*(Marathon!H86-'Best Times'!J$2)/('Best Times'!J$8-'Best Times'!J$2)))))</f>
        <v>100</v>
      </c>
      <c r="H105">
        <f>IF(ISBLANK(Marathon!I86),"",100+MAX(0,(50-(50*(Marathon!I86-'Best Times'!K$2)/('Best Times'!K$8-'Best Times'!K$2)))))</f>
        <v>109.52380952380952</v>
      </c>
      <c r="I105">
        <f>IF(ISBLANK(Marathon!J86),"",100+MAX(0,(50-(50*(Marathon!J86-'Best Times'!L$2)/('Best Times'!L$8-'Best Times'!L$2)))))</f>
        <v>120.91379310344828</v>
      </c>
      <c r="J105">
        <f>IF(ISBLANK(Marathon!K86),"",100+MAX(0,(50-(50*(Marathon!K86-'Best Times'!M$2)/('Best Times'!M$8-'Best Times'!M$2)))))</f>
        <v>100</v>
      </c>
      <c r="K105">
        <f>IF(ISBLANK(Marathon!L86),"",100+MAX(0,(50-(50*(Marathon!L86-'Best Times'!N$2)/('Best Times'!N$8-'Best Times'!N$2)))))</f>
        <v>100</v>
      </c>
      <c r="L105">
        <f>IF(ISBLANK(Marathon!M86),"",100+MAX(0,(50-(50*(Marathon!M86-'Best Times'!O$2)/('Best Times'!O$8-'Best Times'!O$2)))))</f>
        <v>135.23470839260312</v>
      </c>
      <c r="M105">
        <f>IF(ISBLANK(Marathon!N86),"",100+MAX(0,(50-(50*(Marathon!N86-'Best Times'!P$2)/('Best Times'!P$8-'Best Times'!P$2)))))</f>
        <v>127.14285714285714</v>
      </c>
      <c r="N105">
        <f>IF(ISBLANK(Marathon!O86),"",100+MAX(0,(50-(50*(Marathon!O86-'Best Times'!Q$2)/('Best Times'!Q$8-'Best Times'!Q$2)))))</f>
        <v>111.88796680497924</v>
      </c>
      <c r="O105">
        <f>100*COUNTIF(E105:N105,"&gt;0")</f>
        <v>1000</v>
      </c>
      <c r="P105">
        <f>IF(O105=1000,MIN(E105:N105),0)</f>
        <v>100</v>
      </c>
      <c r="Q105">
        <f>SUM(E105:N105)-P105</f>
        <v>1026.5407418053042</v>
      </c>
      <c r="R105">
        <v>104</v>
      </c>
      <c r="S105">
        <f t="shared" si="1"/>
        <v>-22</v>
      </c>
    </row>
    <row r="106" spans="1:19">
      <c r="A106">
        <v>90</v>
      </c>
      <c r="B106" t="s">
        <v>62</v>
      </c>
      <c r="C106" s="1">
        <v>134.833333333333</v>
      </c>
      <c r="D106" s="2" t="s">
        <v>280</v>
      </c>
      <c r="E106">
        <f>IF(ISBLANK(Marathon!F94),"",100+MAX(0,(50-(50*(Marathon!F94-'Best Times'!H$2)/('Best Times'!H$8-'Best Times'!H$2)))))</f>
        <v>100</v>
      </c>
      <c r="F106">
        <f>IF(ISBLANK(Marathon!G94),"",100+MAX(0,(50-(50*(Marathon!G94-'Best Times'!I$2)/('Best Times'!I$8-'Best Times'!I$2)))))</f>
        <v>100</v>
      </c>
      <c r="G106" t="str">
        <f>IF(ISBLANK(Marathon!H94),"",100+MAX(0,(50-(50*(Marathon!H94-'Best Times'!J$2)/('Best Times'!J$8-'Best Times'!J$2)))))</f>
        <v/>
      </c>
      <c r="H106">
        <f>IF(ISBLANK(Marathon!I94),"",100+MAX(0,(50-(50*(Marathon!I94-'Best Times'!K$2)/('Best Times'!K$8-'Best Times'!K$2)))))</f>
        <v>118.57142857142857</v>
      </c>
      <c r="I106">
        <f>IF(ISBLANK(Marathon!J94),"",100+MAX(0,(50-(50*(Marathon!J94-'Best Times'!L$2)/('Best Times'!L$8-'Best Times'!L$2)))))</f>
        <v>138.05172413793105</v>
      </c>
      <c r="J106">
        <f>IF(ISBLANK(Marathon!K94),"",100+MAX(0,(50-(50*(Marathon!K94-'Best Times'!M$2)/('Best Times'!M$8-'Best Times'!M$2)))))</f>
        <v>101.65680473372781</v>
      </c>
      <c r="K106">
        <f>IF(ISBLANK(Marathon!L94),"",100+MAX(0,(50-(50*(Marathon!L94-'Best Times'!N$2)/('Best Times'!N$8-'Best Times'!N$2)))))</f>
        <v>100</v>
      </c>
      <c r="L106">
        <f>IF(ISBLANK(Marathon!M94),"",100+MAX(0,(50-(50*(Marathon!M94-'Best Times'!O$2)/('Best Times'!O$8-'Best Times'!O$2)))))</f>
        <v>100</v>
      </c>
      <c r="M106">
        <f>IF(ISBLANK(Marathon!N94),"",100+MAX(0,(50-(50*(Marathon!N94-'Best Times'!P$2)/('Best Times'!P$8-'Best Times'!P$2)))))</f>
        <v>130.52100840336135</v>
      </c>
      <c r="N106">
        <f>IF(ISBLANK(Marathon!O94),"",100+MAX(0,(50-(50*(Marathon!O94-'Best Times'!Q$2)/('Best Times'!Q$8-'Best Times'!Q$2)))))</f>
        <v>135.85062240663899</v>
      </c>
      <c r="O106">
        <f>100*COUNTIF(E106:N106,"&gt;0")</f>
        <v>900</v>
      </c>
      <c r="P106">
        <f>IF(O106=1000,MIN(E106:N106),0)</f>
        <v>0</v>
      </c>
      <c r="Q106">
        <f>SUM(E106:N106)-P106</f>
        <v>1024.6515882530875</v>
      </c>
      <c r="R106">
        <v>105</v>
      </c>
      <c r="S106">
        <f t="shared" si="1"/>
        <v>-15</v>
      </c>
    </row>
    <row r="107" spans="1:19">
      <c r="A107">
        <v>112</v>
      </c>
      <c r="B107" t="s">
        <v>49</v>
      </c>
      <c r="C107" s="1">
        <v>81.116666666666603</v>
      </c>
      <c r="D107" s="2" t="s">
        <v>279</v>
      </c>
      <c r="E107">
        <f>IF(ISBLANK(Marathon!F116),"",100+MAX(0,(50-(50*(Marathon!F116-'Best Times'!H$2)/('Best Times'!H$8-'Best Times'!H$2)))))</f>
        <v>124.16666666666667</v>
      </c>
      <c r="F107">
        <f>IF(ISBLANK(Marathon!G116),"",100+MAX(0,(50-(50*(Marathon!G116-'Best Times'!I$2)/('Best Times'!I$8-'Best Times'!I$2)))))</f>
        <v>100</v>
      </c>
      <c r="G107">
        <f>IF(ISBLANK(Marathon!H116),"",100+MAX(0,(50-(50*(Marathon!H116-'Best Times'!J$2)/('Best Times'!J$8-'Best Times'!J$2)))))</f>
        <v>100</v>
      </c>
      <c r="H107">
        <f>IF(ISBLANK(Marathon!I116),"",100+MAX(0,(50-(50*(Marathon!I116-'Best Times'!K$2)/('Best Times'!K$8-'Best Times'!K$2)))))</f>
        <v>103.5303776683087</v>
      </c>
      <c r="I107">
        <f>IF(ISBLANK(Marathon!J116),"",100+MAX(0,(50-(50*(Marathon!J116-'Best Times'!L$2)/('Best Times'!L$8-'Best Times'!L$2)))))</f>
        <v>141.67241379310343</v>
      </c>
      <c r="J107">
        <f>IF(ISBLANK(Marathon!K116),"",100+MAX(0,(50-(50*(Marathon!K116-'Best Times'!M$2)/('Best Times'!M$8-'Best Times'!M$2)))))</f>
        <v>123.61932938856016</v>
      </c>
      <c r="K107">
        <f>IF(ISBLANK(Marathon!L116),"",100+MAX(0,(50-(50*(Marathon!L116-'Best Times'!N$2)/('Best Times'!N$8-'Best Times'!N$2)))))</f>
        <v>104.70157068062827</v>
      </c>
      <c r="L107">
        <f>IF(ISBLANK(Marathon!M116),"",100+MAX(0,(50-(50*(Marathon!M116-'Best Times'!O$2)/('Best Times'!O$8-'Best Times'!O$2)))))</f>
        <v>100</v>
      </c>
      <c r="M107">
        <f>IF(ISBLANK(Marathon!N116),"",100+MAX(0,(50-(50*(Marathon!N116-'Best Times'!P$2)/('Best Times'!P$8-'Best Times'!P$2)))))</f>
        <v>125.96638655462185</v>
      </c>
      <c r="N107">
        <f>IF(ISBLANK(Marathon!O116),"",100+MAX(0,(50-(50*(Marathon!O116-'Best Times'!Q$2)/('Best Times'!Q$8-'Best Times'!Q$2)))))</f>
        <v>100</v>
      </c>
      <c r="O107">
        <f>100*COUNTIF(E107:N107,"&gt;0")</f>
        <v>1000</v>
      </c>
      <c r="P107">
        <f>IF(O107=1000,MIN(E107:N107),0)</f>
        <v>100</v>
      </c>
      <c r="Q107">
        <f>SUM(E107:N107)-P107</f>
        <v>1023.6567447518892</v>
      </c>
      <c r="R107">
        <v>106</v>
      </c>
      <c r="S107">
        <f t="shared" si="1"/>
        <v>6</v>
      </c>
    </row>
    <row r="108" spans="1:19">
      <c r="A108">
        <v>119</v>
      </c>
      <c r="B108" t="s">
        <v>42</v>
      </c>
      <c r="C108" s="1">
        <v>69.1666666666666</v>
      </c>
      <c r="D108" s="2" t="s">
        <v>282</v>
      </c>
      <c r="E108">
        <f>IF(ISBLANK(Marathon!F123),"",100+MAX(0,(50-(50*(Marathon!F123-'Best Times'!H$2)/('Best Times'!H$8-'Best Times'!H$2)))))</f>
        <v>119.00709219858156</v>
      </c>
      <c r="F108">
        <f>IF(ISBLANK(Marathon!G123),"",100+MAX(0,(50-(50*(Marathon!G123-'Best Times'!I$2)/('Best Times'!I$8-'Best Times'!I$2)))))</f>
        <v>100</v>
      </c>
      <c r="G108">
        <f>IF(ISBLANK(Marathon!H123),"",100+MAX(0,(50-(50*(Marathon!H123-'Best Times'!J$2)/('Best Times'!J$8-'Best Times'!J$2)))))</f>
        <v>115.48307692307692</v>
      </c>
      <c r="H108">
        <f>IF(ISBLANK(Marathon!I123),"",100+MAX(0,(50-(50*(Marathon!I123-'Best Times'!K$2)/('Best Times'!K$8-'Best Times'!K$2)))))</f>
        <v>100</v>
      </c>
      <c r="I108">
        <f>IF(ISBLANK(Marathon!J123),"",100+MAX(0,(50-(50*(Marathon!J123-'Best Times'!L$2)/('Best Times'!L$8-'Best Times'!L$2)))))</f>
        <v>120.67241379310344</v>
      </c>
      <c r="J108">
        <f>IF(ISBLANK(Marathon!K123),"",100+MAX(0,(50-(50*(Marathon!K123-'Best Times'!M$2)/('Best Times'!M$8-'Best Times'!M$2)))))</f>
        <v>114.96055226824458</v>
      </c>
      <c r="K108">
        <f>IF(ISBLANK(Marathon!L123),"",100+MAX(0,(50-(50*(Marathon!L123-'Best Times'!N$2)/('Best Times'!N$8-'Best Times'!N$2)))))</f>
        <v>100</v>
      </c>
      <c r="L108">
        <f>IF(ISBLANK(Marathon!M123),"",100+MAX(0,(50-(50*(Marathon!M123-'Best Times'!O$2)/('Best Times'!O$8-'Best Times'!O$2)))))</f>
        <v>125.47652916073969</v>
      </c>
      <c r="M108">
        <f>IF(ISBLANK(Marathon!N123),"",100+MAX(0,(50-(50*(Marathon!N123-'Best Times'!P$2)/('Best Times'!P$8-'Best Times'!P$2)))))</f>
        <v>127.36134453781513</v>
      </c>
      <c r="N108">
        <f>IF(ISBLANK(Marathon!O123),"",100+MAX(0,(50-(50*(Marathon!O123-'Best Times'!Q$2)/('Best Times'!Q$8-'Best Times'!Q$2)))))</f>
        <v>100</v>
      </c>
      <c r="O108">
        <f>100*COUNTIF(E108:N108,"&gt;0")</f>
        <v>1000</v>
      </c>
      <c r="P108">
        <f>IF(O108=1000,MIN(E108:N108),0)</f>
        <v>100</v>
      </c>
      <c r="Q108">
        <f>SUM(E108:N108)-P108</f>
        <v>1022.9610088815614</v>
      </c>
      <c r="R108">
        <v>107</v>
      </c>
      <c r="S108">
        <f t="shared" si="1"/>
        <v>12</v>
      </c>
    </row>
    <row r="109" spans="1:19">
      <c r="A109">
        <v>101</v>
      </c>
      <c r="B109" t="s">
        <v>163</v>
      </c>
      <c r="C109" s="1">
        <v>112.666666666666</v>
      </c>
      <c r="D109" s="2" t="s">
        <v>277</v>
      </c>
      <c r="E109">
        <f>IF(ISBLANK(Marathon!F105),"",100+MAX(0,(50-(50*(Marathon!F105-'Best Times'!H$2)/('Best Times'!H$8-'Best Times'!H$2)))))</f>
        <v>100</v>
      </c>
      <c r="F109">
        <f>IF(ISBLANK(Marathon!G105),"",100+MAX(0,(50-(50*(Marathon!G105-'Best Times'!I$2)/('Best Times'!I$8-'Best Times'!I$2)))))</f>
        <v>130.17094017094018</v>
      </c>
      <c r="G109">
        <f>IF(ISBLANK(Marathon!H105),"",100+MAX(0,(50-(50*(Marathon!H105-'Best Times'!J$2)/('Best Times'!J$8-'Best Times'!J$2)))))</f>
        <v>100</v>
      </c>
      <c r="H109">
        <f>IF(ISBLANK(Marathon!I105),"",100+MAX(0,(50-(50*(Marathon!I105-'Best Times'!K$2)/('Best Times'!K$8-'Best Times'!K$2)))))</f>
        <v>110.72249589490968</v>
      </c>
      <c r="I109">
        <f>IF(ISBLANK(Marathon!J105),"",100+MAX(0,(50-(50*(Marathon!J105-'Best Times'!L$2)/('Best Times'!L$8-'Best Times'!L$2)))))</f>
        <v>128.41379310344828</v>
      </c>
      <c r="J109">
        <f>IF(ISBLANK(Marathon!K105),"",100+MAX(0,(50-(50*(Marathon!K105-'Best Times'!M$2)/('Best Times'!M$8-'Best Times'!M$2)))))</f>
        <v>135.6508875739645</v>
      </c>
      <c r="K109">
        <f>IF(ISBLANK(Marathon!L105),"",100+MAX(0,(50-(50*(Marathon!L105-'Best Times'!N$2)/('Best Times'!N$8-'Best Times'!N$2)))))</f>
        <v>104.64921465968587</v>
      </c>
      <c r="L109">
        <f>IF(ISBLANK(Marathon!M105),"",100+MAX(0,(50-(50*(Marathon!M105-'Best Times'!O$2)/('Best Times'!O$8-'Best Times'!O$2)))))</f>
        <v>100</v>
      </c>
      <c r="M109">
        <f>IF(ISBLANK(Marathon!N105),"",100+MAX(0,(50-(50*(Marathon!N105-'Best Times'!P$2)/('Best Times'!P$8-'Best Times'!P$2)))))</f>
        <v>100</v>
      </c>
      <c r="N109">
        <f>IF(ISBLANK(Marathon!O105),"",100+MAX(0,(50-(50*(Marathon!O105-'Best Times'!Q$2)/('Best Times'!Q$8-'Best Times'!Q$2)))))</f>
        <v>107.26141078838174</v>
      </c>
      <c r="O109">
        <f>100*COUNTIF(E109:N109,"&gt;0")</f>
        <v>1000</v>
      </c>
      <c r="P109">
        <f>IF(O109=1000,MIN(E109:N109),0)</f>
        <v>100</v>
      </c>
      <c r="Q109">
        <f>SUM(E109:N109)-P109</f>
        <v>1016.8687421913303</v>
      </c>
      <c r="R109">
        <v>108</v>
      </c>
      <c r="S109">
        <f t="shared" si="1"/>
        <v>-7</v>
      </c>
    </row>
    <row r="110" spans="1:19">
      <c r="A110">
        <v>92</v>
      </c>
      <c r="B110" t="s">
        <v>38</v>
      </c>
      <c r="C110" s="1">
        <v>125.9</v>
      </c>
      <c r="D110" s="2" t="s">
        <v>277</v>
      </c>
      <c r="E110">
        <f>IF(ISBLANK(Marathon!F96),"",100+MAX(0,(50-(50*(Marathon!F96-'Best Times'!H$2)/('Best Times'!H$8-'Best Times'!H$2)))))</f>
        <v>100</v>
      </c>
      <c r="F110">
        <f>IF(ISBLANK(Marathon!G96),"",100+MAX(0,(50-(50*(Marathon!G96-'Best Times'!I$2)/('Best Times'!I$8-'Best Times'!I$2)))))</f>
        <v>113.16239316239316</v>
      </c>
      <c r="G110">
        <f>IF(ISBLANK(Marathon!H96),"",100+MAX(0,(50-(50*(Marathon!H96-'Best Times'!J$2)/('Best Times'!J$8-'Best Times'!J$2)))))</f>
        <v>109.95076923076923</v>
      </c>
      <c r="H110">
        <f>IF(ISBLANK(Marathon!I96),"",100+MAX(0,(50-(50*(Marathon!I96-'Best Times'!K$2)/('Best Times'!K$8-'Best Times'!K$2)))))</f>
        <v>132.95566502463055</v>
      </c>
      <c r="I110">
        <f>IF(ISBLANK(Marathon!J96),"",100+MAX(0,(50-(50*(Marathon!J96-'Best Times'!L$2)/('Best Times'!L$8-'Best Times'!L$2)))))</f>
        <v>113.87931034482759</v>
      </c>
      <c r="J110">
        <f>IF(ISBLANK(Marathon!K96),"",100+MAX(0,(50-(50*(Marathon!K96-'Best Times'!M$2)/('Best Times'!M$8-'Best Times'!M$2)))))</f>
        <v>100</v>
      </c>
      <c r="K110">
        <f>IF(ISBLANK(Marathon!L96),"",100+MAX(0,(50-(50*(Marathon!L96-'Best Times'!N$2)/('Best Times'!N$8-'Best Times'!N$2)))))</f>
        <v>100</v>
      </c>
      <c r="L110">
        <f>IF(ISBLANK(Marathon!M96),"",100+MAX(0,(50-(50*(Marathon!M96-'Best Times'!O$2)/('Best Times'!O$8-'Best Times'!O$2)))))</f>
        <v>100</v>
      </c>
      <c r="M110">
        <f>IF(ISBLANK(Marathon!N96),"",100+MAX(0,(50-(50*(Marathon!N96-'Best Times'!P$2)/('Best Times'!P$8-'Best Times'!P$2)))))</f>
        <v>126.97478991596638</v>
      </c>
      <c r="N110">
        <f>IF(ISBLANK(Marathon!O96),"",100+MAX(0,(50-(50*(Marathon!O96-'Best Times'!Q$2)/('Best Times'!Q$8-'Best Times'!Q$2)))))</f>
        <v>119.1908713692946</v>
      </c>
      <c r="O110">
        <f>100*COUNTIF(E110:N110,"&gt;0")</f>
        <v>1000</v>
      </c>
      <c r="P110">
        <f>IF(O110=1000,MIN(E110:N110),0)</f>
        <v>100</v>
      </c>
      <c r="Q110">
        <f>SUM(E110:N110)-P110</f>
        <v>1016.1137990478815</v>
      </c>
      <c r="R110">
        <v>109</v>
      </c>
      <c r="S110">
        <f t="shared" si="1"/>
        <v>-17</v>
      </c>
    </row>
    <row r="111" spans="1:19">
      <c r="A111">
        <v>114</v>
      </c>
      <c r="B111" t="s">
        <v>19</v>
      </c>
      <c r="C111" s="1">
        <v>180.75</v>
      </c>
      <c r="D111" s="2" t="s">
        <v>281</v>
      </c>
      <c r="E111">
        <f>IF(ISBLANK(Marathon!F118),"",100+MAX(0,(50-(50*(Marathon!F118-'Best Times'!H$2)/('Best Times'!H$8-'Best Times'!H$2)))))</f>
        <v>139.22872340425533</v>
      </c>
      <c r="F111">
        <f>IF(ISBLANK(Marathon!G118),"",100+MAX(0,(50-(50*(Marathon!G118-'Best Times'!I$2)/('Best Times'!I$8-'Best Times'!I$2)))))</f>
        <v>143.37606837606836</v>
      </c>
      <c r="G111" t="str">
        <f>IF(ISBLANK(Marathon!H118),"",100+MAX(0,(50-(50*(Marathon!H118-'Best Times'!J$2)/('Best Times'!J$8-'Best Times'!J$2)))))</f>
        <v/>
      </c>
      <c r="H111" t="str">
        <f>IF(ISBLANK(Marathon!I118),"",100+MAX(0,(50-(50*(Marathon!I118-'Best Times'!K$2)/('Best Times'!K$8-'Best Times'!K$2)))))</f>
        <v/>
      </c>
      <c r="I111">
        <f>IF(ISBLANK(Marathon!J118),"",100+MAX(0,(50-(50*(Marathon!J118-'Best Times'!L$2)/('Best Times'!L$8-'Best Times'!L$2)))))</f>
        <v>100</v>
      </c>
      <c r="J111">
        <f>IF(ISBLANK(Marathon!K118),"",100+MAX(0,(50-(50*(Marathon!K118-'Best Times'!M$2)/('Best Times'!M$8-'Best Times'!M$2)))))</f>
        <v>139.88165680473372</v>
      </c>
      <c r="K111">
        <f>IF(ISBLANK(Marathon!L118),"",100+MAX(0,(50-(50*(Marathon!L118-'Best Times'!N$2)/('Best Times'!N$8-'Best Times'!N$2)))))</f>
        <v>100</v>
      </c>
      <c r="L111">
        <f>IF(ISBLANK(Marathon!M118),"",100+MAX(0,(50-(50*(Marathon!M118-'Best Times'!O$2)/('Best Times'!O$8-'Best Times'!O$2)))))</f>
        <v>112.73115220483641</v>
      </c>
      <c r="M111">
        <f>IF(ISBLANK(Marathon!N118),"",100+MAX(0,(50-(50*(Marathon!N118-'Best Times'!P$2)/('Best Times'!P$8-'Best Times'!P$2)))))</f>
        <v>136.01680672268907</v>
      </c>
      <c r="N111">
        <f>IF(ISBLANK(Marathon!O118),"",100+MAX(0,(50-(50*(Marathon!O118-'Best Times'!Q$2)/('Best Times'!Q$8-'Best Times'!Q$2)))))</f>
        <v>142.48962655601659</v>
      </c>
      <c r="O111">
        <f>100*COUNTIF(E111:N111,"&gt;0")</f>
        <v>800</v>
      </c>
      <c r="P111">
        <f>IF(O111=1000,MIN(E111:N111),0)</f>
        <v>0</v>
      </c>
      <c r="Q111">
        <f>SUM(E111:N111)-P111</f>
        <v>1013.7240340685995</v>
      </c>
      <c r="R111">
        <v>110</v>
      </c>
      <c r="S111">
        <f t="shared" si="1"/>
        <v>4</v>
      </c>
    </row>
    <row r="112" spans="1:19">
      <c r="A112">
        <v>103</v>
      </c>
      <c r="B112" t="s">
        <v>21</v>
      </c>
      <c r="C112" s="1">
        <v>110.083333333333</v>
      </c>
      <c r="D112" s="2" t="s">
        <v>279</v>
      </c>
      <c r="E112">
        <f>IF(ISBLANK(Marathon!F107),"",100+MAX(0,(50-(50*(Marathon!F107-'Best Times'!H$2)/('Best Times'!H$8-'Best Times'!H$2)))))</f>
        <v>100</v>
      </c>
      <c r="F112">
        <f>IF(ISBLANK(Marathon!G107),"",100+MAX(0,(50-(50*(Marathon!G107-'Best Times'!I$2)/('Best Times'!I$8-'Best Times'!I$2)))))</f>
        <v>118.14102564102564</v>
      </c>
      <c r="G112">
        <f>IF(ISBLANK(Marathon!H107),"",100+MAX(0,(50-(50*(Marathon!H107-'Best Times'!J$2)/('Best Times'!J$8-'Best Times'!J$2)))))</f>
        <v>100</v>
      </c>
      <c r="H112">
        <f>IF(ISBLANK(Marathon!I107),"",100+MAX(0,(50-(50*(Marathon!I107-'Best Times'!K$2)/('Best Times'!K$8-'Best Times'!K$2)))))</f>
        <v>116.84729064039408</v>
      </c>
      <c r="I112">
        <f>IF(ISBLANK(Marathon!J107),"",100+MAX(0,(50-(50*(Marathon!J107-'Best Times'!L$2)/('Best Times'!L$8-'Best Times'!L$2)))))</f>
        <v>100</v>
      </c>
      <c r="J112">
        <f>IF(ISBLANK(Marathon!K107),"",100+MAX(0,(50-(50*(Marathon!K107-'Best Times'!M$2)/('Best Times'!M$8-'Best Times'!M$2)))))</f>
        <v>112.55424063116371</v>
      </c>
      <c r="K112">
        <f>IF(ISBLANK(Marathon!L107),"",100+MAX(0,(50-(50*(Marathon!L107-'Best Times'!N$2)/('Best Times'!N$8-'Best Times'!N$2)))))</f>
        <v>100</v>
      </c>
      <c r="L112">
        <f>IF(ISBLANK(Marathon!M107),"",100+MAX(0,(50-(50*(Marathon!M107-'Best Times'!O$2)/('Best Times'!O$8-'Best Times'!O$2)))))</f>
        <v>142.56045519203414</v>
      </c>
      <c r="M112">
        <f>IF(ISBLANK(Marathon!N107),"",100+MAX(0,(50-(50*(Marathon!N107-'Best Times'!P$2)/('Best Times'!P$8-'Best Times'!P$2)))))</f>
        <v>100</v>
      </c>
      <c r="N112">
        <f>IF(ISBLANK(Marathon!O107),"",100+MAX(0,(50-(50*(Marathon!O107-'Best Times'!Q$2)/('Best Times'!Q$8-'Best Times'!Q$2)))))</f>
        <v>118.87966804979253</v>
      </c>
      <c r="O112">
        <f>100*COUNTIF(E112:N112,"&gt;0")</f>
        <v>1000</v>
      </c>
      <c r="P112">
        <f>IF(O112=1000,MIN(E112:N112),0)</f>
        <v>100</v>
      </c>
      <c r="Q112">
        <f>SUM(E112:N112)-P112</f>
        <v>1008.98268015441</v>
      </c>
      <c r="R112">
        <v>111</v>
      </c>
      <c r="S112">
        <f t="shared" si="1"/>
        <v>-8</v>
      </c>
    </row>
    <row r="113" spans="1:19">
      <c r="A113">
        <v>113</v>
      </c>
      <c r="B113" t="s">
        <v>52</v>
      </c>
      <c r="C113" s="1">
        <v>80.016666666666595</v>
      </c>
      <c r="D113" s="2" t="s">
        <v>277</v>
      </c>
      <c r="E113">
        <f>IF(ISBLANK(Marathon!F117),"",100+MAX(0,(50-(50*(Marathon!F117-'Best Times'!H$2)/('Best Times'!H$8-'Best Times'!H$2)))))</f>
        <v>107.23404255319149</v>
      </c>
      <c r="F113">
        <f>IF(ISBLANK(Marathon!G117),"",100+MAX(0,(50-(50*(Marathon!G117-'Best Times'!I$2)/('Best Times'!I$8-'Best Times'!I$2)))))</f>
        <v>103.54700854700855</v>
      </c>
      <c r="G113">
        <f>IF(ISBLANK(Marathon!H117),"",100+MAX(0,(50-(50*(Marathon!H117-'Best Times'!J$2)/('Best Times'!J$8-'Best Times'!J$2)))))</f>
        <v>100</v>
      </c>
      <c r="H113">
        <f>IF(ISBLANK(Marathon!I117),"",100+MAX(0,(50-(50*(Marathon!I117-'Best Times'!K$2)/('Best Times'!K$8-'Best Times'!K$2)))))</f>
        <v>100</v>
      </c>
      <c r="I113">
        <f>IF(ISBLANK(Marathon!J117),"",100+MAX(0,(50-(50*(Marathon!J117-'Best Times'!L$2)/('Best Times'!L$8-'Best Times'!L$2)))))</f>
        <v>131.0344827586207</v>
      </c>
      <c r="J113">
        <f>IF(ISBLANK(Marathon!K117),"",100+MAX(0,(50-(50*(Marathon!K117-'Best Times'!M$2)/('Best Times'!M$8-'Best Times'!M$2)))))</f>
        <v>131.73570019723866</v>
      </c>
      <c r="K113">
        <f>IF(ISBLANK(Marathon!L117),"",100+MAX(0,(50-(50*(Marathon!L117-'Best Times'!N$2)/('Best Times'!N$8-'Best Times'!N$2)))))</f>
        <v>100</v>
      </c>
      <c r="L113">
        <f>IF(ISBLANK(Marathon!M117),"",100+MAX(0,(50-(50*(Marathon!M117-'Best Times'!O$2)/('Best Times'!O$8-'Best Times'!O$2)))))</f>
        <v>116.6429587482219</v>
      </c>
      <c r="M113">
        <f>IF(ISBLANK(Marathon!N117),"",100+MAX(0,(50-(50*(Marathon!N117-'Best Times'!P$2)/('Best Times'!P$8-'Best Times'!P$2)))))</f>
        <v>110.20168067226891</v>
      </c>
      <c r="N113">
        <f>IF(ISBLANK(Marathon!O117),"",100+MAX(0,(50-(50*(Marathon!O117-'Best Times'!Q$2)/('Best Times'!Q$8-'Best Times'!Q$2)))))</f>
        <v>100</v>
      </c>
      <c r="O113">
        <f>100*COUNTIF(E113:N113,"&gt;0")</f>
        <v>1000</v>
      </c>
      <c r="P113">
        <f>IF(O113=1000,MIN(E113:N113),0)</f>
        <v>100</v>
      </c>
      <c r="Q113">
        <f>SUM(E113:N113)-P113</f>
        <v>1000.3958734765502</v>
      </c>
      <c r="R113">
        <v>112</v>
      </c>
      <c r="S113">
        <f t="shared" si="1"/>
        <v>1</v>
      </c>
    </row>
    <row r="114" spans="1:19">
      <c r="A114">
        <v>108</v>
      </c>
      <c r="B114" t="s">
        <v>167</v>
      </c>
      <c r="C114" s="1">
        <v>97.399999999999906</v>
      </c>
      <c r="D114" s="2" t="s">
        <v>277</v>
      </c>
      <c r="E114">
        <f>IF(ISBLANK(Marathon!F112),"",100+MAX(0,(50-(50*(Marathon!F112-'Best Times'!H$2)/('Best Times'!H$8-'Best Times'!H$2)))))</f>
        <v>100</v>
      </c>
      <c r="F114">
        <f>IF(ISBLANK(Marathon!G112),"",100+MAX(0,(50-(50*(Marathon!G112-'Best Times'!I$2)/('Best Times'!I$8-'Best Times'!I$2)))))</f>
        <v>107.35042735042735</v>
      </c>
      <c r="G114">
        <f>IF(ISBLANK(Marathon!H112),"",100+MAX(0,(50-(50*(Marathon!H112-'Best Times'!J$2)/('Best Times'!J$8-'Best Times'!J$2)))))</f>
        <v>110.44307692307692</v>
      </c>
      <c r="H114">
        <f>IF(ISBLANK(Marathon!I112),"",100+MAX(0,(50-(50*(Marathon!I112-'Best Times'!K$2)/('Best Times'!K$8-'Best Times'!K$2)))))</f>
        <v>108.22660098522167</v>
      </c>
      <c r="I114">
        <f>IF(ISBLANK(Marathon!J112),"",100+MAX(0,(50-(50*(Marathon!J112-'Best Times'!L$2)/('Best Times'!L$8-'Best Times'!L$2)))))</f>
        <v>100</v>
      </c>
      <c r="J114">
        <f>IF(ISBLANK(Marathon!K112),"",100+MAX(0,(50-(50*(Marathon!K112-'Best Times'!M$2)/('Best Times'!M$8-'Best Times'!M$2)))))</f>
        <v>108.33333333333334</v>
      </c>
      <c r="K114">
        <f>IF(ISBLANK(Marathon!L112),"",100+MAX(0,(50-(50*(Marathon!L112-'Best Times'!N$2)/('Best Times'!N$8-'Best Times'!N$2)))))</f>
        <v>100</v>
      </c>
      <c r="L114">
        <f>IF(ISBLANK(Marathon!M112),"",100+MAX(0,(50-(50*(Marathon!M112-'Best Times'!O$2)/('Best Times'!O$8-'Best Times'!O$2)))))</f>
        <v>136.47226173541964</v>
      </c>
      <c r="M114">
        <f>IF(ISBLANK(Marathon!N112),"",100+MAX(0,(50-(50*(Marathon!N112-'Best Times'!P$2)/('Best Times'!P$8-'Best Times'!P$2)))))</f>
        <v>119.04201680672269</v>
      </c>
      <c r="N114">
        <f>IF(ISBLANK(Marathon!O112),"",100+MAX(0,(50-(50*(Marathon!O112-'Best Times'!Q$2)/('Best Times'!Q$8-'Best Times'!Q$2)))))</f>
        <v>109.21161825726142</v>
      </c>
      <c r="O114">
        <f>100*COUNTIF(E114:N114,"&gt;0")</f>
        <v>1000</v>
      </c>
      <c r="P114">
        <f>IF(O114=1000,MIN(E114:N114),0)</f>
        <v>100</v>
      </c>
      <c r="Q114">
        <f>SUM(E114:N114)-P114</f>
        <v>999.07933539146302</v>
      </c>
      <c r="R114">
        <v>113</v>
      </c>
      <c r="S114">
        <f t="shared" si="1"/>
        <v>-5</v>
      </c>
    </row>
    <row r="115" spans="1:19">
      <c r="A115">
        <v>117</v>
      </c>
      <c r="B115" t="s">
        <v>31</v>
      </c>
      <c r="C115" s="1">
        <v>70.55</v>
      </c>
      <c r="D115" s="2" t="s">
        <v>279</v>
      </c>
      <c r="E115">
        <f>IF(ISBLANK(Marathon!F121),"",100+MAX(0,(50-(50*(Marathon!F121-'Best Times'!H$2)/('Best Times'!H$8-'Best Times'!H$2)))))</f>
        <v>116.70212765957447</v>
      </c>
      <c r="F115">
        <f>IF(ISBLANK(Marathon!G121),"",100+MAX(0,(50-(50*(Marathon!G121-'Best Times'!I$2)/('Best Times'!I$8-'Best Times'!I$2)))))</f>
        <v>125.8974358974359</v>
      </c>
      <c r="G115">
        <f>IF(ISBLANK(Marathon!H121),"",100+MAX(0,(50-(50*(Marathon!H121-'Best Times'!J$2)/('Best Times'!J$8-'Best Times'!J$2)))))</f>
        <v>109.53230769230768</v>
      </c>
      <c r="H115">
        <f>IF(ISBLANK(Marathon!I121),"",100+MAX(0,(50-(50*(Marathon!I121-'Best Times'!K$2)/('Best Times'!K$8-'Best Times'!K$2)))))</f>
        <v>100</v>
      </c>
      <c r="I115">
        <f>IF(ISBLANK(Marathon!J121),"",100+MAX(0,(50-(50*(Marathon!J121-'Best Times'!L$2)/('Best Times'!L$8-'Best Times'!L$2)))))</f>
        <v>100</v>
      </c>
      <c r="J115">
        <f>IF(ISBLANK(Marathon!K121),"",100+MAX(0,(50-(50*(Marathon!K121-'Best Times'!M$2)/('Best Times'!M$8-'Best Times'!M$2)))))</f>
        <v>100</v>
      </c>
      <c r="K115">
        <f>IF(ISBLANK(Marathon!L121),"",100+MAX(0,(50-(50*(Marathon!L121-'Best Times'!N$2)/('Best Times'!N$8-'Best Times'!N$2)))))</f>
        <v>114.99476439790575</v>
      </c>
      <c r="L115">
        <f>IF(ISBLANK(Marathon!M121),"",100+MAX(0,(50-(50*(Marathon!M121-'Best Times'!O$2)/('Best Times'!O$8-'Best Times'!O$2)))))</f>
        <v>100</v>
      </c>
      <c r="M115">
        <f>IF(ISBLANK(Marathon!N121),"",100+MAX(0,(50-(50*(Marathon!N121-'Best Times'!P$2)/('Best Times'!P$8-'Best Times'!P$2)))))</f>
        <v>104.80672268907563</v>
      </c>
      <c r="N115">
        <f>IF(ISBLANK(Marathon!O121),"",100+MAX(0,(50-(50*(Marathon!O121-'Best Times'!Q$2)/('Best Times'!Q$8-'Best Times'!Q$2)))))</f>
        <v>124.81327800829875</v>
      </c>
      <c r="O115">
        <f>100*COUNTIF(E115:N115,"&gt;0")</f>
        <v>1000</v>
      </c>
      <c r="P115">
        <f>IF(O115=1000,MIN(E115:N115),0)</f>
        <v>100</v>
      </c>
      <c r="Q115">
        <f>SUM(E115:N115)-P115</f>
        <v>996.74663634459807</v>
      </c>
      <c r="R115">
        <v>114</v>
      </c>
      <c r="S115">
        <f t="shared" si="1"/>
        <v>3</v>
      </c>
    </row>
    <row r="116" spans="1:19">
      <c r="A116">
        <v>107</v>
      </c>
      <c r="B116" t="s">
        <v>166</v>
      </c>
      <c r="C116" s="1">
        <v>98.949999999999903</v>
      </c>
      <c r="D116" s="2" t="s">
        <v>280</v>
      </c>
      <c r="E116">
        <f>IF(ISBLANK(Marathon!F111),"",100+MAX(0,(50-(50*(Marathon!F111-'Best Times'!H$2)/('Best Times'!H$8-'Best Times'!H$2)))))</f>
        <v>100</v>
      </c>
      <c r="F116">
        <f>IF(ISBLANK(Marathon!G111),"",100+MAX(0,(50-(50*(Marathon!G111-'Best Times'!I$2)/('Best Times'!I$8-'Best Times'!I$2)))))</f>
        <v>100</v>
      </c>
      <c r="G116" t="str">
        <f>IF(ISBLANK(Marathon!H111),"",100+MAX(0,(50-(50*(Marathon!H111-'Best Times'!J$2)/('Best Times'!J$8-'Best Times'!J$2)))))</f>
        <v/>
      </c>
      <c r="H116">
        <f>IF(ISBLANK(Marathon!I111),"",100+MAX(0,(50-(50*(Marathon!I111-'Best Times'!K$2)/('Best Times'!K$8-'Best Times'!K$2)))))</f>
        <v>119.50738916256158</v>
      </c>
      <c r="I116">
        <f>IF(ISBLANK(Marathon!J111),"",100+MAX(0,(50-(50*(Marathon!J111-'Best Times'!L$2)/('Best Times'!L$8-'Best Times'!L$2)))))</f>
        <v>121.27586206896552</v>
      </c>
      <c r="J116">
        <f>IF(ISBLANK(Marathon!K111),"",100+MAX(0,(50-(50*(Marathon!K111-'Best Times'!M$2)/('Best Times'!M$8-'Best Times'!M$2)))))</f>
        <v>100</v>
      </c>
      <c r="K116">
        <f>IF(ISBLANK(Marathon!L111),"",100+MAX(0,(50-(50*(Marathon!L111-'Best Times'!N$2)/('Best Times'!N$8-'Best Times'!N$2)))))</f>
        <v>100</v>
      </c>
      <c r="L116">
        <f>IF(ISBLANK(Marathon!M111),"",100+MAX(0,(50-(50*(Marathon!M111-'Best Times'!O$2)/('Best Times'!O$8-'Best Times'!O$2)))))</f>
        <v>127.53911806543385</v>
      </c>
      <c r="M116">
        <f>IF(ISBLANK(Marathon!N111),"",100+MAX(0,(50-(50*(Marathon!N111-'Best Times'!P$2)/('Best Times'!P$8-'Best Times'!P$2)))))</f>
        <v>109.54621848739495</v>
      </c>
      <c r="N116">
        <f>IF(ISBLANK(Marathon!O111),"",100+MAX(0,(50-(50*(Marathon!O111-'Best Times'!Q$2)/('Best Times'!Q$8-'Best Times'!Q$2)))))</f>
        <v>117.11618257261411</v>
      </c>
      <c r="O116">
        <f>100*COUNTIF(E116:N116,"&gt;0")</f>
        <v>900</v>
      </c>
      <c r="P116">
        <f>IF(O116=1000,MIN(E116:N116),0)</f>
        <v>0</v>
      </c>
      <c r="Q116">
        <f>SUM(E116:N116)-P116</f>
        <v>994.9847703569701</v>
      </c>
      <c r="R116">
        <v>115</v>
      </c>
      <c r="S116">
        <f t="shared" si="1"/>
        <v>-8</v>
      </c>
    </row>
    <row r="117" spans="1:19">
      <c r="A117">
        <v>126</v>
      </c>
      <c r="B117" t="s">
        <v>46</v>
      </c>
      <c r="C117" s="1">
        <v>55.933333333333302</v>
      </c>
      <c r="D117" s="2" t="s">
        <v>282</v>
      </c>
      <c r="E117">
        <f>IF(ISBLANK(Marathon!F130),"",100+MAX(0,(50-(50*(Marathon!F130-'Best Times'!H$2)/('Best Times'!H$8-'Best Times'!H$2)))))</f>
        <v>100</v>
      </c>
      <c r="F117">
        <f>IF(ISBLANK(Marathon!G130),"",100+MAX(0,(50-(50*(Marathon!G130-'Best Times'!I$2)/('Best Times'!I$8-'Best Times'!I$2)))))</f>
        <v>100</v>
      </c>
      <c r="G117">
        <f>IF(ISBLANK(Marathon!H130),"",100+MAX(0,(50-(50*(Marathon!H130-'Best Times'!J$2)/('Best Times'!J$8-'Best Times'!J$2)))))</f>
        <v>127.30461538461539</v>
      </c>
      <c r="H117">
        <f>IF(ISBLANK(Marathon!I130),"",100+MAX(0,(50-(50*(Marathon!I130-'Best Times'!K$2)/('Best Times'!K$8-'Best Times'!K$2)))))</f>
        <v>100</v>
      </c>
      <c r="I117">
        <f>IF(ISBLANK(Marathon!J130),"",100+MAX(0,(50-(50*(Marathon!J130-'Best Times'!L$2)/('Best Times'!L$8-'Best Times'!L$2)))))</f>
        <v>131.08620689655172</v>
      </c>
      <c r="J117">
        <f>IF(ISBLANK(Marathon!K130),"",100+MAX(0,(50-(50*(Marathon!K130-'Best Times'!M$2)/('Best Times'!M$8-'Best Times'!M$2)))))</f>
        <v>113.10650887573965</v>
      </c>
      <c r="K117">
        <f>IF(ISBLANK(Marathon!L130),"",100+MAX(0,(50-(50*(Marathon!L130-'Best Times'!N$2)/('Best Times'!N$8-'Best Times'!N$2)))))</f>
        <v>100</v>
      </c>
      <c r="L117">
        <f>IF(ISBLANK(Marathon!M130),"",100+MAX(0,(50-(50*(Marathon!M130-'Best Times'!O$2)/('Best Times'!O$8-'Best Times'!O$2)))))</f>
        <v>123.37126600284495</v>
      </c>
      <c r="M117">
        <f>IF(ISBLANK(Marathon!N130),"",100+MAX(0,(50-(50*(Marathon!N130-'Best Times'!P$2)/('Best Times'!P$8-'Best Times'!P$2)))))</f>
        <v>100</v>
      </c>
      <c r="N117">
        <f>IF(ISBLANK(Marathon!O130),"",100+MAX(0,(50-(50*(Marathon!O130-'Best Times'!Q$2)/('Best Times'!Q$8-'Best Times'!Q$2)))))</f>
        <v>100</v>
      </c>
      <c r="O117">
        <f>100*COUNTIF(E117:N117,"&gt;0")</f>
        <v>1000</v>
      </c>
      <c r="P117">
        <f>IF(O117=1000,MIN(E117:N117),0)</f>
        <v>100</v>
      </c>
      <c r="Q117">
        <f>SUM(E117:N117)-P117</f>
        <v>994.86859715975174</v>
      </c>
      <c r="R117">
        <v>116</v>
      </c>
      <c r="S117">
        <f t="shared" si="1"/>
        <v>10</v>
      </c>
    </row>
    <row r="118" spans="1:19">
      <c r="A118">
        <v>122</v>
      </c>
      <c r="B118" t="s">
        <v>171</v>
      </c>
      <c r="C118" s="1">
        <v>66.783333333333303</v>
      </c>
      <c r="D118" s="2" t="s">
        <v>279</v>
      </c>
      <c r="E118">
        <f>IF(ISBLANK(Marathon!F126),"",100+MAX(0,(50-(50*(Marathon!F126-'Best Times'!H$2)/('Best Times'!H$8-'Best Times'!H$2)))))</f>
        <v>100</v>
      </c>
      <c r="F118">
        <f>IF(ISBLANK(Marathon!G126),"",100+MAX(0,(50-(50*(Marathon!G126-'Best Times'!I$2)/('Best Times'!I$8-'Best Times'!I$2)))))</f>
        <v>100</v>
      </c>
      <c r="G118">
        <f>IF(ISBLANK(Marathon!H126),"",100+MAX(0,(50-(50*(Marathon!H126-'Best Times'!J$2)/('Best Times'!J$8-'Best Times'!J$2)))))</f>
        <v>100</v>
      </c>
      <c r="H118">
        <f>IF(ISBLANK(Marathon!I126),"",100+MAX(0,(50-(50*(Marathon!I126-'Best Times'!K$2)/('Best Times'!K$8-'Best Times'!K$2)))))</f>
        <v>111.00164203612479</v>
      </c>
      <c r="I118">
        <f>IF(ISBLANK(Marathon!J126),"",100+MAX(0,(50-(50*(Marathon!J126-'Best Times'!L$2)/('Best Times'!L$8-'Best Times'!L$2)))))</f>
        <v>134.87931034482759</v>
      </c>
      <c r="J118">
        <f>IF(ISBLANK(Marathon!K126),"",100+MAX(0,(50-(50*(Marathon!K126-'Best Times'!M$2)/('Best Times'!M$8-'Best Times'!M$2)))))</f>
        <v>133.86587771203156</v>
      </c>
      <c r="K118">
        <f>IF(ISBLANK(Marathon!L126),"",100+MAX(0,(50-(50*(Marathon!L126-'Best Times'!N$2)/('Best Times'!N$8-'Best Times'!N$2)))))</f>
        <v>100</v>
      </c>
      <c r="L118">
        <f>IF(ISBLANK(Marathon!M126),"",100+MAX(0,(50-(50*(Marathon!M126-'Best Times'!O$2)/('Best Times'!O$8-'Best Times'!O$2)))))</f>
        <v>113.02987197724039</v>
      </c>
      <c r="M118">
        <f>IF(ISBLANK(Marathon!N126),"",100+MAX(0,(50-(50*(Marathon!N126-'Best Times'!P$2)/('Best Times'!P$8-'Best Times'!P$2)))))</f>
        <v>100</v>
      </c>
      <c r="N118">
        <f>IF(ISBLANK(Marathon!O126),"",100+MAX(0,(50-(50*(Marathon!O126-'Best Times'!Q$2)/('Best Times'!Q$8-'Best Times'!Q$2)))))</f>
        <v>100</v>
      </c>
      <c r="O118">
        <f>100*COUNTIF(E118:N118,"&gt;0")</f>
        <v>1000</v>
      </c>
      <c r="P118">
        <f>IF(O118=1000,MIN(E118:N118),0)</f>
        <v>100</v>
      </c>
      <c r="Q118">
        <f>SUM(E118:N118)-P118</f>
        <v>992.77670207022447</v>
      </c>
      <c r="R118">
        <v>117</v>
      </c>
      <c r="S118">
        <f t="shared" si="1"/>
        <v>5</v>
      </c>
    </row>
    <row r="119" spans="1:19">
      <c r="A119">
        <v>116</v>
      </c>
      <c r="B119" t="s">
        <v>43</v>
      </c>
      <c r="C119" s="1">
        <v>74.5</v>
      </c>
      <c r="D119" s="2" t="s">
        <v>277</v>
      </c>
      <c r="E119">
        <f>IF(ISBLANK(Marathon!F120),"",100+MAX(0,(50-(50*(Marathon!F120-'Best Times'!H$2)/('Best Times'!H$8-'Best Times'!H$2)))))</f>
        <v>122.18971631205673</v>
      </c>
      <c r="F119">
        <f>IF(ISBLANK(Marathon!G120),"",100+MAX(0,(50-(50*(Marathon!G120-'Best Times'!I$2)/('Best Times'!I$8-'Best Times'!I$2)))))</f>
        <v>100</v>
      </c>
      <c r="G119">
        <f>IF(ISBLANK(Marathon!H120),"",100+MAX(0,(50-(50*(Marathon!H120-'Best Times'!J$2)/('Best Times'!J$8-'Best Times'!J$2)))))</f>
        <v>100.59076923076924</v>
      </c>
      <c r="H119">
        <f>IF(ISBLANK(Marathon!I120),"",100+MAX(0,(50-(50*(Marathon!I120-'Best Times'!K$2)/('Best Times'!K$8-'Best Times'!K$2)))))</f>
        <v>107.71756978653531</v>
      </c>
      <c r="I119">
        <f>IF(ISBLANK(Marathon!J120),"",100+MAX(0,(50-(50*(Marathon!J120-'Best Times'!L$2)/('Best Times'!L$8-'Best Times'!L$2)))))</f>
        <v>120.29310344827586</v>
      </c>
      <c r="J119">
        <f>IF(ISBLANK(Marathon!K120),"",100+MAX(0,(50-(50*(Marathon!K120-'Best Times'!M$2)/('Best Times'!M$8-'Best Times'!M$2)))))</f>
        <v>100</v>
      </c>
      <c r="K119">
        <f>IF(ISBLANK(Marathon!L120),"",100+MAX(0,(50-(50*(Marathon!L120-'Best Times'!N$2)/('Best Times'!N$8-'Best Times'!N$2)))))</f>
        <v>100</v>
      </c>
      <c r="L119">
        <f>IF(ISBLANK(Marathon!M120),"",100+MAX(0,(50-(50*(Marathon!M120-'Best Times'!O$2)/('Best Times'!O$8-'Best Times'!O$2)))))</f>
        <v>120.41251778093883</v>
      </c>
      <c r="M119">
        <f>IF(ISBLANK(Marathon!N120),"",100+MAX(0,(50-(50*(Marathon!N120-'Best Times'!P$2)/('Best Times'!P$8-'Best Times'!P$2)))))</f>
        <v>114.65546218487395</v>
      </c>
      <c r="N119">
        <f>IF(ISBLANK(Marathon!O120),"",100+MAX(0,(50-(50*(Marathon!O120-'Best Times'!Q$2)/('Best Times'!Q$8-'Best Times'!Q$2)))))</f>
        <v>106.84647302904564</v>
      </c>
      <c r="O119">
        <f>100*COUNTIF(E119:N119,"&gt;0")</f>
        <v>1000</v>
      </c>
      <c r="P119">
        <f>IF(O119=1000,MIN(E119:N119),0)</f>
        <v>100</v>
      </c>
      <c r="Q119">
        <f>SUM(E119:N119)-P119</f>
        <v>992.70561177249556</v>
      </c>
      <c r="R119">
        <v>118</v>
      </c>
      <c r="S119">
        <f t="shared" si="1"/>
        <v>-2</v>
      </c>
    </row>
    <row r="120" spans="1:19">
      <c r="A120">
        <v>125</v>
      </c>
      <c r="B120" t="s">
        <v>172</v>
      </c>
      <c r="C120" s="1">
        <v>57.033333333333303</v>
      </c>
      <c r="D120" s="2" t="s">
        <v>277</v>
      </c>
      <c r="E120">
        <f>IF(ISBLANK(Marathon!F129),"",100+MAX(0,(50-(50*(Marathon!F129-'Best Times'!H$2)/('Best Times'!H$8-'Best Times'!H$2)))))</f>
        <v>100</v>
      </c>
      <c r="F120">
        <f>IF(ISBLANK(Marathon!G129),"",100+MAX(0,(50-(50*(Marathon!G129-'Best Times'!I$2)/('Best Times'!I$8-'Best Times'!I$2)))))</f>
        <v>100</v>
      </c>
      <c r="G120">
        <f>IF(ISBLANK(Marathon!H129),"",100+MAX(0,(50-(50*(Marathon!H129-'Best Times'!J$2)/('Best Times'!J$8-'Best Times'!J$2)))))</f>
        <v>115.32307692307693</v>
      </c>
      <c r="H120">
        <f>IF(ISBLANK(Marathon!I129),"",100+MAX(0,(50-(50*(Marathon!I129-'Best Times'!K$2)/('Best Times'!K$8-'Best Times'!K$2)))))</f>
        <v>111.47783251231527</v>
      </c>
      <c r="I120">
        <f>IF(ISBLANK(Marathon!J129),"",100+MAX(0,(50-(50*(Marathon!J129-'Best Times'!L$2)/('Best Times'!L$8-'Best Times'!L$2)))))</f>
        <v>127.81034482758621</v>
      </c>
      <c r="J120">
        <f>IF(ISBLANK(Marathon!K129),"",100+MAX(0,(50-(50*(Marathon!K129-'Best Times'!M$2)/('Best Times'!M$8-'Best Times'!M$2)))))</f>
        <v>127.88954635108482</v>
      </c>
      <c r="K120">
        <f>IF(ISBLANK(Marathon!L129),"",100+MAX(0,(50-(50*(Marathon!L129-'Best Times'!N$2)/('Best Times'!N$8-'Best Times'!N$2)))))</f>
        <v>100</v>
      </c>
      <c r="L120">
        <f>IF(ISBLANK(Marathon!M129),"",100+MAX(0,(50-(50*(Marathon!M129-'Best Times'!O$2)/('Best Times'!O$8-'Best Times'!O$2)))))</f>
        <v>109.70128022759602</v>
      </c>
      <c r="M120">
        <f>IF(ISBLANK(Marathon!N129),"",100+MAX(0,(50-(50*(Marathon!N129-'Best Times'!P$2)/('Best Times'!P$8-'Best Times'!P$2)))))</f>
        <v>100</v>
      </c>
      <c r="N120">
        <f>IF(ISBLANK(Marathon!O129),"",100+MAX(0,(50-(50*(Marathon!O129-'Best Times'!Q$2)/('Best Times'!Q$8-'Best Times'!Q$2)))))</f>
        <v>100</v>
      </c>
      <c r="O120">
        <f>100*COUNTIF(E120:N120,"&gt;0")</f>
        <v>1000</v>
      </c>
      <c r="P120">
        <f>IF(O120=1000,MIN(E120:N120),0)</f>
        <v>100</v>
      </c>
      <c r="Q120">
        <f>SUM(E120:N120)-P120</f>
        <v>992.20208084165915</v>
      </c>
      <c r="R120">
        <v>119</v>
      </c>
      <c r="S120">
        <f t="shared" si="1"/>
        <v>6</v>
      </c>
    </row>
    <row r="121" spans="1:19">
      <c r="A121">
        <v>133</v>
      </c>
      <c r="B121" t="s">
        <v>178</v>
      </c>
      <c r="C121" s="1">
        <v>146.53333333333299</v>
      </c>
      <c r="D121" s="2" t="s">
        <v>281</v>
      </c>
      <c r="E121">
        <f>IF(ISBLANK(Marathon!F137),"",100+MAX(0,(50-(50*(Marathon!F137-'Best Times'!H$2)/('Best Times'!H$8-'Best Times'!H$2)))))</f>
        <v>136.04609929078015</v>
      </c>
      <c r="F121">
        <f>IF(ISBLANK(Marathon!G137),"",100+MAX(0,(50-(50*(Marathon!G137-'Best Times'!I$2)/('Best Times'!I$8-'Best Times'!I$2)))))</f>
        <v>108.05555555555556</v>
      </c>
      <c r="G121">
        <f>IF(ISBLANK(Marathon!H137),"",100+MAX(0,(50-(50*(Marathon!H137-'Best Times'!J$2)/('Best Times'!J$8-'Best Times'!J$2)))))</f>
        <v>140.5476923076923</v>
      </c>
      <c r="H121">
        <f>IF(ISBLANK(Marathon!I137),"",100+MAX(0,(50-(50*(Marathon!I137-'Best Times'!K$2)/('Best Times'!K$8-'Best Times'!K$2)))))</f>
        <v>100</v>
      </c>
      <c r="I121">
        <f>IF(ISBLANK(Marathon!J137),"",100+MAX(0,(50-(50*(Marathon!J137-'Best Times'!L$2)/('Best Times'!L$8-'Best Times'!L$2)))))</f>
        <v>117.60344827586206</v>
      </c>
      <c r="J121" t="str">
        <f>IF(ISBLANK(Marathon!K137),"",100+MAX(0,(50-(50*(Marathon!K137-'Best Times'!M$2)/('Best Times'!M$8-'Best Times'!M$2)))))</f>
        <v/>
      </c>
      <c r="K121" t="str">
        <f>IF(ISBLANK(Marathon!L137),"",100+MAX(0,(50-(50*(Marathon!L137-'Best Times'!N$2)/('Best Times'!N$8-'Best Times'!N$2)))))</f>
        <v/>
      </c>
      <c r="L121">
        <f>IF(ISBLANK(Marathon!M137),"",100+MAX(0,(50-(50*(Marathon!M137-'Best Times'!O$2)/('Best Times'!O$8-'Best Times'!O$2)))))</f>
        <v>100</v>
      </c>
      <c r="M121">
        <f>IF(ISBLANK(Marathon!N137),"",100+MAX(0,(50-(50*(Marathon!N137-'Best Times'!P$2)/('Best Times'!P$8-'Best Times'!P$2)))))</f>
        <v>144.77310924369749</v>
      </c>
      <c r="N121">
        <f>IF(ISBLANK(Marathon!O137),"",100+MAX(0,(50-(50*(Marathon!O137-'Best Times'!Q$2)/('Best Times'!Q$8-'Best Times'!Q$2)))))</f>
        <v>136.16182572614107</v>
      </c>
      <c r="O121">
        <f>100*COUNTIF(E121:N121,"&gt;0")</f>
        <v>800</v>
      </c>
      <c r="P121">
        <f>IF(O121=1000,MIN(E121:N121),0)</f>
        <v>0</v>
      </c>
      <c r="Q121">
        <f>SUM(E121:N121)-P121</f>
        <v>983.18773039972859</v>
      </c>
      <c r="R121">
        <v>120</v>
      </c>
      <c r="S121">
        <f t="shared" si="1"/>
        <v>13</v>
      </c>
    </row>
    <row r="122" spans="1:19">
      <c r="A122">
        <v>121</v>
      </c>
      <c r="B122" t="s">
        <v>170</v>
      </c>
      <c r="C122" s="1">
        <v>67.716666666666598</v>
      </c>
      <c r="D122" s="2" t="s">
        <v>282</v>
      </c>
      <c r="E122">
        <f>IF(ISBLANK(Marathon!F125),"",100+MAX(0,(50-(50*(Marathon!F125-'Best Times'!H$2)/('Best Times'!H$8-'Best Times'!H$2)))))</f>
        <v>100</v>
      </c>
      <c r="F122">
        <f>IF(ISBLANK(Marathon!G125),"",100+MAX(0,(50-(50*(Marathon!G125-'Best Times'!I$2)/('Best Times'!I$8-'Best Times'!I$2)))))</f>
        <v>100</v>
      </c>
      <c r="G122">
        <f>IF(ISBLANK(Marathon!H125),"",100+MAX(0,(50-(50*(Marathon!H125-'Best Times'!J$2)/('Best Times'!J$8-'Best Times'!J$2)))))</f>
        <v>100</v>
      </c>
      <c r="H122">
        <f>IF(ISBLANK(Marathon!I125),"",100+MAX(0,(50-(50*(Marathon!I125-'Best Times'!K$2)/('Best Times'!K$8-'Best Times'!K$2)))))</f>
        <v>100.70607553366173</v>
      </c>
      <c r="I122">
        <f>IF(ISBLANK(Marathon!J125),"",100+MAX(0,(50-(50*(Marathon!J125-'Best Times'!L$2)/('Best Times'!L$8-'Best Times'!L$2)))))</f>
        <v>100</v>
      </c>
      <c r="J122">
        <f>IF(ISBLANK(Marathon!K125),"",100+MAX(0,(50-(50*(Marathon!K125-'Best Times'!M$2)/('Best Times'!M$8-'Best Times'!M$2)))))</f>
        <v>137.47534516765285</v>
      </c>
      <c r="K122">
        <f>IF(ISBLANK(Marathon!L125),"",100+MAX(0,(50-(50*(Marathon!L125-'Best Times'!N$2)/('Best Times'!N$8-'Best Times'!N$2)))))</f>
        <v>100</v>
      </c>
      <c r="L122">
        <f>IF(ISBLANK(Marathon!M125),"",100+MAX(0,(50-(50*(Marathon!M125-'Best Times'!O$2)/('Best Times'!O$8-'Best Times'!O$2)))))</f>
        <v>122.78805120910384</v>
      </c>
      <c r="M122">
        <f>IF(ISBLANK(Marathon!N125),"",100+MAX(0,(50-(50*(Marathon!N125-'Best Times'!P$2)/('Best Times'!P$8-'Best Times'!P$2)))))</f>
        <v>100</v>
      </c>
      <c r="N122">
        <f>IF(ISBLANK(Marathon!O125),"",100+MAX(0,(50-(50*(Marathon!O125-'Best Times'!Q$2)/('Best Times'!Q$8-'Best Times'!Q$2)))))</f>
        <v>121.88796680497926</v>
      </c>
      <c r="O122">
        <f>100*COUNTIF(E122:N122,"&gt;0")</f>
        <v>1000</v>
      </c>
      <c r="P122">
        <f>IF(O122=1000,MIN(E122:N122),0)</f>
        <v>100</v>
      </c>
      <c r="Q122">
        <f>SUM(E122:N122)-P122</f>
        <v>982.85743871539785</v>
      </c>
      <c r="R122">
        <v>121</v>
      </c>
      <c r="S122">
        <f t="shared" si="1"/>
        <v>0</v>
      </c>
    </row>
    <row r="123" spans="1:19">
      <c r="A123">
        <v>136</v>
      </c>
      <c r="B123" t="s">
        <v>180</v>
      </c>
      <c r="C123" s="1">
        <v>44.8333333333333</v>
      </c>
      <c r="D123" s="2" t="s">
        <v>280</v>
      </c>
      <c r="E123">
        <f>IF(ISBLANK(Marathon!F140),"",100+MAX(0,(50-(50*(Marathon!F140-'Best Times'!H$2)/('Best Times'!H$8-'Best Times'!H$2)))))</f>
        <v>105.21276595744681</v>
      </c>
      <c r="F123">
        <f>IF(ISBLANK(Marathon!G140),"",100+MAX(0,(50-(50*(Marathon!G140-'Best Times'!I$2)/('Best Times'!I$8-'Best Times'!I$2)))))</f>
        <v>102.86324786324786</v>
      </c>
      <c r="G123" t="str">
        <f>IF(ISBLANK(Marathon!H140),"",100+MAX(0,(50-(50*(Marathon!H140-'Best Times'!J$2)/('Best Times'!J$8-'Best Times'!J$2)))))</f>
        <v/>
      </c>
      <c r="H123">
        <f>IF(ISBLANK(Marathon!I140),"",100+MAX(0,(50-(50*(Marathon!I140-'Best Times'!K$2)/('Best Times'!K$8-'Best Times'!K$2)))))</f>
        <v>114.86042692939245</v>
      </c>
      <c r="I123">
        <f>IF(ISBLANK(Marathon!J140),"",100+MAX(0,(50-(50*(Marathon!J140-'Best Times'!L$2)/('Best Times'!L$8-'Best Times'!L$2)))))</f>
        <v>100</v>
      </c>
      <c r="J123">
        <f>IF(ISBLANK(Marathon!K140),"",100+MAX(0,(50-(50*(Marathon!K140-'Best Times'!M$2)/('Best Times'!M$8-'Best Times'!M$2)))))</f>
        <v>127.82051282051282</v>
      </c>
      <c r="K123">
        <f>IF(ISBLANK(Marathon!L140),"",100+MAX(0,(50-(50*(Marathon!L140-'Best Times'!N$2)/('Best Times'!N$8-'Best Times'!N$2)))))</f>
        <v>125.07853403141361</v>
      </c>
      <c r="L123">
        <f>IF(ISBLANK(Marathon!M140),"",100+MAX(0,(50-(50*(Marathon!M140-'Best Times'!O$2)/('Best Times'!O$8-'Best Times'!O$2)))))</f>
        <v>100</v>
      </c>
      <c r="M123">
        <f>IF(ISBLANK(Marathon!N140),"",100+MAX(0,(50-(50*(Marathon!N140-'Best Times'!P$2)/('Best Times'!P$8-'Best Times'!P$2)))))</f>
        <v>104.72268907563026</v>
      </c>
      <c r="N123">
        <f>IF(ISBLANK(Marathon!O140),"",100+MAX(0,(50-(50*(Marathon!O140-'Best Times'!Q$2)/('Best Times'!Q$8-'Best Times'!Q$2)))))</f>
        <v>100</v>
      </c>
      <c r="O123">
        <f>100*COUNTIF(E123:N123,"&gt;0")</f>
        <v>900</v>
      </c>
      <c r="P123">
        <f>IF(O123=1000,MIN(E123:N123),0)</f>
        <v>0</v>
      </c>
      <c r="Q123">
        <f>SUM(E123:N123)-P123</f>
        <v>980.55817667764381</v>
      </c>
      <c r="R123">
        <v>122</v>
      </c>
      <c r="S123">
        <f t="shared" si="1"/>
        <v>14</v>
      </c>
    </row>
    <row r="124" spans="1:19">
      <c r="A124">
        <v>115</v>
      </c>
      <c r="B124" t="s">
        <v>57</v>
      </c>
      <c r="C124" s="1">
        <v>75.1666666666666</v>
      </c>
      <c r="D124" s="2" t="s">
        <v>282</v>
      </c>
      <c r="E124">
        <f>IF(ISBLANK(Marathon!F119),"",100+MAX(0,(50-(50*(Marathon!F119-'Best Times'!H$2)/('Best Times'!H$8-'Best Times'!H$2)))))</f>
        <v>100</v>
      </c>
      <c r="F124">
        <f>IF(ISBLANK(Marathon!G119),"",100+MAX(0,(50-(50*(Marathon!G119-'Best Times'!I$2)/('Best Times'!I$8-'Best Times'!I$2)))))</f>
        <v>100</v>
      </c>
      <c r="G124">
        <f>IF(ISBLANK(Marathon!H119),"",100+MAX(0,(50-(50*(Marathon!H119-'Best Times'!J$2)/('Best Times'!J$8-'Best Times'!J$2)))))</f>
        <v>100</v>
      </c>
      <c r="H124">
        <f>IF(ISBLANK(Marathon!I119),"",100+MAX(0,(50-(50*(Marathon!I119-'Best Times'!K$2)/('Best Times'!K$8-'Best Times'!K$2)))))</f>
        <v>122.34811165845649</v>
      </c>
      <c r="I124">
        <f>IF(ISBLANK(Marathon!J119),"",100+MAX(0,(50-(50*(Marathon!J119-'Best Times'!L$2)/('Best Times'!L$8-'Best Times'!L$2)))))</f>
        <v>143.74137931034483</v>
      </c>
      <c r="J124">
        <f>IF(ISBLANK(Marathon!K119),"",100+MAX(0,(50-(50*(Marathon!K119-'Best Times'!M$2)/('Best Times'!M$8-'Best Times'!M$2)))))</f>
        <v>102.14990138067061</v>
      </c>
      <c r="K124">
        <f>IF(ISBLANK(Marathon!L119),"",100+MAX(0,(50-(50*(Marathon!L119-'Best Times'!N$2)/('Best Times'!N$8-'Best Times'!N$2)))))</f>
        <v>100.07329842931938</v>
      </c>
      <c r="L124">
        <f>IF(ISBLANK(Marathon!M119),"",100+MAX(0,(50-(50*(Marathon!M119-'Best Times'!O$2)/('Best Times'!O$8-'Best Times'!O$2)))))</f>
        <v>100</v>
      </c>
      <c r="M124">
        <f>IF(ISBLANK(Marathon!N119),"",100+MAX(0,(50-(50*(Marathon!N119-'Best Times'!P$2)/('Best Times'!P$8-'Best Times'!P$2)))))</f>
        <v>108.67226890756302</v>
      </c>
      <c r="N124">
        <f>IF(ISBLANK(Marathon!O119),"",100+MAX(0,(50-(50*(Marathon!O119-'Best Times'!Q$2)/('Best Times'!Q$8-'Best Times'!Q$2)))))</f>
        <v>100</v>
      </c>
      <c r="O124">
        <f>100*COUNTIF(E124:N124,"&gt;0")</f>
        <v>1000</v>
      </c>
      <c r="P124">
        <f>IF(O124=1000,MIN(E124:N124),0)</f>
        <v>100</v>
      </c>
      <c r="Q124">
        <f>SUM(E124:N124)-P124</f>
        <v>976.98495968635439</v>
      </c>
      <c r="R124">
        <v>123</v>
      </c>
      <c r="S124">
        <f t="shared" si="1"/>
        <v>-8</v>
      </c>
    </row>
    <row r="125" spans="1:19">
      <c r="A125">
        <v>120</v>
      </c>
      <c r="B125" t="s">
        <v>169</v>
      </c>
      <c r="C125" s="1">
        <v>68.883333333333297</v>
      </c>
      <c r="D125" s="2" t="s">
        <v>279</v>
      </c>
      <c r="E125">
        <f>IF(ISBLANK(Marathon!F124),"",100+MAX(0,(50-(50*(Marathon!F124-'Best Times'!H$2)/('Best Times'!H$8-'Best Times'!H$2)))))</f>
        <v>100</v>
      </c>
      <c r="F125">
        <f>IF(ISBLANK(Marathon!G124),"",100+MAX(0,(50-(50*(Marathon!G124-'Best Times'!I$2)/('Best Times'!I$8-'Best Times'!I$2)))))</f>
        <v>112.22222222222223</v>
      </c>
      <c r="G125">
        <f>IF(ISBLANK(Marathon!H124),"",100+MAX(0,(50-(50*(Marathon!H124-'Best Times'!J$2)/('Best Times'!J$8-'Best Times'!J$2)))))</f>
        <v>100</v>
      </c>
      <c r="H125">
        <f>IF(ISBLANK(Marathon!I124),"",100+MAX(0,(50-(50*(Marathon!I124-'Best Times'!K$2)/('Best Times'!K$8-'Best Times'!K$2)))))</f>
        <v>116.02627257799671</v>
      </c>
      <c r="I125">
        <f>IF(ISBLANK(Marathon!J124),"",100+MAX(0,(50-(50*(Marathon!J124-'Best Times'!L$2)/('Best Times'!L$8-'Best Times'!L$2)))))</f>
        <v>100</v>
      </c>
      <c r="J125">
        <f>IF(ISBLANK(Marathon!K124),"",100+MAX(0,(50-(50*(Marathon!K124-'Best Times'!M$2)/('Best Times'!M$8-'Best Times'!M$2)))))</f>
        <v>117.44575936883629</v>
      </c>
      <c r="K125">
        <f>IF(ISBLANK(Marathon!L124),"",100+MAX(0,(50-(50*(Marathon!L124-'Best Times'!N$2)/('Best Times'!N$8-'Best Times'!N$2)))))</f>
        <v>100</v>
      </c>
      <c r="L125">
        <f>IF(ISBLANK(Marathon!M124),"",100+MAX(0,(50-(50*(Marathon!M124-'Best Times'!O$2)/('Best Times'!O$8-'Best Times'!O$2)))))</f>
        <v>114.65149359886202</v>
      </c>
      <c r="M125">
        <f>IF(ISBLANK(Marathon!N124),"",100+MAX(0,(50-(50*(Marathon!N124-'Best Times'!P$2)/('Best Times'!P$8-'Best Times'!P$2)))))</f>
        <v>100</v>
      </c>
      <c r="N125">
        <f>IF(ISBLANK(Marathon!O124),"",100+MAX(0,(50-(50*(Marathon!O124-'Best Times'!Q$2)/('Best Times'!Q$8-'Best Times'!Q$2)))))</f>
        <v>115.08298755186722</v>
      </c>
      <c r="O125">
        <f>100*COUNTIF(E125:N125,"&gt;0")</f>
        <v>1000</v>
      </c>
      <c r="P125">
        <f>IF(O125=1000,MIN(E125:N125),0)</f>
        <v>100</v>
      </c>
      <c r="Q125">
        <f>SUM(E125:N125)-P125</f>
        <v>975.42873531978444</v>
      </c>
      <c r="R125">
        <v>124</v>
      </c>
      <c r="S125">
        <f t="shared" si="1"/>
        <v>-4</v>
      </c>
    </row>
    <row r="126" spans="1:19">
      <c r="A126">
        <v>111</v>
      </c>
      <c r="B126" t="s">
        <v>72</v>
      </c>
      <c r="C126" s="1">
        <v>81.183333333333294</v>
      </c>
      <c r="D126" s="2" t="s">
        <v>279</v>
      </c>
      <c r="E126">
        <f>IF(ISBLANK(Marathon!F115),"",100+MAX(0,(50-(50*(Marathon!F115-'Best Times'!H$2)/('Best Times'!H$8-'Best Times'!H$2)))))</f>
        <v>100</v>
      </c>
      <c r="F126">
        <f>IF(ISBLANK(Marathon!G115),"",100+MAX(0,(50-(50*(Marathon!G115-'Best Times'!I$2)/('Best Times'!I$8-'Best Times'!I$2)))))</f>
        <v>101.94444444444444</v>
      </c>
      <c r="G126">
        <f>IF(ISBLANK(Marathon!H115),"",100+MAX(0,(50-(50*(Marathon!H115-'Best Times'!J$2)/('Best Times'!J$8-'Best Times'!J$2)))))</f>
        <v>100</v>
      </c>
      <c r="H126">
        <f>IF(ISBLANK(Marathon!I115),"",100+MAX(0,(50-(50*(Marathon!I115-'Best Times'!K$2)/('Best Times'!K$8-'Best Times'!K$2)))))</f>
        <v>121.78981937602627</v>
      </c>
      <c r="I126">
        <f>IF(ISBLANK(Marathon!J115),"",100+MAX(0,(50-(50*(Marathon!J115-'Best Times'!L$2)/('Best Times'!L$8-'Best Times'!L$2)))))</f>
        <v>130.56896551724139</v>
      </c>
      <c r="J126">
        <f>IF(ISBLANK(Marathon!K115),"",100+MAX(0,(50-(50*(Marathon!K115-'Best Times'!M$2)/('Best Times'!M$8-'Best Times'!M$2)))))</f>
        <v>116.57790927021696</v>
      </c>
      <c r="K126">
        <f>IF(ISBLANK(Marathon!L115),"",100+MAX(0,(50-(50*(Marathon!L115-'Best Times'!N$2)/('Best Times'!N$8-'Best Times'!N$2)))))</f>
        <v>100</v>
      </c>
      <c r="L126">
        <f>IF(ISBLANK(Marathon!M115),"",100+MAX(0,(50-(50*(Marathon!M115-'Best Times'!O$2)/('Best Times'!O$8-'Best Times'!O$2)))))</f>
        <v>100</v>
      </c>
      <c r="M126">
        <f>IF(ISBLANK(Marathon!N115),"",100+MAX(0,(50-(50*(Marathon!N115-'Best Times'!P$2)/('Best Times'!P$8-'Best Times'!P$2)))))</f>
        <v>100</v>
      </c>
      <c r="N126">
        <f>IF(ISBLANK(Marathon!O115),"",100+MAX(0,(50-(50*(Marathon!O115-'Best Times'!Q$2)/('Best Times'!Q$8-'Best Times'!Q$2)))))</f>
        <v>102.36514522821577</v>
      </c>
      <c r="O126">
        <f>100*COUNTIF(E126:N126,"&gt;0")</f>
        <v>1000</v>
      </c>
      <c r="P126">
        <f>IF(O126=1000,MIN(E126:N126),0)</f>
        <v>100</v>
      </c>
      <c r="Q126">
        <f>SUM(E126:N126)-P126</f>
        <v>973.24628383614481</v>
      </c>
      <c r="R126">
        <v>125</v>
      </c>
      <c r="S126">
        <f t="shared" si="1"/>
        <v>-14</v>
      </c>
    </row>
    <row r="127" spans="1:19">
      <c r="A127">
        <v>118</v>
      </c>
      <c r="B127" t="s">
        <v>45</v>
      </c>
      <c r="C127" s="1">
        <v>69.949999999999903</v>
      </c>
      <c r="D127" s="2" t="s">
        <v>277</v>
      </c>
      <c r="E127">
        <f>IF(ISBLANK(Marathon!F122),"",100+MAX(0,(50-(50*(Marathon!F122-'Best Times'!H$2)/('Best Times'!H$8-'Best Times'!H$2)))))</f>
        <v>100</v>
      </c>
      <c r="F127">
        <f>IF(ISBLANK(Marathon!G122),"",100+MAX(0,(50-(50*(Marathon!G122-'Best Times'!I$2)/('Best Times'!I$8-'Best Times'!I$2)))))</f>
        <v>102.28632478632478</v>
      </c>
      <c r="G127">
        <f>IF(ISBLANK(Marathon!H122),"",100+MAX(0,(50-(50*(Marathon!H122-'Best Times'!J$2)/('Best Times'!J$8-'Best Times'!J$2)))))</f>
        <v>100</v>
      </c>
      <c r="H127">
        <f>IF(ISBLANK(Marathon!I122),"",100+MAX(0,(50-(50*(Marathon!I122-'Best Times'!K$2)/('Best Times'!K$8-'Best Times'!K$2)))))</f>
        <v>127.1264367816092</v>
      </c>
      <c r="I127">
        <f>IF(ISBLANK(Marathon!J122),"",100+MAX(0,(50-(50*(Marathon!J122-'Best Times'!L$2)/('Best Times'!L$8-'Best Times'!L$2)))))</f>
        <v>116.93103448275862</v>
      </c>
      <c r="J127">
        <f>IF(ISBLANK(Marathon!K122),"",100+MAX(0,(50-(50*(Marathon!K122-'Best Times'!M$2)/('Best Times'!M$8-'Best Times'!M$2)))))</f>
        <v>103.29388560157791</v>
      </c>
      <c r="K127">
        <f>IF(ISBLANK(Marathon!L122),"",100+MAX(0,(50-(50*(Marathon!L122-'Best Times'!N$2)/('Best Times'!N$8-'Best Times'!N$2)))))</f>
        <v>100</v>
      </c>
      <c r="L127">
        <f>IF(ISBLANK(Marathon!M122),"",100+MAX(0,(50-(50*(Marathon!M122-'Best Times'!O$2)/('Best Times'!O$8-'Best Times'!O$2)))))</f>
        <v>116.00284495021337</v>
      </c>
      <c r="M127">
        <f>IF(ISBLANK(Marathon!N122),"",100+MAX(0,(50-(50*(Marathon!N122-'Best Times'!P$2)/('Best Times'!P$8-'Best Times'!P$2)))))</f>
        <v>101.02521008403362</v>
      </c>
      <c r="N127">
        <f>IF(ISBLANK(Marathon!O122),"",100+MAX(0,(50-(50*(Marathon!O122-'Best Times'!Q$2)/('Best Times'!Q$8-'Best Times'!Q$2)))))</f>
        <v>100</v>
      </c>
      <c r="O127">
        <f>100*COUNTIF(E127:N127,"&gt;0")</f>
        <v>1000</v>
      </c>
      <c r="P127">
        <f>IF(O127=1000,MIN(E127:N127),0)</f>
        <v>100</v>
      </c>
      <c r="Q127">
        <f>SUM(E127:N127)-P127</f>
        <v>966.66573668651745</v>
      </c>
      <c r="R127">
        <v>126</v>
      </c>
      <c r="S127">
        <f t="shared" si="1"/>
        <v>-8</v>
      </c>
    </row>
    <row r="128" spans="1:19">
      <c r="A128">
        <v>128</v>
      </c>
      <c r="B128" t="s">
        <v>174</v>
      </c>
      <c r="C128" s="1">
        <v>50.766666666666602</v>
      </c>
      <c r="D128" s="2" t="s">
        <v>277</v>
      </c>
      <c r="E128">
        <f>IF(ISBLANK(Marathon!F132),"",100+MAX(0,(50-(50*(Marathon!F132-'Best Times'!H$2)/('Best Times'!H$8-'Best Times'!H$2)))))</f>
        <v>100</v>
      </c>
      <c r="F128">
        <f>IF(ISBLANK(Marathon!G132),"",100+MAX(0,(50-(50*(Marathon!G132-'Best Times'!I$2)/('Best Times'!I$8-'Best Times'!I$2)))))</f>
        <v>100</v>
      </c>
      <c r="G128">
        <f>IF(ISBLANK(Marathon!H132),"",100+MAX(0,(50-(50*(Marathon!H132-'Best Times'!J$2)/('Best Times'!J$8-'Best Times'!J$2)))))</f>
        <v>100</v>
      </c>
      <c r="H128">
        <f>IF(ISBLANK(Marathon!I132),"",100+MAX(0,(50-(50*(Marathon!I132-'Best Times'!K$2)/('Best Times'!K$8-'Best Times'!K$2)))))</f>
        <v>114.02298850574712</v>
      </c>
      <c r="I128">
        <f>IF(ISBLANK(Marathon!J132),"",100+MAX(0,(50-(50*(Marathon!J132-'Best Times'!L$2)/('Best Times'!L$8-'Best Times'!L$2)))))</f>
        <v>117.77586206896552</v>
      </c>
      <c r="J128">
        <f>IF(ISBLANK(Marathon!K132),"",100+MAX(0,(50-(50*(Marathon!K132-'Best Times'!M$2)/('Best Times'!M$8-'Best Times'!M$2)))))</f>
        <v>126.34122287968442</v>
      </c>
      <c r="K128">
        <f>IF(ISBLANK(Marathon!L132),"",100+MAX(0,(50-(50*(Marathon!L132-'Best Times'!N$2)/('Best Times'!N$8-'Best Times'!N$2)))))</f>
        <v>105.08900523560209</v>
      </c>
      <c r="L128">
        <f>IF(ISBLANK(Marathon!M132),"",100+MAX(0,(50-(50*(Marathon!M132-'Best Times'!O$2)/('Best Times'!O$8-'Best Times'!O$2)))))</f>
        <v>100</v>
      </c>
      <c r="M128">
        <f>IF(ISBLANK(Marathon!N132),"",100+MAX(0,(50-(50*(Marathon!N132-'Best Times'!P$2)/('Best Times'!P$8-'Best Times'!P$2)))))</f>
        <v>103.26050420168067</v>
      </c>
      <c r="N128">
        <f>IF(ISBLANK(Marathon!O132),"",100+MAX(0,(50-(50*(Marathon!O132-'Best Times'!Q$2)/('Best Times'!Q$8-'Best Times'!Q$2)))))</f>
        <v>100</v>
      </c>
      <c r="O128">
        <f>100*COUNTIF(E128:N128,"&gt;0")</f>
        <v>1000</v>
      </c>
      <c r="P128">
        <f>IF(O128=1000,MIN(E128:N128),0)</f>
        <v>100</v>
      </c>
      <c r="Q128">
        <f>SUM(E128:N128)-P128</f>
        <v>966.48958289167967</v>
      </c>
      <c r="R128">
        <v>127</v>
      </c>
      <c r="S128">
        <f t="shared" si="1"/>
        <v>1</v>
      </c>
    </row>
    <row r="129" spans="1:19">
      <c r="A129">
        <v>132</v>
      </c>
      <c r="B129" t="s">
        <v>177</v>
      </c>
      <c r="C129" s="1">
        <v>45.6666666666666</v>
      </c>
      <c r="D129" s="2" t="s">
        <v>282</v>
      </c>
      <c r="E129">
        <f>IF(ISBLANK(Marathon!F136),"",100+MAX(0,(50-(50*(Marathon!F136-'Best Times'!H$2)/('Best Times'!H$8-'Best Times'!H$2)))))</f>
        <v>107.97872340425532</v>
      </c>
      <c r="F129">
        <f>IF(ISBLANK(Marathon!G136),"",100+MAX(0,(50-(50*(Marathon!G136-'Best Times'!I$2)/('Best Times'!I$8-'Best Times'!I$2)))))</f>
        <v>100</v>
      </c>
      <c r="G129">
        <f>IF(ISBLANK(Marathon!H136),"",100+MAX(0,(50-(50*(Marathon!H136-'Best Times'!J$2)/('Best Times'!J$8-'Best Times'!J$2)))))</f>
        <v>100</v>
      </c>
      <c r="H129">
        <f>IF(ISBLANK(Marathon!I136),"",100+MAX(0,(50-(50*(Marathon!I136-'Best Times'!K$2)/('Best Times'!K$8-'Best Times'!K$2)))))</f>
        <v>100</v>
      </c>
      <c r="I129">
        <f>IF(ISBLANK(Marathon!J136),"",100+MAX(0,(50-(50*(Marathon!J136-'Best Times'!L$2)/('Best Times'!L$8-'Best Times'!L$2)))))</f>
        <v>127.10344827586206</v>
      </c>
      <c r="J129">
        <f>IF(ISBLANK(Marathon!K136),"",100+MAX(0,(50-(50*(Marathon!K136-'Best Times'!M$2)/('Best Times'!M$8-'Best Times'!M$2)))))</f>
        <v>122.11045364891518</v>
      </c>
      <c r="K129">
        <f>IF(ISBLANK(Marathon!L136),"",100+MAX(0,(50-(50*(Marathon!L136-'Best Times'!N$2)/('Best Times'!N$8-'Best Times'!N$2)))))</f>
        <v>100</v>
      </c>
      <c r="L129">
        <f>IF(ISBLANK(Marathon!M136),"",100+MAX(0,(50-(50*(Marathon!M136-'Best Times'!O$2)/('Best Times'!O$8-'Best Times'!O$2)))))</f>
        <v>100</v>
      </c>
      <c r="M129">
        <f>IF(ISBLANK(Marathon!N136),"",100+MAX(0,(50-(50*(Marathon!N136-'Best Times'!P$2)/('Best Times'!P$8-'Best Times'!P$2)))))</f>
        <v>108.90756302521008</v>
      </c>
      <c r="N129">
        <f>IF(ISBLANK(Marathon!O136),"",100+MAX(0,(50-(50*(Marathon!O136-'Best Times'!Q$2)/('Best Times'!Q$8-'Best Times'!Q$2)))))</f>
        <v>100</v>
      </c>
      <c r="O129">
        <f>100*COUNTIF(E129:N129,"&gt;0")</f>
        <v>1000</v>
      </c>
      <c r="P129">
        <f>IF(O129=1000,MIN(E129:N129),0)</f>
        <v>100</v>
      </c>
      <c r="Q129">
        <f>SUM(E129:N129)-P129</f>
        <v>966.10018835424262</v>
      </c>
      <c r="R129">
        <v>128</v>
      </c>
      <c r="S129">
        <f t="shared" si="1"/>
        <v>4</v>
      </c>
    </row>
    <row r="130" spans="1:19">
      <c r="A130">
        <v>123</v>
      </c>
      <c r="B130" t="s">
        <v>69</v>
      </c>
      <c r="C130" s="1">
        <v>63.983333333333299</v>
      </c>
      <c r="D130" s="2" t="s">
        <v>279</v>
      </c>
      <c r="E130">
        <f>IF(ISBLANK(Marathon!F127),"",100+MAX(0,(50-(50*(Marathon!F127-'Best Times'!H$2)/('Best Times'!H$8-'Best Times'!H$2)))))</f>
        <v>100</v>
      </c>
      <c r="F130">
        <f>IF(ISBLANK(Marathon!G127),"",100+MAX(0,(50-(50*(Marathon!G127-'Best Times'!I$2)/('Best Times'!I$8-'Best Times'!I$2)))))</f>
        <v>100</v>
      </c>
      <c r="G130">
        <f>IF(ISBLANK(Marathon!H127),"",100+MAX(0,(50-(50*(Marathon!H127-'Best Times'!J$2)/('Best Times'!J$8-'Best Times'!J$2)))))</f>
        <v>100</v>
      </c>
      <c r="H130">
        <f>IF(ISBLANK(Marathon!I127),"",100+MAX(0,(50-(50*(Marathon!I127-'Best Times'!K$2)/('Best Times'!K$8-'Best Times'!K$2)))))</f>
        <v>122.69293924466338</v>
      </c>
      <c r="I130">
        <f>IF(ISBLANK(Marathon!J127),"",100+MAX(0,(50-(50*(Marathon!J127-'Best Times'!L$2)/('Best Times'!L$8-'Best Times'!L$2)))))</f>
        <v>112.34482758620689</v>
      </c>
      <c r="J130">
        <f>IF(ISBLANK(Marathon!K127),"",100+MAX(0,(50-(50*(Marathon!K127-'Best Times'!M$2)/('Best Times'!M$8-'Best Times'!M$2)))))</f>
        <v>100</v>
      </c>
      <c r="K130">
        <f>IF(ISBLANK(Marathon!L127),"",100+MAX(0,(50-(50*(Marathon!L127-'Best Times'!N$2)/('Best Times'!N$8-'Best Times'!N$2)))))</f>
        <v>112.70157068062827</v>
      </c>
      <c r="L130">
        <f>IF(ISBLANK(Marathon!M127),"",100+MAX(0,(50-(50*(Marathon!M127-'Best Times'!O$2)/('Best Times'!O$8-'Best Times'!O$2)))))</f>
        <v>100</v>
      </c>
      <c r="M130">
        <f>IF(ISBLANK(Marathon!N127),"",100+MAX(0,(50-(50*(Marathon!N127-'Best Times'!P$2)/('Best Times'!P$8-'Best Times'!P$2)))))</f>
        <v>109.51260504201682</v>
      </c>
      <c r="N130">
        <f>IF(ISBLANK(Marathon!O127),"",100+MAX(0,(50-(50*(Marathon!O127-'Best Times'!Q$2)/('Best Times'!Q$8-'Best Times'!Q$2)))))</f>
        <v>107.69709543568464</v>
      </c>
      <c r="O130">
        <f>100*COUNTIF(E130:N130,"&gt;0")</f>
        <v>1000</v>
      </c>
      <c r="P130">
        <f>IF(O130=1000,MIN(E130:N130),0)</f>
        <v>100</v>
      </c>
      <c r="Q130">
        <f>SUM(E130:N130)-P130</f>
        <v>964.94903798919995</v>
      </c>
      <c r="R130">
        <v>129</v>
      </c>
      <c r="S130">
        <f t="shared" ref="S130:S193" si="2">A130-R130</f>
        <v>-6</v>
      </c>
    </row>
    <row r="131" spans="1:19">
      <c r="A131">
        <v>131</v>
      </c>
      <c r="B131" t="s">
        <v>176</v>
      </c>
      <c r="C131" s="1">
        <v>46.533333333333303</v>
      </c>
      <c r="D131" s="2" t="s">
        <v>284</v>
      </c>
      <c r="E131">
        <f>IF(ISBLANK(Marathon!F135),"",100+MAX(0,(50-(50*(Marathon!F135-'Best Times'!H$2)/('Best Times'!H$8-'Best Times'!H$2)))))</f>
        <v>100</v>
      </c>
      <c r="F131">
        <f>IF(ISBLANK(Marathon!G135),"",100+MAX(0,(50-(50*(Marathon!G135-'Best Times'!I$2)/('Best Times'!I$8-'Best Times'!I$2)))))</f>
        <v>100</v>
      </c>
      <c r="G131">
        <f>IF(ISBLANK(Marathon!H135),"",100+MAX(0,(50-(50*(Marathon!H135-'Best Times'!J$2)/('Best Times'!J$8-'Best Times'!J$2)))))</f>
        <v>100</v>
      </c>
      <c r="H131">
        <f>IF(ISBLANK(Marathon!I135),"",100+MAX(0,(50-(50*(Marathon!I135-'Best Times'!K$2)/('Best Times'!K$8-'Best Times'!K$2)))))</f>
        <v>120.21346469622331</v>
      </c>
      <c r="I131">
        <f>IF(ISBLANK(Marathon!J135),"",100+MAX(0,(50-(50*(Marathon!J135-'Best Times'!L$2)/('Best Times'!L$8-'Best Times'!L$2)))))</f>
        <v>125.77586206896552</v>
      </c>
      <c r="J131">
        <f>IF(ISBLANK(Marathon!K135),"",100+MAX(0,(50-(50*(Marathon!K135-'Best Times'!M$2)/('Best Times'!M$8-'Best Times'!M$2)))))</f>
        <v>112.19921104536489</v>
      </c>
      <c r="K131">
        <f>IF(ISBLANK(Marathon!L135),"",100+MAX(0,(50-(50*(Marathon!L135-'Best Times'!N$2)/('Best Times'!N$8-'Best Times'!N$2)))))</f>
        <v>100</v>
      </c>
      <c r="L131">
        <f>IF(ISBLANK(Marathon!M135),"",100+MAX(0,(50-(50*(Marathon!M135-'Best Times'!O$2)/('Best Times'!O$8-'Best Times'!O$2)))))</f>
        <v>105.87482219061167</v>
      </c>
      <c r="M131">
        <f>IF(ISBLANK(Marathon!N135),"",100+MAX(0,(50-(50*(Marathon!N135-'Best Times'!P$2)/('Best Times'!P$8-'Best Times'!P$2)))))</f>
        <v>100</v>
      </c>
      <c r="N131">
        <f>IF(ISBLANK(Marathon!O135),"",100+MAX(0,(50-(50*(Marathon!O135-'Best Times'!Q$2)/('Best Times'!Q$8-'Best Times'!Q$2)))))</f>
        <v>100</v>
      </c>
      <c r="O131">
        <f>100*COUNTIF(E131:N131,"&gt;0")</f>
        <v>1000</v>
      </c>
      <c r="P131">
        <f>IF(O131=1000,MIN(E131:N131),0)</f>
        <v>100</v>
      </c>
      <c r="Q131">
        <f>SUM(E131:N131)-P131</f>
        <v>964.06336000116539</v>
      </c>
      <c r="R131">
        <v>130</v>
      </c>
      <c r="S131">
        <f t="shared" si="2"/>
        <v>1</v>
      </c>
    </row>
    <row r="132" spans="1:19">
      <c r="A132">
        <v>140</v>
      </c>
      <c r="B132" t="s">
        <v>85</v>
      </c>
      <c r="C132" s="1">
        <v>29.3666666666666</v>
      </c>
      <c r="D132" s="2" t="s">
        <v>285</v>
      </c>
      <c r="E132">
        <f>IF(ISBLANK(Marathon!F144),"",100+MAX(0,(50-(50*(Marathon!F144-'Best Times'!H$2)/('Best Times'!H$8-'Best Times'!H$2)))))</f>
        <v>113.79432624113475</v>
      </c>
      <c r="F132">
        <f>IF(ISBLANK(Marathon!G144),"",100+MAX(0,(50-(50*(Marathon!G144-'Best Times'!I$2)/('Best Times'!I$8-'Best Times'!I$2)))))</f>
        <v>100</v>
      </c>
      <c r="G132" t="str">
        <f>IF(ISBLANK(Marathon!H144),"",100+MAX(0,(50-(50*(Marathon!H144-'Best Times'!J$2)/('Best Times'!J$8-'Best Times'!J$2)))))</f>
        <v/>
      </c>
      <c r="H132">
        <f>IF(ISBLANK(Marathon!I144),"",100+MAX(0,(50-(50*(Marathon!I144-'Best Times'!K$2)/('Best Times'!K$8-'Best Times'!K$2)))))</f>
        <v>100</v>
      </c>
      <c r="I132">
        <f>IF(ISBLANK(Marathon!J144),"",100+MAX(0,(50-(50*(Marathon!J144-'Best Times'!L$2)/('Best Times'!L$8-'Best Times'!L$2)))))</f>
        <v>113.25862068965517</v>
      </c>
      <c r="J132">
        <f>IF(ISBLANK(Marathon!K144),"",100+MAX(0,(50-(50*(Marathon!K144-'Best Times'!M$2)/('Best Times'!M$8-'Best Times'!M$2)))))</f>
        <v>127.63313609467455</v>
      </c>
      <c r="K132">
        <f>IF(ISBLANK(Marathon!L144),"",100+MAX(0,(50-(50*(Marathon!L144-'Best Times'!N$2)/('Best Times'!N$8-'Best Times'!N$2)))))</f>
        <v>100</v>
      </c>
      <c r="L132">
        <f>IF(ISBLANK(Marathon!M144),"",100+MAX(0,(50-(50*(Marathon!M144-'Best Times'!O$2)/('Best Times'!O$8-'Best Times'!O$2)))))</f>
        <v>100</v>
      </c>
      <c r="M132">
        <f>IF(ISBLANK(Marathon!N144),"",100+MAX(0,(50-(50*(Marathon!N144-'Best Times'!P$2)/('Best Times'!P$8-'Best Times'!P$2)))))</f>
        <v>101.96638655462185</v>
      </c>
      <c r="N132">
        <f>IF(ISBLANK(Marathon!O144),"",100+MAX(0,(50-(50*(Marathon!O144-'Best Times'!Q$2)/('Best Times'!Q$8-'Best Times'!Q$2)))))</f>
        <v>100</v>
      </c>
      <c r="O132">
        <f>100*COUNTIF(E132:N132,"&gt;0")</f>
        <v>900</v>
      </c>
      <c r="P132">
        <f>IF(O132=1000,MIN(E132:N132),0)</f>
        <v>0</v>
      </c>
      <c r="Q132">
        <f>SUM(E132:N132)-P132</f>
        <v>956.65246958008629</v>
      </c>
      <c r="R132">
        <v>131</v>
      </c>
      <c r="S132">
        <f t="shared" si="2"/>
        <v>9</v>
      </c>
    </row>
    <row r="133" spans="1:19">
      <c r="A133">
        <v>130</v>
      </c>
      <c r="B133" t="s">
        <v>28</v>
      </c>
      <c r="C133" s="1">
        <v>47.516666666666602</v>
      </c>
      <c r="D133" s="2" t="s">
        <v>282</v>
      </c>
      <c r="E133">
        <f>IF(ISBLANK(Marathon!F134),"",100+MAX(0,(50-(50*(Marathon!F134-'Best Times'!H$2)/('Best Times'!H$8-'Best Times'!H$2)))))</f>
        <v>100</v>
      </c>
      <c r="F133">
        <f>IF(ISBLANK(Marathon!G134),"",100+MAX(0,(50-(50*(Marathon!G134-'Best Times'!I$2)/('Best Times'!I$8-'Best Times'!I$2)))))</f>
        <v>100</v>
      </c>
      <c r="G133">
        <f>IF(ISBLANK(Marathon!H134),"",100+MAX(0,(50-(50*(Marathon!H134-'Best Times'!J$2)/('Best Times'!J$8-'Best Times'!J$2)))))</f>
        <v>100</v>
      </c>
      <c r="H133">
        <f>IF(ISBLANK(Marathon!I134),"",100+MAX(0,(50-(50*(Marathon!I134-'Best Times'!K$2)/('Best Times'!K$8-'Best Times'!K$2)))))</f>
        <v>105.48440065681444</v>
      </c>
      <c r="I133">
        <f>IF(ISBLANK(Marathon!J134),"",100+MAX(0,(50-(50*(Marathon!J134-'Best Times'!L$2)/('Best Times'!L$8-'Best Times'!L$2)))))</f>
        <v>133.68965517241378</v>
      </c>
      <c r="J133">
        <f>IF(ISBLANK(Marathon!K134),"",100+MAX(0,(50-(50*(Marathon!K134-'Best Times'!M$2)/('Best Times'!M$8-'Best Times'!M$2)))))</f>
        <v>100</v>
      </c>
      <c r="K133">
        <f>IF(ISBLANK(Marathon!L134),"",100+MAX(0,(50-(50*(Marathon!L134-'Best Times'!N$2)/('Best Times'!N$8-'Best Times'!N$2)))))</f>
        <v>100</v>
      </c>
      <c r="L133">
        <f>IF(ISBLANK(Marathon!M134),"",100+MAX(0,(50-(50*(Marathon!M134-'Best Times'!O$2)/('Best Times'!O$8-'Best Times'!O$2)))))</f>
        <v>100</v>
      </c>
      <c r="M133">
        <f>IF(ISBLANK(Marathon!N134),"",100+MAX(0,(50-(50*(Marathon!N134-'Best Times'!P$2)/('Best Times'!P$8-'Best Times'!P$2)))))</f>
        <v>107.84873949579833</v>
      </c>
      <c r="N133">
        <f>IF(ISBLANK(Marathon!O134),"",100+MAX(0,(50-(50*(Marathon!O134-'Best Times'!Q$2)/('Best Times'!Q$8-'Best Times'!Q$2)))))</f>
        <v>100</v>
      </c>
      <c r="O133">
        <f>100*COUNTIF(E133:N133,"&gt;0")</f>
        <v>1000</v>
      </c>
      <c r="P133">
        <f>IF(O133=1000,MIN(E133:N133),0)</f>
        <v>100</v>
      </c>
      <c r="Q133">
        <f>SUM(E133:N133)-P133</f>
        <v>947.02279532502644</v>
      </c>
      <c r="R133">
        <v>132</v>
      </c>
      <c r="S133">
        <f t="shared" si="2"/>
        <v>-2</v>
      </c>
    </row>
    <row r="134" spans="1:19">
      <c r="A134">
        <v>143</v>
      </c>
      <c r="B134" t="s">
        <v>183</v>
      </c>
      <c r="C134" s="1">
        <v>26.283333333333299</v>
      </c>
      <c r="D134" s="2" t="s">
        <v>284</v>
      </c>
      <c r="E134">
        <f>IF(ISBLANK(Marathon!F147),"",100+MAX(0,(50-(50*(Marathon!F147-'Best Times'!H$2)/('Best Times'!H$8-'Best Times'!H$2)))))</f>
        <v>100</v>
      </c>
      <c r="F134">
        <f>IF(ISBLANK(Marathon!G147),"",100+MAX(0,(50-(50*(Marathon!G147-'Best Times'!I$2)/('Best Times'!I$8-'Best Times'!I$2)))))</f>
        <v>100</v>
      </c>
      <c r="G134">
        <f>IF(ISBLANK(Marathon!H147),"",100+MAX(0,(50-(50*(Marathon!H147-'Best Times'!J$2)/('Best Times'!J$8-'Best Times'!J$2)))))</f>
        <v>146.75076923076924</v>
      </c>
      <c r="H134">
        <f>IF(ISBLANK(Marathon!I147),"",100+MAX(0,(50-(50*(Marathon!I147-'Best Times'!K$2)/('Best Times'!K$8-'Best Times'!K$2)))))</f>
        <v>100</v>
      </c>
      <c r="I134">
        <f>IF(ISBLANK(Marathon!J147),"",100+MAX(0,(50-(50*(Marathon!J147-'Best Times'!L$2)/('Best Times'!L$8-'Best Times'!L$2)))))</f>
        <v>100.17241379310344</v>
      </c>
      <c r="J134">
        <f>IF(ISBLANK(Marathon!K147),"",100+MAX(0,(50-(50*(Marathon!K147-'Best Times'!M$2)/('Best Times'!M$8-'Best Times'!M$2)))))</f>
        <v>100</v>
      </c>
      <c r="K134">
        <f>IF(ISBLANK(Marathon!L147),"",100+MAX(0,(50-(50*(Marathon!L147-'Best Times'!N$2)/('Best Times'!N$8-'Best Times'!N$2)))))</f>
        <v>100</v>
      </c>
      <c r="L134">
        <f>IF(ISBLANK(Marathon!M147),"",100+MAX(0,(50-(50*(Marathon!M147-'Best Times'!O$2)/('Best Times'!O$8-'Best Times'!O$2)))))</f>
        <v>100</v>
      </c>
      <c r="M134">
        <f>IF(ISBLANK(Marathon!N147),"",100+MAX(0,(50-(50*(Marathon!N147-'Best Times'!P$2)/('Best Times'!P$8-'Best Times'!P$2)))))</f>
        <v>100</v>
      </c>
      <c r="N134">
        <f>IF(ISBLANK(Marathon!O147),"",100+MAX(0,(50-(50*(Marathon!O147-'Best Times'!Q$2)/('Best Times'!Q$8-'Best Times'!Q$2)))))</f>
        <v>100</v>
      </c>
      <c r="O134">
        <f>100*COUNTIF(E134:N134,"&gt;0")</f>
        <v>1000</v>
      </c>
      <c r="P134">
        <f>IF(O134=1000,MIN(E134:N134),0)</f>
        <v>100</v>
      </c>
      <c r="Q134">
        <f>SUM(E134:N134)-P134</f>
        <v>946.92318302387275</v>
      </c>
      <c r="R134">
        <v>133</v>
      </c>
      <c r="S134">
        <f t="shared" si="2"/>
        <v>10</v>
      </c>
    </row>
    <row r="135" spans="1:19">
      <c r="A135">
        <v>135</v>
      </c>
      <c r="B135" t="s">
        <v>179</v>
      </c>
      <c r="C135" s="1">
        <v>43.75</v>
      </c>
      <c r="D135" s="2" t="s">
        <v>284</v>
      </c>
      <c r="E135">
        <f>IF(ISBLANK(Marathon!F139),"",100+MAX(0,(50-(50*(Marathon!F139-'Best Times'!H$2)/('Best Times'!H$8-'Best Times'!H$2)))))</f>
        <v>100</v>
      </c>
      <c r="F135">
        <f>IF(ISBLANK(Marathon!G139),"",100+MAX(0,(50-(50*(Marathon!G139-'Best Times'!I$2)/('Best Times'!I$8-'Best Times'!I$2)))))</f>
        <v>109.50854700854701</v>
      </c>
      <c r="G135">
        <f>IF(ISBLANK(Marathon!H139),"",100+MAX(0,(50-(50*(Marathon!H139-'Best Times'!J$2)/('Best Times'!J$8-'Best Times'!J$2)))))</f>
        <v>100</v>
      </c>
      <c r="H135">
        <f>IF(ISBLANK(Marathon!I139),"",100+MAX(0,(50-(50*(Marathon!I139-'Best Times'!K$2)/('Best Times'!K$8-'Best Times'!K$2)))))</f>
        <v>100</v>
      </c>
      <c r="I135">
        <f>IF(ISBLANK(Marathon!J139),"",100+MAX(0,(50-(50*(Marathon!J139-'Best Times'!L$2)/('Best Times'!L$8-'Best Times'!L$2)))))</f>
        <v>121.86206896551724</v>
      </c>
      <c r="J135">
        <f>IF(ISBLANK(Marathon!K139),"",100+MAX(0,(50-(50*(Marathon!K139-'Best Times'!M$2)/('Best Times'!M$8-'Best Times'!M$2)))))</f>
        <v>115.47337278106508</v>
      </c>
      <c r="K135">
        <f>IF(ISBLANK(Marathon!L139),"",100+MAX(0,(50-(50*(Marathon!L139-'Best Times'!N$2)/('Best Times'!N$8-'Best Times'!N$2)))))</f>
        <v>100</v>
      </c>
      <c r="L135">
        <f>IF(ISBLANK(Marathon!M139),"",100+MAX(0,(50-(50*(Marathon!M139-'Best Times'!O$2)/('Best Times'!O$8-'Best Times'!O$2)))))</f>
        <v>100</v>
      </c>
      <c r="M135">
        <f>IF(ISBLANK(Marathon!N139),"",100+MAX(0,(50-(50*(Marathon!N139-'Best Times'!P$2)/('Best Times'!P$8-'Best Times'!P$2)))))</f>
        <v>100</v>
      </c>
      <c r="N135">
        <f>IF(ISBLANK(Marathon!O139),"",100+MAX(0,(50-(50*(Marathon!O139-'Best Times'!Q$2)/('Best Times'!Q$8-'Best Times'!Q$2)))))</f>
        <v>100</v>
      </c>
      <c r="O135">
        <f>100*COUNTIF(E135:N135,"&gt;0")</f>
        <v>1000</v>
      </c>
      <c r="P135">
        <f>IF(O135=1000,MIN(E135:N135),0)</f>
        <v>100</v>
      </c>
      <c r="Q135">
        <f>SUM(E135:N135)-P135</f>
        <v>946.84398875512943</v>
      </c>
      <c r="R135">
        <v>134</v>
      </c>
      <c r="S135">
        <f t="shared" si="2"/>
        <v>1</v>
      </c>
    </row>
    <row r="136" spans="1:19">
      <c r="A136">
        <v>124</v>
      </c>
      <c r="B136" t="s">
        <v>51</v>
      </c>
      <c r="C136" s="1">
        <v>64.016666666666595</v>
      </c>
      <c r="D136" s="2" t="s">
        <v>277</v>
      </c>
      <c r="E136">
        <f>IF(ISBLANK(Marathon!F128),"",100+MAX(0,(50-(50*(Marathon!F128-'Best Times'!H$2)/('Best Times'!H$8-'Best Times'!H$2)))))</f>
        <v>100</v>
      </c>
      <c r="F136">
        <f>IF(ISBLANK(Marathon!G128),"",100+MAX(0,(50-(50*(Marathon!G128-'Best Times'!I$2)/('Best Times'!I$8-'Best Times'!I$2)))))</f>
        <v>100</v>
      </c>
      <c r="G136">
        <f>IF(ISBLANK(Marathon!H128),"",100+MAX(0,(50-(50*(Marathon!H128-'Best Times'!J$2)/('Best Times'!J$8-'Best Times'!J$2)))))</f>
        <v>100</v>
      </c>
      <c r="H136">
        <f>IF(ISBLANK(Marathon!I128),"",100+MAX(0,(50-(50*(Marathon!I128-'Best Times'!K$2)/('Best Times'!K$8-'Best Times'!K$2)))))</f>
        <v>102.34811165845649</v>
      </c>
      <c r="I136">
        <f>IF(ISBLANK(Marathon!J128),"",100+MAX(0,(50-(50*(Marathon!J128-'Best Times'!L$2)/('Best Times'!L$8-'Best Times'!L$2)))))</f>
        <v>115.10344827586206</v>
      </c>
      <c r="J136">
        <f>IF(ISBLANK(Marathon!K128),"",100+MAX(0,(50-(50*(Marathon!K128-'Best Times'!M$2)/('Best Times'!M$8-'Best Times'!M$2)))))</f>
        <v>100</v>
      </c>
      <c r="K136">
        <f>IF(ISBLANK(Marathon!L128),"",100+MAX(0,(50-(50*(Marathon!L128-'Best Times'!N$2)/('Best Times'!N$8-'Best Times'!N$2)))))</f>
        <v>100</v>
      </c>
      <c r="L136">
        <f>IF(ISBLANK(Marathon!M128),"",100+MAX(0,(50-(50*(Marathon!M128-'Best Times'!O$2)/('Best Times'!O$8-'Best Times'!O$2)))))</f>
        <v>100</v>
      </c>
      <c r="M136">
        <f>IF(ISBLANK(Marathon!N128),"",100+MAX(0,(50-(50*(Marathon!N128-'Best Times'!P$2)/('Best Times'!P$8-'Best Times'!P$2)))))</f>
        <v>123.68067226890756</v>
      </c>
      <c r="N136">
        <f>IF(ISBLANK(Marathon!O128),"",100+MAX(0,(50-(50*(Marathon!O128-'Best Times'!Q$2)/('Best Times'!Q$8-'Best Times'!Q$2)))))</f>
        <v>105.4149377593361</v>
      </c>
      <c r="O136">
        <f>100*COUNTIF(E136:N136,"&gt;0")</f>
        <v>1000</v>
      </c>
      <c r="P136">
        <f>IF(O136=1000,MIN(E136:N136),0)</f>
        <v>100</v>
      </c>
      <c r="Q136">
        <f>SUM(E136:N136)-P136</f>
        <v>946.54716996256207</v>
      </c>
      <c r="R136">
        <v>135</v>
      </c>
      <c r="S136">
        <f t="shared" si="2"/>
        <v>-11</v>
      </c>
    </row>
    <row r="137" spans="1:19">
      <c r="A137">
        <v>139</v>
      </c>
      <c r="B137" t="s">
        <v>95</v>
      </c>
      <c r="C137" s="1">
        <v>36.533333333333303</v>
      </c>
      <c r="D137" s="2" t="s">
        <v>284</v>
      </c>
      <c r="E137">
        <f>IF(ISBLANK(Marathon!F143),"",100+MAX(0,(50-(50*(Marathon!F143-'Best Times'!H$2)/('Best Times'!H$8-'Best Times'!H$2)))))</f>
        <v>100</v>
      </c>
      <c r="F137">
        <f>IF(ISBLANK(Marathon!G143),"",100+MAX(0,(50-(50*(Marathon!G143-'Best Times'!I$2)/('Best Times'!I$8-'Best Times'!I$2)))))</f>
        <v>100.61965811965811</v>
      </c>
      <c r="G137">
        <f>IF(ISBLANK(Marathon!H143),"",100+MAX(0,(50-(50*(Marathon!H143-'Best Times'!J$2)/('Best Times'!J$8-'Best Times'!J$2)))))</f>
        <v>100</v>
      </c>
      <c r="H137">
        <f>IF(ISBLANK(Marathon!I143),"",100+MAX(0,(50-(50*(Marathon!I143-'Best Times'!K$2)/('Best Times'!K$8-'Best Times'!K$2)))))</f>
        <v>100</v>
      </c>
      <c r="I137">
        <f>IF(ISBLANK(Marathon!J143),"",100+MAX(0,(50-(50*(Marathon!J143-'Best Times'!L$2)/('Best Times'!L$8-'Best Times'!L$2)))))</f>
        <v>121.56896551724138</v>
      </c>
      <c r="J137">
        <f>IF(ISBLANK(Marathon!K143),"",100+MAX(0,(50-(50*(Marathon!K143-'Best Times'!M$2)/('Best Times'!M$8-'Best Times'!M$2)))))</f>
        <v>123.45167652859961</v>
      </c>
      <c r="K137">
        <f>IF(ISBLANK(Marathon!L143),"",100+MAX(0,(50-(50*(Marathon!L143-'Best Times'!N$2)/('Best Times'!N$8-'Best Times'!N$2)))))</f>
        <v>100</v>
      </c>
      <c r="L137">
        <f>IF(ISBLANK(Marathon!M143),"",100+MAX(0,(50-(50*(Marathon!M143-'Best Times'!O$2)/('Best Times'!O$8-'Best Times'!O$2)))))</f>
        <v>100</v>
      </c>
      <c r="M137">
        <f>IF(ISBLANK(Marathon!N143),"",100+MAX(0,(50-(50*(Marathon!N143-'Best Times'!P$2)/('Best Times'!P$8-'Best Times'!P$2)))))</f>
        <v>100</v>
      </c>
      <c r="N137">
        <f>IF(ISBLANK(Marathon!O143),"",100+MAX(0,(50-(50*(Marathon!O143-'Best Times'!Q$2)/('Best Times'!Q$8-'Best Times'!Q$2)))))</f>
        <v>100</v>
      </c>
      <c r="O137">
        <f>100*COUNTIF(E137:N137,"&gt;0")</f>
        <v>1000</v>
      </c>
      <c r="P137">
        <f>IF(O137=1000,MIN(E137:N137),0)</f>
        <v>100</v>
      </c>
      <c r="Q137">
        <f>SUM(E137:N137)-P137</f>
        <v>945.64030016549896</v>
      </c>
      <c r="R137">
        <v>136</v>
      </c>
      <c r="S137">
        <f t="shared" si="2"/>
        <v>3</v>
      </c>
    </row>
    <row r="138" spans="1:19">
      <c r="A138">
        <v>129</v>
      </c>
      <c r="B138" t="s">
        <v>175</v>
      </c>
      <c r="C138" s="1">
        <v>48.516666666666602</v>
      </c>
      <c r="D138" s="2" t="s">
        <v>283</v>
      </c>
      <c r="E138">
        <f>IF(ISBLANK(Marathon!F133),"",100+MAX(0,(50-(50*(Marathon!F133-'Best Times'!H$2)/('Best Times'!H$8-'Best Times'!H$2)))))</f>
        <v>100</v>
      </c>
      <c r="F138">
        <f>IF(ISBLANK(Marathon!G133),"",100+MAX(0,(50-(50*(Marathon!G133-'Best Times'!I$2)/('Best Times'!I$8-'Best Times'!I$2)))))</f>
        <v>108.31196581196582</v>
      </c>
      <c r="G138" t="str">
        <f>IF(ISBLANK(Marathon!H133),"",100+MAX(0,(50-(50*(Marathon!H133-'Best Times'!J$2)/('Best Times'!J$8-'Best Times'!J$2)))))</f>
        <v/>
      </c>
      <c r="H138">
        <f>IF(ISBLANK(Marathon!I133),"",100+MAX(0,(50-(50*(Marathon!I133-'Best Times'!K$2)/('Best Times'!K$8-'Best Times'!K$2)))))</f>
        <v>107.14285714285714</v>
      </c>
      <c r="I138">
        <f>IF(ISBLANK(Marathon!J133),"",100+MAX(0,(50-(50*(Marathon!J133-'Best Times'!L$2)/('Best Times'!L$8-'Best Times'!L$2)))))</f>
        <v>121.18965517241379</v>
      </c>
      <c r="J138">
        <f>IF(ISBLANK(Marathon!K133),"",100+MAX(0,(50-(50*(Marathon!K133-'Best Times'!M$2)/('Best Times'!M$8-'Best Times'!M$2)))))</f>
        <v>100</v>
      </c>
      <c r="K138">
        <f>IF(ISBLANK(Marathon!L133),"",100+MAX(0,(50-(50*(Marathon!L133-'Best Times'!N$2)/('Best Times'!N$8-'Best Times'!N$2)))))</f>
        <v>106.10471204188482</v>
      </c>
      <c r="L138">
        <f>IF(ISBLANK(Marathon!M133),"",100+MAX(0,(50-(50*(Marathon!M133-'Best Times'!O$2)/('Best Times'!O$8-'Best Times'!O$2)))))</f>
        <v>100</v>
      </c>
      <c r="M138">
        <f>IF(ISBLANK(Marathon!N133),"",100+MAX(0,(50-(50*(Marathon!N133-'Best Times'!P$2)/('Best Times'!P$8-'Best Times'!P$2)))))</f>
        <v>100</v>
      </c>
      <c r="N138">
        <f>IF(ISBLANK(Marathon!O133),"",100+MAX(0,(50-(50*(Marathon!O133-'Best Times'!Q$2)/('Best Times'!Q$8-'Best Times'!Q$2)))))</f>
        <v>100</v>
      </c>
      <c r="O138">
        <f>100*COUNTIF(E138:N138,"&gt;0")</f>
        <v>900</v>
      </c>
      <c r="P138">
        <f>IF(O138=1000,MIN(E138:N138),0)</f>
        <v>0</v>
      </c>
      <c r="Q138">
        <f>SUM(E138:N138)-P138</f>
        <v>942.74919016912145</v>
      </c>
      <c r="R138">
        <v>137</v>
      </c>
      <c r="S138">
        <f t="shared" si="2"/>
        <v>-8</v>
      </c>
    </row>
    <row r="139" spans="1:19">
      <c r="A139">
        <v>127</v>
      </c>
      <c r="B139" t="s">
        <v>173</v>
      </c>
      <c r="C139" s="1">
        <v>54.5833333333333</v>
      </c>
      <c r="D139" s="2" t="s">
        <v>279</v>
      </c>
      <c r="E139">
        <f>IF(ISBLANK(Marathon!F131),"",100+MAX(0,(50-(50*(Marathon!F131-'Best Times'!H$2)/('Best Times'!H$8-'Best Times'!H$2)))))</f>
        <v>100</v>
      </c>
      <c r="F139">
        <f>IF(ISBLANK(Marathon!G131),"",100+MAX(0,(50-(50*(Marathon!G131-'Best Times'!I$2)/('Best Times'!I$8-'Best Times'!I$2)))))</f>
        <v>100</v>
      </c>
      <c r="G139">
        <f>IF(ISBLANK(Marathon!H131),"",100+MAX(0,(50-(50*(Marathon!H131-'Best Times'!J$2)/('Best Times'!J$8-'Best Times'!J$2)))))</f>
        <v>100</v>
      </c>
      <c r="H139">
        <f>IF(ISBLANK(Marathon!I131),"",100+MAX(0,(50-(50*(Marathon!I131-'Best Times'!K$2)/('Best Times'!K$8-'Best Times'!K$2)))))</f>
        <v>117.81609195402299</v>
      </c>
      <c r="I139">
        <f>IF(ISBLANK(Marathon!J131),"",100+MAX(0,(50-(50*(Marathon!J131-'Best Times'!L$2)/('Best Times'!L$8-'Best Times'!L$2)))))</f>
        <v>100</v>
      </c>
      <c r="J139">
        <f>IF(ISBLANK(Marathon!K131),"",100+MAX(0,(50-(50*(Marathon!K131-'Best Times'!M$2)/('Best Times'!M$8-'Best Times'!M$2)))))</f>
        <v>110</v>
      </c>
      <c r="K139">
        <f>IF(ISBLANK(Marathon!L131),"",100+MAX(0,(50-(50*(Marathon!L131-'Best Times'!N$2)/('Best Times'!N$8-'Best Times'!N$2)))))</f>
        <v>100</v>
      </c>
      <c r="L139">
        <f>IF(ISBLANK(Marathon!M131),"",100+MAX(0,(50-(50*(Marathon!M131-'Best Times'!O$2)/('Best Times'!O$8-'Best Times'!O$2)))))</f>
        <v>100</v>
      </c>
      <c r="M139">
        <f>IF(ISBLANK(Marathon!N131),"",100+MAX(0,(50-(50*(Marathon!N131-'Best Times'!P$2)/('Best Times'!P$8-'Best Times'!P$2)))))</f>
        <v>104.30252100840336</v>
      </c>
      <c r="N139">
        <f>IF(ISBLANK(Marathon!O131),"",100+MAX(0,(50-(50*(Marathon!O131-'Best Times'!Q$2)/('Best Times'!Q$8-'Best Times'!Q$2)))))</f>
        <v>110.18672199170125</v>
      </c>
      <c r="O139">
        <f>100*COUNTIF(E139:N139,"&gt;0")</f>
        <v>1000</v>
      </c>
      <c r="P139">
        <f>IF(O139=1000,MIN(E139:N139),0)</f>
        <v>100</v>
      </c>
      <c r="Q139">
        <f>SUM(E139:N139)-P139</f>
        <v>942.3053349541276</v>
      </c>
      <c r="R139">
        <v>138</v>
      </c>
      <c r="S139">
        <f t="shared" si="2"/>
        <v>-11</v>
      </c>
    </row>
    <row r="140" spans="1:19">
      <c r="A140">
        <v>158</v>
      </c>
      <c r="B140" t="s">
        <v>192</v>
      </c>
      <c r="C140" s="1">
        <v>0.91666666666666596</v>
      </c>
      <c r="D140" s="2" t="s">
        <v>286</v>
      </c>
      <c r="E140" t="str">
        <f>IF(ISBLANK(Marathon!F162),"",100+MAX(0,(50-(50*(Marathon!F162-'Best Times'!H$2)/('Best Times'!H$8-'Best Times'!H$2)))))</f>
        <v/>
      </c>
      <c r="F140">
        <f>IF(ISBLANK(Marathon!G162),"",100+MAX(0,(50-(50*(Marathon!G162-'Best Times'!I$2)/('Best Times'!I$8-'Best Times'!I$2)))))</f>
        <v>100</v>
      </c>
      <c r="G140">
        <f>IF(ISBLANK(Marathon!H162),"",100+MAX(0,(50-(50*(Marathon!H162-'Best Times'!J$2)/('Best Times'!J$8-'Best Times'!J$2)))))</f>
        <v>100</v>
      </c>
      <c r="H140">
        <f>IF(ISBLANK(Marathon!I162),"",100+MAX(0,(50-(50*(Marathon!I162-'Best Times'!K$2)/('Best Times'!K$8-'Best Times'!K$2)))))</f>
        <v>100</v>
      </c>
      <c r="I140">
        <f>IF(ISBLANK(Marathon!J162),"",100+MAX(0,(50-(50*(Marathon!J162-'Best Times'!L$2)/('Best Times'!L$8-'Best Times'!L$2)))))</f>
        <v>100</v>
      </c>
      <c r="J140">
        <f>IF(ISBLANK(Marathon!K162),"",100+MAX(0,(50-(50*(Marathon!K162-'Best Times'!M$2)/('Best Times'!M$8-'Best Times'!M$2)))))</f>
        <v>116.83431952662721</v>
      </c>
      <c r="K140">
        <f>IF(ISBLANK(Marathon!L162),"",100+MAX(0,(50-(50*(Marathon!L162-'Best Times'!N$2)/('Best Times'!N$8-'Best Times'!N$2)))))</f>
        <v>122.87958115183247</v>
      </c>
      <c r="L140">
        <f>IF(ISBLANK(Marathon!M162),"",100+MAX(0,(50-(50*(Marathon!M162-'Best Times'!O$2)/('Best Times'!O$8-'Best Times'!O$2)))))</f>
        <v>100</v>
      </c>
      <c r="M140">
        <f>IF(ISBLANK(Marathon!N162),"",100+MAX(0,(50-(50*(Marathon!N162-'Best Times'!P$2)/('Best Times'!P$8-'Best Times'!P$2)))))</f>
        <v>100</v>
      </c>
      <c r="N140">
        <f>IF(ISBLANK(Marathon!O162),"",100+MAX(0,(50-(50*(Marathon!O162-'Best Times'!Q$2)/('Best Times'!Q$8-'Best Times'!Q$2)))))</f>
        <v>100</v>
      </c>
      <c r="O140">
        <f>100*COUNTIF(E140:N140,"&gt;0")</f>
        <v>900</v>
      </c>
      <c r="P140">
        <f>IF(O140=1000,MIN(E140:N140),0)</f>
        <v>0</v>
      </c>
      <c r="Q140">
        <f>SUM(E140:N140)-P140</f>
        <v>939.71390067845971</v>
      </c>
      <c r="R140">
        <v>139</v>
      </c>
      <c r="S140">
        <f t="shared" si="2"/>
        <v>19</v>
      </c>
    </row>
    <row r="141" spans="1:19">
      <c r="A141">
        <v>141</v>
      </c>
      <c r="B141" t="s">
        <v>53</v>
      </c>
      <c r="C141" s="1">
        <v>29.633333333333301</v>
      </c>
      <c r="D141" s="2" t="s">
        <v>282</v>
      </c>
      <c r="E141">
        <f>IF(ISBLANK(Marathon!F145),"",100+MAX(0,(50-(50*(Marathon!F145-'Best Times'!H$2)/('Best Times'!H$8-'Best Times'!H$2)))))</f>
        <v>100</v>
      </c>
      <c r="F141">
        <f>IF(ISBLANK(Marathon!G145),"",100+MAX(0,(50-(50*(Marathon!G145-'Best Times'!I$2)/('Best Times'!I$8-'Best Times'!I$2)))))</f>
        <v>100</v>
      </c>
      <c r="G141">
        <f>IF(ISBLANK(Marathon!H145),"",100+MAX(0,(50-(50*(Marathon!H145-'Best Times'!J$2)/('Best Times'!J$8-'Best Times'!J$2)))))</f>
        <v>100</v>
      </c>
      <c r="H141">
        <f>IF(ISBLANK(Marathon!I145),"",100+MAX(0,(50-(50*(Marathon!I145-'Best Times'!K$2)/('Best Times'!K$8-'Best Times'!K$2)))))</f>
        <v>100</v>
      </c>
      <c r="I141">
        <f>IF(ISBLANK(Marathon!J145),"",100+MAX(0,(50-(50*(Marathon!J145-'Best Times'!L$2)/('Best Times'!L$8-'Best Times'!L$2)))))</f>
        <v>109.94827586206897</v>
      </c>
      <c r="J141">
        <f>IF(ISBLANK(Marathon!K145),"",100+MAX(0,(50-(50*(Marathon!K145-'Best Times'!M$2)/('Best Times'!M$8-'Best Times'!M$2)))))</f>
        <v>128.64891518737673</v>
      </c>
      <c r="K141">
        <f>IF(ISBLANK(Marathon!L145),"",100+MAX(0,(50-(50*(Marathon!L145-'Best Times'!N$2)/('Best Times'!N$8-'Best Times'!N$2)))))</f>
        <v>100</v>
      </c>
      <c r="L141">
        <f>IF(ISBLANK(Marathon!M145),"",100+MAX(0,(50-(50*(Marathon!M145-'Best Times'!O$2)/('Best Times'!O$8-'Best Times'!O$2)))))</f>
        <v>100</v>
      </c>
      <c r="M141">
        <f>IF(ISBLANK(Marathon!N145),"",100+MAX(0,(50-(50*(Marathon!N145-'Best Times'!P$2)/('Best Times'!P$8-'Best Times'!P$2)))))</f>
        <v>100</v>
      </c>
      <c r="N141">
        <f>IF(ISBLANK(Marathon!O145),"",100+MAX(0,(50-(50*(Marathon!O145-'Best Times'!Q$2)/('Best Times'!Q$8-'Best Times'!Q$2)))))</f>
        <v>100</v>
      </c>
      <c r="O141">
        <f>100*COUNTIF(E141:N141,"&gt;0")</f>
        <v>1000</v>
      </c>
      <c r="P141">
        <f>IF(O141=1000,MIN(E141:N141),0)</f>
        <v>100</v>
      </c>
      <c r="Q141">
        <f>SUM(E141:N141)-P141</f>
        <v>938.59719104944566</v>
      </c>
      <c r="R141">
        <v>140</v>
      </c>
      <c r="S141">
        <f t="shared" si="2"/>
        <v>1</v>
      </c>
    </row>
    <row r="142" spans="1:19">
      <c r="A142">
        <v>137</v>
      </c>
      <c r="B142" t="s">
        <v>106</v>
      </c>
      <c r="C142" s="1">
        <v>41.466666666666598</v>
      </c>
      <c r="D142" s="2" t="s">
        <v>275</v>
      </c>
      <c r="E142">
        <f>IF(ISBLANK(Marathon!F141),"",100+MAX(0,(50-(50*(Marathon!F141-'Best Times'!H$2)/('Best Times'!H$8-'Best Times'!H$2)))))</f>
        <v>100</v>
      </c>
      <c r="F142">
        <f>IF(ISBLANK(Marathon!G141),"",100+MAX(0,(50-(50*(Marathon!G141-'Best Times'!I$2)/('Best Times'!I$8-'Best Times'!I$2)))))</f>
        <v>100</v>
      </c>
      <c r="G142">
        <f>IF(ISBLANK(Marathon!H141),"",100+MAX(0,(50-(50*(Marathon!H141-'Best Times'!J$2)/('Best Times'!J$8-'Best Times'!J$2)))))</f>
        <v>100</v>
      </c>
      <c r="H142">
        <f>IF(ISBLANK(Marathon!I141),"",100+MAX(0,(50-(50*(Marathon!I141-'Best Times'!K$2)/('Best Times'!K$8-'Best Times'!K$2)))))</f>
        <v>101.2807881773399</v>
      </c>
      <c r="I142">
        <f>IF(ISBLANK(Marathon!J141),"",100+MAX(0,(50-(50*(Marathon!J141-'Best Times'!L$2)/('Best Times'!L$8-'Best Times'!L$2)))))</f>
        <v>110.65517241379311</v>
      </c>
      <c r="J142">
        <f>IF(ISBLANK(Marathon!K141),"",100+MAX(0,(50-(50*(Marathon!K141-'Best Times'!M$2)/('Best Times'!M$8-'Best Times'!M$2)))))</f>
        <v>111.13412228796844</v>
      </c>
      <c r="K142">
        <f>IF(ISBLANK(Marathon!L141),"",100+MAX(0,(50-(50*(Marathon!L141-'Best Times'!N$2)/('Best Times'!N$8-'Best Times'!N$2)))))</f>
        <v>100</v>
      </c>
      <c r="L142">
        <f>IF(ISBLANK(Marathon!M141),"",100+MAX(0,(50-(50*(Marathon!M141-'Best Times'!O$2)/('Best Times'!O$8-'Best Times'!O$2)))))</f>
        <v>111.10953058321479</v>
      </c>
      <c r="M142">
        <f>IF(ISBLANK(Marathon!N141),"",100+MAX(0,(50-(50*(Marathon!N141-'Best Times'!P$2)/('Best Times'!P$8-'Best Times'!P$2)))))</f>
        <v>102.52100840336135</v>
      </c>
      <c r="N142">
        <f>IF(ISBLANK(Marathon!O141),"",100+MAX(0,(50-(50*(Marathon!O141-'Best Times'!Q$2)/('Best Times'!Q$8-'Best Times'!Q$2)))))</f>
        <v>101.80497925311204</v>
      </c>
      <c r="O142">
        <f>100*COUNTIF(E142:N142,"&gt;0")</f>
        <v>1000</v>
      </c>
      <c r="P142">
        <f>IF(O142=1000,MIN(E142:N142),0)</f>
        <v>100</v>
      </c>
      <c r="Q142">
        <f>SUM(E142:N142)-P142</f>
        <v>938.50560111878985</v>
      </c>
      <c r="R142">
        <v>141</v>
      </c>
      <c r="S142">
        <f t="shared" si="2"/>
        <v>-4</v>
      </c>
    </row>
    <row r="143" spans="1:19">
      <c r="A143">
        <v>145</v>
      </c>
      <c r="B143" t="s">
        <v>58</v>
      </c>
      <c r="C143" s="1">
        <v>23.65</v>
      </c>
      <c r="D143" s="2" t="s">
        <v>282</v>
      </c>
      <c r="E143">
        <f>IF(ISBLANK(Marathon!F149),"",100+MAX(0,(50-(50*(Marathon!F149-'Best Times'!H$2)/('Best Times'!H$8-'Best Times'!H$2)))))</f>
        <v>100</v>
      </c>
      <c r="F143">
        <f>IF(ISBLANK(Marathon!G149),"",100+MAX(0,(50-(50*(Marathon!G149-'Best Times'!I$2)/('Best Times'!I$8-'Best Times'!I$2)))))</f>
        <v>100</v>
      </c>
      <c r="G143">
        <f>IF(ISBLANK(Marathon!H149),"",100+MAX(0,(50-(50*(Marathon!H149-'Best Times'!J$2)/('Best Times'!J$8-'Best Times'!J$2)))))</f>
        <v>100</v>
      </c>
      <c r="H143">
        <f>IF(ISBLANK(Marathon!I149),"",100+MAX(0,(50-(50*(Marathon!I149-'Best Times'!K$2)/('Best Times'!K$8-'Best Times'!K$2)))))</f>
        <v>100</v>
      </c>
      <c r="I143">
        <f>IF(ISBLANK(Marathon!J149),"",100+MAX(0,(50-(50*(Marathon!J149-'Best Times'!L$2)/('Best Times'!L$8-'Best Times'!L$2)))))</f>
        <v>117.82758620689656</v>
      </c>
      <c r="J143">
        <f>IF(ISBLANK(Marathon!K149),"",100+MAX(0,(50-(50*(Marathon!K149-'Best Times'!M$2)/('Best Times'!M$8-'Best Times'!M$2)))))</f>
        <v>108.32347140039448</v>
      </c>
      <c r="K143">
        <f>IF(ISBLANK(Marathon!L149),"",100+MAX(0,(50-(50*(Marathon!L149-'Best Times'!N$2)/('Best Times'!N$8-'Best Times'!N$2)))))</f>
        <v>100</v>
      </c>
      <c r="L143">
        <f>IF(ISBLANK(Marathon!M149),"",100+MAX(0,(50-(50*(Marathon!M149-'Best Times'!O$2)/('Best Times'!O$8-'Best Times'!O$2)))))</f>
        <v>110.83926031294453</v>
      </c>
      <c r="M143">
        <f>IF(ISBLANK(Marathon!N149),"",100+MAX(0,(50-(50*(Marathon!N149-'Best Times'!P$2)/('Best Times'!P$8-'Best Times'!P$2)))))</f>
        <v>100</v>
      </c>
      <c r="N143">
        <f>IF(ISBLANK(Marathon!O149),"",100+MAX(0,(50-(50*(Marathon!O149-'Best Times'!Q$2)/('Best Times'!Q$8-'Best Times'!Q$2)))))</f>
        <v>100</v>
      </c>
      <c r="O143">
        <f>100*COUNTIF(E143:N143,"&gt;0")</f>
        <v>1000</v>
      </c>
      <c r="P143">
        <f>IF(O143=1000,MIN(E143:N143),0)</f>
        <v>100</v>
      </c>
      <c r="Q143">
        <f>SUM(E143:N143)-P143</f>
        <v>936.99031792023561</v>
      </c>
      <c r="R143">
        <v>142</v>
      </c>
      <c r="S143">
        <f t="shared" si="2"/>
        <v>3</v>
      </c>
    </row>
    <row r="144" spans="1:19">
      <c r="A144">
        <v>138</v>
      </c>
      <c r="B144" t="s">
        <v>181</v>
      </c>
      <c r="C144" s="1">
        <v>40.883333333333297</v>
      </c>
      <c r="D144" s="2" t="s">
        <v>282</v>
      </c>
      <c r="E144">
        <f>IF(ISBLANK(Marathon!F142),"",100+MAX(0,(50-(50*(Marathon!F142-'Best Times'!H$2)/('Best Times'!H$8-'Best Times'!H$2)))))</f>
        <v>100</v>
      </c>
      <c r="F144">
        <f>IF(ISBLANK(Marathon!G142),"",100+MAX(0,(50-(50*(Marathon!G142-'Best Times'!I$2)/('Best Times'!I$8-'Best Times'!I$2)))))</f>
        <v>100</v>
      </c>
      <c r="G144">
        <f>IF(ISBLANK(Marathon!H142),"",100+MAX(0,(50-(50*(Marathon!H142-'Best Times'!J$2)/('Best Times'!J$8-'Best Times'!J$2)))))</f>
        <v>100</v>
      </c>
      <c r="H144">
        <f>IF(ISBLANK(Marathon!I142),"",100+MAX(0,(50-(50*(Marathon!I142-'Best Times'!K$2)/('Best Times'!K$8-'Best Times'!K$2)))))</f>
        <v>120.311986863711</v>
      </c>
      <c r="I144">
        <f>IF(ISBLANK(Marathon!J142),"",100+MAX(0,(50-(50*(Marathon!J142-'Best Times'!L$2)/('Best Times'!L$8-'Best Times'!L$2)))))</f>
        <v>115.01724137931035</v>
      </c>
      <c r="J144">
        <f>IF(ISBLANK(Marathon!K142),"",100+MAX(0,(50-(50*(Marathon!K142-'Best Times'!M$2)/('Best Times'!M$8-'Best Times'!M$2)))))</f>
        <v>100</v>
      </c>
      <c r="K144">
        <f>IF(ISBLANK(Marathon!L142),"",100+MAX(0,(50-(50*(Marathon!L142-'Best Times'!N$2)/('Best Times'!N$8-'Best Times'!N$2)))))</f>
        <v>100</v>
      </c>
      <c r="L144">
        <f>IF(ISBLANK(Marathon!M142),"",100+MAX(0,(50-(50*(Marathon!M142-'Best Times'!O$2)/('Best Times'!O$8-'Best Times'!O$2)))))</f>
        <v>100</v>
      </c>
      <c r="M144">
        <f>IF(ISBLANK(Marathon!N142),"",100+MAX(0,(50-(50*(Marathon!N142-'Best Times'!P$2)/('Best Times'!P$8-'Best Times'!P$2)))))</f>
        <v>100</v>
      </c>
      <c r="N144">
        <f>IF(ISBLANK(Marathon!O142),"",100+MAX(0,(50-(50*(Marathon!O142-'Best Times'!Q$2)/('Best Times'!Q$8-'Best Times'!Q$2)))))</f>
        <v>100</v>
      </c>
      <c r="O144">
        <f>100*COUNTIF(E144:N144,"&gt;0")</f>
        <v>1000</v>
      </c>
      <c r="P144">
        <f>IF(O144=1000,MIN(E144:N144),0)</f>
        <v>100</v>
      </c>
      <c r="Q144">
        <f>SUM(E144:N144)-P144</f>
        <v>935.32922824302136</v>
      </c>
      <c r="R144">
        <v>143</v>
      </c>
      <c r="S144">
        <f t="shared" si="2"/>
        <v>-5</v>
      </c>
    </row>
    <row r="145" spans="1:19">
      <c r="A145">
        <v>149</v>
      </c>
      <c r="B145" t="s">
        <v>186</v>
      </c>
      <c r="C145" s="1">
        <v>18.783333333333299</v>
      </c>
      <c r="D145" s="2" t="s">
        <v>284</v>
      </c>
      <c r="E145">
        <f>IF(ISBLANK(Marathon!F153),"",100+MAX(0,(50-(50*(Marathon!F153-'Best Times'!H$2)/('Best Times'!H$8-'Best Times'!H$2)))))</f>
        <v>100</v>
      </c>
      <c r="F145">
        <f>IF(ISBLANK(Marathon!G153),"",100+MAX(0,(50-(50*(Marathon!G153-'Best Times'!I$2)/('Best Times'!I$8-'Best Times'!I$2)))))</f>
        <v>100</v>
      </c>
      <c r="G145">
        <f>IF(ISBLANK(Marathon!H153),"",100+MAX(0,(50-(50*(Marathon!H153-'Best Times'!J$2)/('Best Times'!J$8-'Best Times'!J$2)))))</f>
        <v>100</v>
      </c>
      <c r="H145">
        <f>IF(ISBLANK(Marathon!I153),"",100+MAX(0,(50-(50*(Marathon!I153-'Best Times'!K$2)/('Best Times'!K$8-'Best Times'!K$2)))))</f>
        <v>100</v>
      </c>
      <c r="I145">
        <f>IF(ISBLANK(Marathon!J153),"",100+MAX(0,(50-(50*(Marathon!J153-'Best Times'!L$2)/('Best Times'!L$8-'Best Times'!L$2)))))</f>
        <v>100</v>
      </c>
      <c r="J145">
        <f>IF(ISBLANK(Marathon!K153),"",100+MAX(0,(50-(50*(Marathon!K153-'Best Times'!M$2)/('Best Times'!M$8-'Best Times'!M$2)))))</f>
        <v>108.52071005917159</v>
      </c>
      <c r="K145">
        <f>IF(ISBLANK(Marathon!L153),"",100+MAX(0,(50-(50*(Marathon!L153-'Best Times'!N$2)/('Best Times'!N$8-'Best Times'!N$2)))))</f>
        <v>100</v>
      </c>
      <c r="L145">
        <f>IF(ISBLANK(Marathon!M153),"",100+MAX(0,(50-(50*(Marathon!M153-'Best Times'!O$2)/('Best Times'!O$8-'Best Times'!O$2)))))</f>
        <v>118.94736842105263</v>
      </c>
      <c r="M145">
        <f>IF(ISBLANK(Marathon!N153),"",100+MAX(0,(50-(50*(Marathon!N153-'Best Times'!P$2)/('Best Times'!P$8-'Best Times'!P$2)))))</f>
        <v>106.43697478991596</v>
      </c>
      <c r="N145">
        <f>IF(ISBLANK(Marathon!O153),"",100+MAX(0,(50-(50*(Marathon!O153-'Best Times'!Q$2)/('Best Times'!Q$8-'Best Times'!Q$2)))))</f>
        <v>100</v>
      </c>
      <c r="O145">
        <f>100*COUNTIF(E145:N145,"&gt;0")</f>
        <v>1000</v>
      </c>
      <c r="P145">
        <f>IF(O145=1000,MIN(E145:N145),0)</f>
        <v>100</v>
      </c>
      <c r="Q145">
        <f>SUM(E145:N145)-P145</f>
        <v>933.90505327014034</v>
      </c>
      <c r="R145">
        <v>144</v>
      </c>
      <c r="S145">
        <f t="shared" si="2"/>
        <v>5</v>
      </c>
    </row>
    <row r="146" spans="1:19">
      <c r="A146">
        <v>142</v>
      </c>
      <c r="B146" t="s">
        <v>182</v>
      </c>
      <c r="C146" s="1">
        <v>27.4</v>
      </c>
      <c r="D146" s="2" t="s">
        <v>282</v>
      </c>
      <c r="E146">
        <f>IF(ISBLANK(Marathon!F146),"",100+MAX(0,(50-(50*(Marathon!F146-'Best Times'!H$2)/('Best Times'!H$8-'Best Times'!H$2)))))</f>
        <v>100</v>
      </c>
      <c r="F146">
        <f>IF(ISBLANK(Marathon!G146),"",100+MAX(0,(50-(50*(Marathon!G146-'Best Times'!I$2)/('Best Times'!I$8-'Best Times'!I$2)))))</f>
        <v>100</v>
      </c>
      <c r="G146">
        <f>IF(ISBLANK(Marathon!H146),"",100+MAX(0,(50-(50*(Marathon!H146-'Best Times'!J$2)/('Best Times'!J$8-'Best Times'!J$2)))))</f>
        <v>106.7076923076923</v>
      </c>
      <c r="H146">
        <f>IF(ISBLANK(Marathon!I146),"",100+MAX(0,(50-(50*(Marathon!I146-'Best Times'!K$2)/('Best Times'!K$8-'Best Times'!K$2)))))</f>
        <v>122.59441707717571</v>
      </c>
      <c r="I146">
        <f>IF(ISBLANK(Marathon!J146),"",100+MAX(0,(50-(50*(Marathon!J146-'Best Times'!L$2)/('Best Times'!L$8-'Best Times'!L$2)))))</f>
        <v>101.72413793103448</v>
      </c>
      <c r="J146">
        <f>IF(ISBLANK(Marathon!K146),"",100+MAX(0,(50-(50*(Marathon!K146-'Best Times'!M$2)/('Best Times'!M$8-'Best Times'!M$2)))))</f>
        <v>100</v>
      </c>
      <c r="K146">
        <f>IF(ISBLANK(Marathon!L146),"",100+MAX(0,(50-(50*(Marathon!L146-'Best Times'!N$2)/('Best Times'!N$8-'Best Times'!N$2)))))</f>
        <v>100</v>
      </c>
      <c r="L146">
        <f>IF(ISBLANK(Marathon!M146),"",100+MAX(0,(50-(50*(Marathon!M146-'Best Times'!O$2)/('Best Times'!O$8-'Best Times'!O$2)))))</f>
        <v>100</v>
      </c>
      <c r="M146">
        <f>IF(ISBLANK(Marathon!N146),"",100+MAX(0,(50-(50*(Marathon!N146-'Best Times'!P$2)/('Best Times'!P$8-'Best Times'!P$2)))))</f>
        <v>100</v>
      </c>
      <c r="N146">
        <f>IF(ISBLANK(Marathon!O146),"",100+MAX(0,(50-(50*(Marathon!O146-'Best Times'!Q$2)/('Best Times'!Q$8-'Best Times'!Q$2)))))</f>
        <v>100</v>
      </c>
      <c r="O146">
        <f>100*COUNTIF(E146:N146,"&gt;0")</f>
        <v>1000</v>
      </c>
      <c r="P146">
        <f>IF(O146=1000,MIN(E146:N146),0)</f>
        <v>100</v>
      </c>
      <c r="Q146">
        <f>SUM(E146:N146)-P146</f>
        <v>931.02624731590254</v>
      </c>
      <c r="R146">
        <v>145</v>
      </c>
      <c r="S146">
        <f t="shared" si="2"/>
        <v>-3</v>
      </c>
    </row>
    <row r="147" spans="1:19">
      <c r="A147">
        <v>152</v>
      </c>
      <c r="B147" t="s">
        <v>86</v>
      </c>
      <c r="C147" s="1">
        <v>10.966666666666599</v>
      </c>
      <c r="D147" s="2" t="s">
        <v>282</v>
      </c>
      <c r="E147">
        <f>IF(ISBLANK(Marathon!F156),"",100+MAX(0,(50-(50*(Marathon!F156-'Best Times'!H$2)/('Best Times'!H$8-'Best Times'!H$2)))))</f>
        <v>100</v>
      </c>
      <c r="F147">
        <f>IF(ISBLANK(Marathon!G156),"",100+MAX(0,(50-(50*(Marathon!G156-'Best Times'!I$2)/('Best Times'!I$8-'Best Times'!I$2)))))</f>
        <v>100</v>
      </c>
      <c r="G147">
        <f>IF(ISBLANK(Marathon!H156),"",100+MAX(0,(50-(50*(Marathon!H156-'Best Times'!J$2)/('Best Times'!J$8-'Best Times'!J$2)))))</f>
        <v>100</v>
      </c>
      <c r="H147">
        <f>IF(ISBLANK(Marathon!I156),"",100+MAX(0,(50-(50*(Marathon!I156-'Best Times'!K$2)/('Best Times'!K$8-'Best Times'!K$2)))))</f>
        <v>100</v>
      </c>
      <c r="I147">
        <f>IF(ISBLANK(Marathon!J156),"",100+MAX(0,(50-(50*(Marathon!J156-'Best Times'!L$2)/('Best Times'!L$8-'Best Times'!L$2)))))</f>
        <v>100</v>
      </c>
      <c r="J147">
        <f>IF(ISBLANK(Marathon!K156),"",100+MAX(0,(50-(50*(Marathon!K156-'Best Times'!M$2)/('Best Times'!M$8-'Best Times'!M$2)))))</f>
        <v>128.87573964497042</v>
      </c>
      <c r="K147">
        <f>IF(ISBLANK(Marathon!L156),"",100+MAX(0,(50-(50*(Marathon!L156-'Best Times'!N$2)/('Best Times'!N$8-'Best Times'!N$2)))))</f>
        <v>100</v>
      </c>
      <c r="L147">
        <f>IF(ISBLANK(Marathon!M156),"",100+MAX(0,(50-(50*(Marathon!M156-'Best Times'!O$2)/('Best Times'!O$8-'Best Times'!O$2)))))</f>
        <v>100</v>
      </c>
      <c r="M147">
        <f>IF(ISBLANK(Marathon!N156),"",100+MAX(0,(50-(50*(Marathon!N156-'Best Times'!P$2)/('Best Times'!P$8-'Best Times'!P$2)))))</f>
        <v>100</v>
      </c>
      <c r="N147">
        <f>IF(ISBLANK(Marathon!O156),"",100+MAX(0,(50-(50*(Marathon!O156-'Best Times'!Q$2)/('Best Times'!Q$8-'Best Times'!Q$2)))))</f>
        <v>100</v>
      </c>
      <c r="O147">
        <f>100*COUNTIF(E147:N147,"&gt;0")</f>
        <v>1000</v>
      </c>
      <c r="P147">
        <f>IF(O147=1000,MIN(E147:N147),0)</f>
        <v>100</v>
      </c>
      <c r="Q147">
        <f>SUM(E147:N147)-P147</f>
        <v>928.87573964497051</v>
      </c>
      <c r="R147">
        <v>146</v>
      </c>
      <c r="S147">
        <f t="shared" si="2"/>
        <v>6</v>
      </c>
    </row>
    <row r="148" spans="1:19">
      <c r="A148">
        <v>144</v>
      </c>
      <c r="B148" t="s">
        <v>75</v>
      </c>
      <c r="C148" s="1">
        <v>25.15</v>
      </c>
      <c r="D148" s="2" t="s">
        <v>286</v>
      </c>
      <c r="E148">
        <f>IF(ISBLANK(Marathon!F148),"",100+MAX(0,(50-(50*(Marathon!F148-'Best Times'!H$2)/('Best Times'!H$8-'Best Times'!H$2)))))</f>
        <v>100</v>
      </c>
      <c r="F148">
        <f>IF(ISBLANK(Marathon!G148),"",100+MAX(0,(50-(50*(Marathon!G148-'Best Times'!I$2)/('Best Times'!I$8-'Best Times'!I$2)))))</f>
        <v>100</v>
      </c>
      <c r="G148">
        <f>IF(ISBLANK(Marathon!H148),"",100+MAX(0,(50-(50*(Marathon!H148-'Best Times'!J$2)/('Best Times'!J$8-'Best Times'!J$2)))))</f>
        <v>100</v>
      </c>
      <c r="H148" t="str">
        <f>IF(ISBLANK(Marathon!I148),"",100+MAX(0,(50-(50*(Marathon!I148-'Best Times'!K$2)/('Best Times'!K$8-'Best Times'!K$2)))))</f>
        <v/>
      </c>
      <c r="I148">
        <f>IF(ISBLANK(Marathon!J148),"",100+MAX(0,(50-(50*(Marathon!J148-'Best Times'!L$2)/('Best Times'!L$8-'Best Times'!L$2)))))</f>
        <v>100</v>
      </c>
      <c r="J148">
        <f>IF(ISBLANK(Marathon!K148),"",100+MAX(0,(50-(50*(Marathon!K148-'Best Times'!M$2)/('Best Times'!M$8-'Best Times'!M$2)))))</f>
        <v>100</v>
      </c>
      <c r="K148">
        <f>IF(ISBLANK(Marathon!L148),"",100+MAX(0,(50-(50*(Marathon!L148-'Best Times'!N$2)/('Best Times'!N$8-'Best Times'!N$2)))))</f>
        <v>100</v>
      </c>
      <c r="L148">
        <f>IF(ISBLANK(Marathon!M148),"",100+MAX(0,(50-(50*(Marathon!M148-'Best Times'!O$2)/('Best Times'!O$8-'Best Times'!O$2)))))</f>
        <v>100</v>
      </c>
      <c r="M148">
        <f>IF(ISBLANK(Marathon!N148),"",100+MAX(0,(50-(50*(Marathon!N148-'Best Times'!P$2)/('Best Times'!P$8-'Best Times'!P$2)))))</f>
        <v>124.85714285714286</v>
      </c>
      <c r="N148">
        <f>IF(ISBLANK(Marathon!O148),"",100+MAX(0,(50-(50*(Marathon!O148-'Best Times'!Q$2)/('Best Times'!Q$8-'Best Times'!Q$2)))))</f>
        <v>100</v>
      </c>
      <c r="O148">
        <f>100*COUNTIF(E148:N148,"&gt;0")</f>
        <v>900</v>
      </c>
      <c r="P148">
        <f>IF(O148=1000,MIN(E148:N148),0)</f>
        <v>0</v>
      </c>
      <c r="Q148">
        <f>SUM(E148:N148)-P148</f>
        <v>924.85714285714289</v>
      </c>
      <c r="R148">
        <v>147</v>
      </c>
      <c r="S148">
        <f t="shared" si="2"/>
        <v>-3</v>
      </c>
    </row>
    <row r="149" spans="1:19">
      <c r="A149">
        <v>148</v>
      </c>
      <c r="B149" t="s">
        <v>185</v>
      </c>
      <c r="C149" s="1">
        <v>34.233333333333299</v>
      </c>
      <c r="D149" s="2" t="s">
        <v>284</v>
      </c>
      <c r="E149">
        <f>IF(ISBLANK(Marathon!F152),"",100+MAX(0,(50-(50*(Marathon!F152-'Best Times'!H$2)/('Best Times'!H$8-'Best Times'!H$2)))))</f>
        <v>100</v>
      </c>
      <c r="F149">
        <f>IF(ISBLANK(Marathon!G152),"",100+MAX(0,(50-(50*(Marathon!G152-'Best Times'!I$2)/('Best Times'!I$8-'Best Times'!I$2)))))</f>
        <v>100</v>
      </c>
      <c r="G149">
        <f>IF(ISBLANK(Marathon!H152),"",100+MAX(0,(50-(50*(Marathon!H152-'Best Times'!J$2)/('Best Times'!J$8-'Best Times'!J$2)))))</f>
        <v>104.4</v>
      </c>
      <c r="H149">
        <f>IF(ISBLANK(Marathon!I152),"",100+MAX(0,(50-(50*(Marathon!I152-'Best Times'!K$2)/('Best Times'!K$8-'Best Times'!K$2)))))</f>
        <v>100</v>
      </c>
      <c r="I149">
        <f>IF(ISBLANK(Marathon!J152),"",100+MAX(0,(50-(50*(Marathon!J152-'Best Times'!L$2)/('Best Times'!L$8-'Best Times'!L$2)))))</f>
        <v>100</v>
      </c>
      <c r="J149">
        <f>IF(ISBLANK(Marathon!K152),"",100+MAX(0,(50-(50*(Marathon!K152-'Best Times'!M$2)/('Best Times'!M$8-'Best Times'!M$2)))))</f>
        <v>100</v>
      </c>
      <c r="K149">
        <f>IF(ISBLANK(Marathon!L152),"",100+MAX(0,(50-(50*(Marathon!L152-'Best Times'!N$2)/('Best Times'!N$8-'Best Times'!N$2)))))</f>
        <v>100</v>
      </c>
      <c r="L149">
        <f>IF(ISBLANK(Marathon!M152),"",100+MAX(0,(50-(50*(Marathon!M152-'Best Times'!O$2)/('Best Times'!O$8-'Best Times'!O$2)))))</f>
        <v>100</v>
      </c>
      <c r="M149">
        <f>IF(ISBLANK(Marathon!N152),"",100+MAX(0,(50-(50*(Marathon!N152-'Best Times'!P$2)/('Best Times'!P$8-'Best Times'!P$2)))))</f>
        <v>100</v>
      </c>
      <c r="N149">
        <f>IF(ISBLANK(Marathon!O152),"",100+MAX(0,(50-(50*(Marathon!O152-'Best Times'!Q$2)/('Best Times'!Q$8-'Best Times'!Q$2)))))</f>
        <v>120.43568464730291</v>
      </c>
      <c r="O149">
        <f>100*COUNTIF(E149:N149,"&gt;0")</f>
        <v>1000</v>
      </c>
      <c r="P149">
        <f>IF(O149=1000,MIN(E149:N149),0)</f>
        <v>100</v>
      </c>
      <c r="Q149">
        <f>SUM(E149:N149)-P149</f>
        <v>924.83568464730297</v>
      </c>
      <c r="R149">
        <v>148</v>
      </c>
      <c r="S149">
        <f t="shared" si="2"/>
        <v>0</v>
      </c>
    </row>
    <row r="150" spans="1:19">
      <c r="A150">
        <v>134</v>
      </c>
      <c r="B150" t="s">
        <v>89</v>
      </c>
      <c r="C150" s="1">
        <v>43.466666666666598</v>
      </c>
      <c r="D150" s="2" t="s">
        <v>282</v>
      </c>
      <c r="E150">
        <f>IF(ISBLANK(Marathon!F138),"",100+MAX(0,(50-(50*(Marathon!F138-'Best Times'!H$2)/('Best Times'!H$8-'Best Times'!H$2)))))</f>
        <v>100</v>
      </c>
      <c r="F150">
        <f>IF(ISBLANK(Marathon!G138),"",100+MAX(0,(50-(50*(Marathon!G138-'Best Times'!I$2)/('Best Times'!I$8-'Best Times'!I$2)))))</f>
        <v>100</v>
      </c>
      <c r="G150">
        <f>IF(ISBLANK(Marathon!H138),"",100+MAX(0,(50-(50*(Marathon!H138-'Best Times'!J$2)/('Best Times'!J$8-'Best Times'!J$2)))))</f>
        <v>100</v>
      </c>
      <c r="H150">
        <f>IF(ISBLANK(Marathon!I138),"",100+MAX(0,(50-(50*(Marathon!I138-'Best Times'!K$2)/('Best Times'!K$8-'Best Times'!K$2)))))</f>
        <v>100</v>
      </c>
      <c r="I150">
        <f>IF(ISBLANK(Marathon!J138),"",100+MAX(0,(50-(50*(Marathon!J138-'Best Times'!L$2)/('Best Times'!L$8-'Best Times'!L$2)))))</f>
        <v>100</v>
      </c>
      <c r="J150">
        <f>IF(ISBLANK(Marathon!K138),"",100+MAX(0,(50-(50*(Marathon!K138-'Best Times'!M$2)/('Best Times'!M$8-'Best Times'!M$2)))))</f>
        <v>100</v>
      </c>
      <c r="K150">
        <f>IF(ISBLANK(Marathon!L138),"",100+MAX(0,(50-(50*(Marathon!L138-'Best Times'!N$2)/('Best Times'!N$8-'Best Times'!N$2)))))</f>
        <v>100</v>
      </c>
      <c r="L150">
        <f>IF(ISBLANK(Marathon!M138),"",100+MAX(0,(50-(50*(Marathon!M138-'Best Times'!O$2)/('Best Times'!O$8-'Best Times'!O$2)))))</f>
        <v>100</v>
      </c>
      <c r="M150">
        <f>IF(ISBLANK(Marathon!N138),"",100+MAX(0,(50-(50*(Marathon!N138-'Best Times'!P$2)/('Best Times'!P$8-'Best Times'!P$2)))))</f>
        <v>116.58823529411765</v>
      </c>
      <c r="N150">
        <f>IF(ISBLANK(Marathon!O138),"",100+MAX(0,(50-(50*(Marathon!O138-'Best Times'!Q$2)/('Best Times'!Q$8-'Best Times'!Q$2)))))</f>
        <v>106.30705394190872</v>
      </c>
      <c r="O150">
        <f>100*COUNTIF(E150:N150,"&gt;0")</f>
        <v>1000</v>
      </c>
      <c r="P150">
        <f>IF(O150=1000,MIN(E150:N150),0)</f>
        <v>100</v>
      </c>
      <c r="Q150">
        <f>SUM(E150:N150)-P150</f>
        <v>922.89528923602643</v>
      </c>
      <c r="R150">
        <v>149</v>
      </c>
      <c r="S150">
        <f t="shared" si="2"/>
        <v>-15</v>
      </c>
    </row>
    <row r="151" spans="1:19">
      <c r="A151">
        <v>159</v>
      </c>
      <c r="B151" t="s">
        <v>54</v>
      </c>
      <c r="C151" s="1">
        <v>16.350000000000001</v>
      </c>
      <c r="D151" s="2" t="s">
        <v>286</v>
      </c>
      <c r="E151">
        <f>IF(ISBLANK(Marathon!F163),"",100+MAX(0,(50-(50*(Marathon!F163-'Best Times'!H$2)/('Best Times'!H$8-'Best Times'!H$2)))))</f>
        <v>117.08333333333334</v>
      </c>
      <c r="F151">
        <f>IF(ISBLANK(Marathon!G163),"",100+MAX(0,(50-(50*(Marathon!G163-'Best Times'!I$2)/('Best Times'!I$8-'Best Times'!I$2)))))</f>
        <v>100</v>
      </c>
      <c r="G151">
        <f>IF(ISBLANK(Marathon!H163),"",100+MAX(0,(50-(50*(Marathon!H163-'Best Times'!J$2)/('Best Times'!J$8-'Best Times'!J$2)))))</f>
        <v>100</v>
      </c>
      <c r="H151">
        <f>IF(ISBLANK(Marathon!I163),"",100+MAX(0,(50-(50*(Marathon!I163-'Best Times'!K$2)/('Best Times'!K$8-'Best Times'!K$2)))))</f>
        <v>100</v>
      </c>
      <c r="I151">
        <f>IF(ISBLANK(Marathon!J163),"",100+MAX(0,(50-(50*(Marathon!J163-'Best Times'!L$2)/('Best Times'!L$8-'Best Times'!L$2)))))</f>
        <v>100</v>
      </c>
      <c r="J151">
        <f>IF(ISBLANK(Marathon!K163),"",100+MAX(0,(50-(50*(Marathon!K163-'Best Times'!M$2)/('Best Times'!M$8-'Best Times'!M$2)))))</f>
        <v>100</v>
      </c>
      <c r="K151" t="str">
        <f>IF(ISBLANK(Marathon!L163),"",100+MAX(0,(50-(50*(Marathon!L163-'Best Times'!N$2)/('Best Times'!N$8-'Best Times'!N$2)))))</f>
        <v/>
      </c>
      <c r="L151">
        <f>IF(ISBLANK(Marathon!M163),"",100+MAX(0,(50-(50*(Marathon!M163-'Best Times'!O$2)/('Best Times'!O$8-'Best Times'!O$2)))))</f>
        <v>100</v>
      </c>
      <c r="M151">
        <f>IF(ISBLANK(Marathon!N163),"",100+MAX(0,(50-(50*(Marathon!N163-'Best Times'!P$2)/('Best Times'!P$8-'Best Times'!P$2)))))</f>
        <v>100</v>
      </c>
      <c r="N151">
        <f>IF(ISBLANK(Marathon!O163),"",100+MAX(0,(50-(50*(Marathon!O163-'Best Times'!Q$2)/('Best Times'!Q$8-'Best Times'!Q$2)))))</f>
        <v>105.66390041493776</v>
      </c>
      <c r="O151">
        <f>100*COUNTIF(E151:N151,"&gt;0")</f>
        <v>900</v>
      </c>
      <c r="P151">
        <f>IF(O151=1000,MIN(E151:N151),0)</f>
        <v>0</v>
      </c>
      <c r="Q151">
        <f>SUM(E151:N151)-P151</f>
        <v>922.74723374827113</v>
      </c>
      <c r="R151">
        <v>150</v>
      </c>
      <c r="S151">
        <f t="shared" si="2"/>
        <v>9</v>
      </c>
    </row>
    <row r="152" spans="1:19">
      <c r="A152">
        <v>147</v>
      </c>
      <c r="B152" t="s">
        <v>102</v>
      </c>
      <c r="C152" s="1">
        <v>23.3</v>
      </c>
      <c r="D152" s="2" t="s">
        <v>286</v>
      </c>
      <c r="E152">
        <f>IF(ISBLANK(Marathon!F151),"",100+MAX(0,(50-(50*(Marathon!F151-'Best Times'!H$2)/('Best Times'!H$8-'Best Times'!H$2)))))</f>
        <v>100</v>
      </c>
      <c r="F152">
        <f>IF(ISBLANK(Marathon!G151),"",100+MAX(0,(50-(50*(Marathon!G151-'Best Times'!I$2)/('Best Times'!I$8-'Best Times'!I$2)))))</f>
        <v>100</v>
      </c>
      <c r="G152" t="str">
        <f>IF(ISBLANK(Marathon!H151),"",100+MAX(0,(50-(50*(Marathon!H151-'Best Times'!J$2)/('Best Times'!J$8-'Best Times'!J$2)))))</f>
        <v/>
      </c>
      <c r="H152">
        <f>IF(ISBLANK(Marathon!I151),"",100+MAX(0,(50-(50*(Marathon!I151-'Best Times'!K$2)/('Best Times'!K$8-'Best Times'!K$2)))))</f>
        <v>100</v>
      </c>
      <c r="I152">
        <f>IF(ISBLANK(Marathon!J151),"",100+MAX(0,(50-(50*(Marathon!J151-'Best Times'!L$2)/('Best Times'!L$8-'Best Times'!L$2)))))</f>
        <v>100</v>
      </c>
      <c r="J152">
        <f>IF(ISBLANK(Marathon!K151),"",100+MAX(0,(50-(50*(Marathon!K151-'Best Times'!M$2)/('Best Times'!M$8-'Best Times'!M$2)))))</f>
        <v>100</v>
      </c>
      <c r="K152">
        <f>IF(ISBLANK(Marathon!L151),"",100+MAX(0,(50-(50*(Marathon!L151-'Best Times'!N$2)/('Best Times'!N$8-'Best Times'!N$2)))))</f>
        <v>100</v>
      </c>
      <c r="L152">
        <f>IF(ISBLANK(Marathon!M151),"",100+MAX(0,(50-(50*(Marathon!M151-'Best Times'!O$2)/('Best Times'!O$8-'Best Times'!O$2)))))</f>
        <v>100</v>
      </c>
      <c r="M152">
        <f>IF(ISBLANK(Marathon!N151),"",100+MAX(0,(50-(50*(Marathon!N151-'Best Times'!P$2)/('Best Times'!P$8-'Best Times'!P$2)))))</f>
        <v>100</v>
      </c>
      <c r="N152">
        <f>IF(ISBLANK(Marathon!O151),"",100+MAX(0,(50-(50*(Marathon!O151-'Best Times'!Q$2)/('Best Times'!Q$8-'Best Times'!Q$2)))))</f>
        <v>114.31535269709543</v>
      </c>
      <c r="O152">
        <f>100*COUNTIF(E152:N152,"&gt;0")</f>
        <v>900</v>
      </c>
      <c r="P152">
        <f>IF(O152=1000,MIN(E152:N152),0)</f>
        <v>0</v>
      </c>
      <c r="Q152">
        <f>SUM(E152:N152)-P152</f>
        <v>914.31535269709548</v>
      </c>
      <c r="R152">
        <v>151</v>
      </c>
      <c r="S152">
        <f t="shared" si="2"/>
        <v>-4</v>
      </c>
    </row>
    <row r="153" spans="1:19">
      <c r="A153">
        <v>151</v>
      </c>
      <c r="B153" t="s">
        <v>187</v>
      </c>
      <c r="C153" s="1">
        <v>11.6</v>
      </c>
      <c r="D153" s="2" t="s">
        <v>287</v>
      </c>
      <c r="E153">
        <f>IF(ISBLANK(Marathon!F155),"",100+MAX(0,(50-(50*(Marathon!F155-'Best Times'!H$2)/('Best Times'!H$8-'Best Times'!H$2)))))</f>
        <v>100</v>
      </c>
      <c r="F153">
        <f>IF(ISBLANK(Marathon!G155),"",100+MAX(0,(50-(50*(Marathon!G155-'Best Times'!I$2)/('Best Times'!I$8-'Best Times'!I$2)))))</f>
        <v>100</v>
      </c>
      <c r="G153">
        <f>IF(ISBLANK(Marathon!H155),"",100+MAX(0,(50-(50*(Marathon!H155-'Best Times'!J$2)/('Best Times'!J$8-'Best Times'!J$2)))))</f>
        <v>100</v>
      </c>
      <c r="H153">
        <f>IF(ISBLANK(Marathon!I155),"",100+MAX(0,(50-(50*(Marathon!I155-'Best Times'!K$2)/('Best Times'!K$8-'Best Times'!K$2)))))</f>
        <v>101.19868637110017</v>
      </c>
      <c r="I153" t="str">
        <f>IF(ISBLANK(Marathon!J155),"",100+MAX(0,(50-(50*(Marathon!J155-'Best Times'!L$2)/('Best Times'!L$8-'Best Times'!L$2)))))</f>
        <v/>
      </c>
      <c r="J153">
        <f>IF(ISBLANK(Marathon!K155),"",100+MAX(0,(50-(50*(Marathon!K155-'Best Times'!M$2)/('Best Times'!M$8-'Best Times'!M$2)))))</f>
        <v>112.42603550295857</v>
      </c>
      <c r="K153">
        <f>IF(ISBLANK(Marathon!L155),"",100+MAX(0,(50-(50*(Marathon!L155-'Best Times'!N$2)/('Best Times'!N$8-'Best Times'!N$2)))))</f>
        <v>100</v>
      </c>
      <c r="L153">
        <f>IF(ISBLANK(Marathon!M155),"",100+MAX(0,(50-(50*(Marathon!M155-'Best Times'!O$2)/('Best Times'!O$8-'Best Times'!O$2)))))</f>
        <v>100</v>
      </c>
      <c r="M153">
        <f>IF(ISBLANK(Marathon!N155),"",100+MAX(0,(50-(50*(Marathon!N155-'Best Times'!P$2)/('Best Times'!P$8-'Best Times'!P$2)))))</f>
        <v>100</v>
      </c>
      <c r="N153">
        <f>IF(ISBLANK(Marathon!O155),"",100+MAX(0,(50-(50*(Marathon!O155-'Best Times'!Q$2)/('Best Times'!Q$8-'Best Times'!Q$2)))))</f>
        <v>100</v>
      </c>
      <c r="O153">
        <f>100*COUNTIF(E153:N153,"&gt;0")</f>
        <v>900</v>
      </c>
      <c r="P153">
        <f>IF(O153=1000,MIN(E153:N153),0)</f>
        <v>0</v>
      </c>
      <c r="Q153">
        <f>SUM(E153:N153)-P153</f>
        <v>913.62472187405876</v>
      </c>
      <c r="R153">
        <v>152</v>
      </c>
      <c r="S153">
        <f t="shared" si="2"/>
        <v>-1</v>
      </c>
    </row>
    <row r="154" spans="1:19">
      <c r="A154">
        <v>160</v>
      </c>
      <c r="B154" t="s">
        <v>193</v>
      </c>
      <c r="C154" s="1">
        <v>82.399999999999906</v>
      </c>
      <c r="D154" s="2" t="s">
        <v>281</v>
      </c>
      <c r="E154" t="str">
        <f>IF(ISBLANK(Marathon!F164),"",100+MAX(0,(50-(50*(Marathon!F164-'Best Times'!H$2)/('Best Times'!H$8-'Best Times'!H$2)))))</f>
        <v/>
      </c>
      <c r="F154">
        <f>IF(ISBLANK(Marathon!G164),"",100+MAX(0,(50-(50*(Marathon!G164-'Best Times'!I$2)/('Best Times'!I$8-'Best Times'!I$2)))))</f>
        <v>100</v>
      </c>
      <c r="G154" t="str">
        <f>IF(ISBLANK(Marathon!H164),"",100+MAX(0,(50-(50*(Marathon!H164-'Best Times'!J$2)/('Best Times'!J$8-'Best Times'!J$2)))))</f>
        <v/>
      </c>
      <c r="H154">
        <f>IF(ISBLANK(Marathon!I164),"",100+MAX(0,(50-(50*(Marathon!I164-'Best Times'!K$2)/('Best Times'!K$8-'Best Times'!K$2)))))</f>
        <v>113.62889983579639</v>
      </c>
      <c r="I154">
        <f>IF(ISBLANK(Marathon!J164),"",100+MAX(0,(50-(50*(Marathon!J164-'Best Times'!L$2)/('Best Times'!L$8-'Best Times'!L$2)))))</f>
        <v>118.22413793103448</v>
      </c>
      <c r="J154">
        <f>IF(ISBLANK(Marathon!K164),"",100+MAX(0,(50-(50*(Marathon!K164-'Best Times'!M$2)/('Best Times'!M$8-'Best Times'!M$2)))))</f>
        <v>134.04339250493098</v>
      </c>
      <c r="K154">
        <f>IF(ISBLANK(Marathon!L164),"",100+MAX(0,(50-(50*(Marathon!L164-'Best Times'!N$2)/('Best Times'!N$8-'Best Times'!N$2)))))</f>
        <v>124.33507853403141</v>
      </c>
      <c r="L154">
        <f>IF(ISBLANK(Marathon!M164),"",100+MAX(0,(50-(50*(Marathon!M164-'Best Times'!O$2)/('Best Times'!O$8-'Best Times'!O$2)))))</f>
        <v>100</v>
      </c>
      <c r="M154">
        <f>IF(ISBLANK(Marathon!N164),"",100+MAX(0,(50-(50*(Marathon!N164-'Best Times'!P$2)/('Best Times'!P$8-'Best Times'!P$2)))))</f>
        <v>100</v>
      </c>
      <c r="N154">
        <f>IF(ISBLANK(Marathon!O164),"",100+MAX(0,(50-(50*(Marathon!O164-'Best Times'!Q$2)/('Best Times'!Q$8-'Best Times'!Q$2)))))</f>
        <v>122.63485477178423</v>
      </c>
      <c r="O154">
        <f>100*COUNTIF(E154:N154,"&gt;0")</f>
        <v>800</v>
      </c>
      <c r="P154">
        <f>IF(O154=1000,MIN(E154:N154),0)</f>
        <v>0</v>
      </c>
      <c r="Q154">
        <f>SUM(E154:N154)-P154</f>
        <v>912.86636357757754</v>
      </c>
      <c r="R154">
        <v>153</v>
      </c>
      <c r="S154">
        <f t="shared" si="2"/>
        <v>7</v>
      </c>
    </row>
    <row r="155" spans="1:19">
      <c r="A155">
        <v>150</v>
      </c>
      <c r="B155" t="s">
        <v>74</v>
      </c>
      <c r="C155" s="1">
        <v>13.8</v>
      </c>
      <c r="D155" s="2" t="s">
        <v>286</v>
      </c>
      <c r="E155">
        <f>IF(ISBLANK(Marathon!F154),"",100+MAX(0,(50-(50*(Marathon!F154-'Best Times'!H$2)/('Best Times'!H$8-'Best Times'!H$2)))))</f>
        <v>100</v>
      </c>
      <c r="F155">
        <f>IF(ISBLANK(Marathon!G154),"",100+MAX(0,(50-(50*(Marathon!G154-'Best Times'!I$2)/('Best Times'!I$8-'Best Times'!I$2)))))</f>
        <v>100</v>
      </c>
      <c r="G155" t="str">
        <f>IF(ISBLANK(Marathon!H154),"",100+MAX(0,(50-(50*(Marathon!H154-'Best Times'!J$2)/('Best Times'!J$8-'Best Times'!J$2)))))</f>
        <v/>
      </c>
      <c r="H155">
        <f>IF(ISBLANK(Marathon!I154),"",100+MAX(0,(50-(50*(Marathon!I154-'Best Times'!K$2)/('Best Times'!K$8-'Best Times'!K$2)))))</f>
        <v>100</v>
      </c>
      <c r="I155">
        <f>IF(ISBLANK(Marathon!J154),"",100+MAX(0,(50-(50*(Marathon!J154-'Best Times'!L$2)/('Best Times'!L$8-'Best Times'!L$2)))))</f>
        <v>112.20689655172413</v>
      </c>
      <c r="J155">
        <f>IF(ISBLANK(Marathon!K154),"",100+MAX(0,(50-(50*(Marathon!K154-'Best Times'!M$2)/('Best Times'!M$8-'Best Times'!M$2)))))</f>
        <v>100</v>
      </c>
      <c r="K155">
        <f>IF(ISBLANK(Marathon!L154),"",100+MAX(0,(50-(50*(Marathon!L154-'Best Times'!N$2)/('Best Times'!N$8-'Best Times'!N$2)))))</f>
        <v>100</v>
      </c>
      <c r="L155">
        <f>IF(ISBLANK(Marathon!M154),"",100+MAX(0,(50-(50*(Marathon!M154-'Best Times'!O$2)/('Best Times'!O$8-'Best Times'!O$2)))))</f>
        <v>100</v>
      </c>
      <c r="M155">
        <f>IF(ISBLANK(Marathon!N154),"",100+MAX(0,(50-(50*(Marathon!N154-'Best Times'!P$2)/('Best Times'!P$8-'Best Times'!P$2)))))</f>
        <v>100</v>
      </c>
      <c r="N155">
        <f>IF(ISBLANK(Marathon!O154),"",100+MAX(0,(50-(50*(Marathon!O154-'Best Times'!Q$2)/('Best Times'!Q$8-'Best Times'!Q$2)))))</f>
        <v>100</v>
      </c>
      <c r="O155">
        <f>100*COUNTIF(E155:N155,"&gt;0")</f>
        <v>900</v>
      </c>
      <c r="P155">
        <f>IF(O155=1000,MIN(E155:N155),0)</f>
        <v>0</v>
      </c>
      <c r="Q155">
        <f>SUM(E155:N155)-P155</f>
        <v>912.20689655172418</v>
      </c>
      <c r="R155">
        <v>154</v>
      </c>
      <c r="S155">
        <f t="shared" si="2"/>
        <v>-4</v>
      </c>
    </row>
    <row r="156" spans="1:19">
      <c r="A156">
        <v>146</v>
      </c>
      <c r="B156" t="s">
        <v>184</v>
      </c>
      <c r="C156" s="1">
        <v>24.05</v>
      </c>
      <c r="D156" s="2" t="s">
        <v>284</v>
      </c>
      <c r="E156">
        <f>IF(ISBLANK(Marathon!F150),"",100+MAX(0,(50-(50*(Marathon!F150-'Best Times'!H$2)/('Best Times'!H$8-'Best Times'!H$2)))))</f>
        <v>100</v>
      </c>
      <c r="F156">
        <f>IF(ISBLANK(Marathon!G150),"",100+MAX(0,(50-(50*(Marathon!G150-'Best Times'!I$2)/('Best Times'!I$8-'Best Times'!I$2)))))</f>
        <v>100</v>
      </c>
      <c r="G156">
        <f>IF(ISBLANK(Marathon!H150),"",100+MAX(0,(50-(50*(Marathon!H150-'Best Times'!J$2)/('Best Times'!J$8-'Best Times'!J$2)))))</f>
        <v>100</v>
      </c>
      <c r="H156">
        <f>IF(ISBLANK(Marathon!I150),"",100+MAX(0,(50-(50*(Marathon!I150-'Best Times'!K$2)/('Best Times'!K$8-'Best Times'!K$2)))))</f>
        <v>100</v>
      </c>
      <c r="I156">
        <f>IF(ISBLANK(Marathon!J150),"",100+MAX(0,(50-(50*(Marathon!J150-'Best Times'!L$2)/('Best Times'!L$8-'Best Times'!L$2)))))</f>
        <v>106.15517241379311</v>
      </c>
      <c r="J156">
        <f>IF(ISBLANK(Marathon!K150),"",100+MAX(0,(50-(50*(Marathon!K150-'Best Times'!M$2)/('Best Times'!M$8-'Best Times'!M$2)))))</f>
        <v>100</v>
      </c>
      <c r="K156">
        <f>IF(ISBLANK(Marathon!L150),"",100+MAX(0,(50-(50*(Marathon!L150-'Best Times'!N$2)/('Best Times'!N$8-'Best Times'!N$2)))))</f>
        <v>100</v>
      </c>
      <c r="L156">
        <f>IF(ISBLANK(Marathon!M150),"",100+MAX(0,(50-(50*(Marathon!M150-'Best Times'!O$2)/('Best Times'!O$8-'Best Times'!O$2)))))</f>
        <v>100</v>
      </c>
      <c r="M156">
        <f>IF(ISBLANK(Marathon!N150),"",100+MAX(0,(50-(50*(Marathon!N150-'Best Times'!P$2)/('Best Times'!P$8-'Best Times'!P$2)))))</f>
        <v>100</v>
      </c>
      <c r="N156">
        <f>IF(ISBLANK(Marathon!O150),"",100+MAX(0,(50-(50*(Marathon!O150-'Best Times'!Q$2)/('Best Times'!Q$8-'Best Times'!Q$2)))))</f>
        <v>105.35269709543569</v>
      </c>
      <c r="O156">
        <f>100*COUNTIF(E156:N156,"&gt;0")</f>
        <v>1000</v>
      </c>
      <c r="P156">
        <f>IF(O156=1000,MIN(E156:N156),0)</f>
        <v>100</v>
      </c>
      <c r="Q156">
        <f>SUM(E156:N156)-P156</f>
        <v>911.50786950922884</v>
      </c>
      <c r="R156">
        <v>155</v>
      </c>
      <c r="S156">
        <f t="shared" si="2"/>
        <v>-9</v>
      </c>
    </row>
    <row r="157" spans="1:19">
      <c r="A157">
        <v>154</v>
      </c>
      <c r="B157" t="s">
        <v>189</v>
      </c>
      <c r="C157" s="1">
        <v>7.2333333333333298</v>
      </c>
      <c r="D157" s="2" t="s">
        <v>286</v>
      </c>
      <c r="E157">
        <f>IF(ISBLANK(Marathon!F158),"",100+MAX(0,(50-(50*(Marathon!F158-'Best Times'!H$2)/('Best Times'!H$8-'Best Times'!H$2)))))</f>
        <v>100</v>
      </c>
      <c r="F157">
        <f>IF(ISBLANK(Marathon!G158),"",100+MAX(0,(50-(50*(Marathon!G158-'Best Times'!I$2)/('Best Times'!I$8-'Best Times'!I$2)))))</f>
        <v>100</v>
      </c>
      <c r="G157" t="str">
        <f>IF(ISBLANK(Marathon!H158),"",100+MAX(0,(50-(50*(Marathon!H158-'Best Times'!J$2)/('Best Times'!J$8-'Best Times'!J$2)))))</f>
        <v/>
      </c>
      <c r="H157">
        <f>IF(ISBLANK(Marathon!I158),"",100+MAX(0,(50-(50*(Marathon!I158-'Best Times'!K$2)/('Best Times'!K$8-'Best Times'!K$2)))))</f>
        <v>108.01313628899837</v>
      </c>
      <c r="I157">
        <f>IF(ISBLANK(Marathon!J158),"",100+MAX(0,(50-(50*(Marathon!J158-'Best Times'!L$2)/('Best Times'!L$8-'Best Times'!L$2)))))</f>
        <v>100</v>
      </c>
      <c r="J157">
        <f>IF(ISBLANK(Marathon!K158),"",100+MAX(0,(50-(50*(Marathon!K158-'Best Times'!M$2)/('Best Times'!M$8-'Best Times'!M$2)))))</f>
        <v>100</v>
      </c>
      <c r="K157">
        <f>IF(ISBLANK(Marathon!L158),"",100+MAX(0,(50-(50*(Marathon!L158-'Best Times'!N$2)/('Best Times'!N$8-'Best Times'!N$2)))))</f>
        <v>100</v>
      </c>
      <c r="L157">
        <f>IF(ISBLANK(Marathon!M158),"",100+MAX(0,(50-(50*(Marathon!M158-'Best Times'!O$2)/('Best Times'!O$8-'Best Times'!O$2)))))</f>
        <v>100</v>
      </c>
      <c r="M157">
        <f>IF(ISBLANK(Marathon!N158),"",100+MAX(0,(50-(50*(Marathon!N158-'Best Times'!P$2)/('Best Times'!P$8-'Best Times'!P$2)))))</f>
        <v>100</v>
      </c>
      <c r="N157">
        <f>IF(ISBLANK(Marathon!O158),"",100+MAX(0,(50-(50*(Marathon!O158-'Best Times'!Q$2)/('Best Times'!Q$8-'Best Times'!Q$2)))))</f>
        <v>100</v>
      </c>
      <c r="O157">
        <f>100*COUNTIF(E157:N157,"&gt;0")</f>
        <v>900</v>
      </c>
      <c r="P157">
        <f>IF(O157=1000,MIN(E157:N157),0)</f>
        <v>0</v>
      </c>
      <c r="Q157">
        <f>SUM(E157:N157)-P157</f>
        <v>908.01313628899834</v>
      </c>
      <c r="R157">
        <v>156</v>
      </c>
      <c r="S157">
        <f t="shared" si="2"/>
        <v>-2</v>
      </c>
    </row>
    <row r="158" spans="1:19">
      <c r="A158">
        <v>153</v>
      </c>
      <c r="B158" t="s">
        <v>188</v>
      </c>
      <c r="C158" s="1">
        <v>7.8</v>
      </c>
      <c r="D158" s="2" t="s">
        <v>288</v>
      </c>
      <c r="E158">
        <f>IF(ISBLANK(Marathon!F157),"",100+MAX(0,(50-(50*(Marathon!F157-'Best Times'!H$2)/('Best Times'!H$8-'Best Times'!H$2)))))</f>
        <v>100</v>
      </c>
      <c r="F158">
        <f>IF(ISBLANK(Marathon!G157),"",100+MAX(0,(50-(50*(Marathon!G157-'Best Times'!I$2)/('Best Times'!I$8-'Best Times'!I$2)))))</f>
        <v>100</v>
      </c>
      <c r="G158">
        <f>IF(ISBLANK(Marathon!H157),"",100+MAX(0,(50-(50*(Marathon!H157-'Best Times'!J$2)/('Best Times'!J$8-'Best Times'!J$2)))))</f>
        <v>100</v>
      </c>
      <c r="H158">
        <f>IF(ISBLANK(Marathon!I157),"",100+MAX(0,(50-(50*(Marathon!I157-'Best Times'!K$2)/('Best Times'!K$8-'Best Times'!K$2)))))</f>
        <v>100</v>
      </c>
      <c r="I158">
        <f>IF(ISBLANK(Marathon!J157),"",100+MAX(0,(50-(50*(Marathon!J157-'Best Times'!L$2)/('Best Times'!L$8-'Best Times'!L$2)))))</f>
        <v>106</v>
      </c>
      <c r="J158">
        <f>IF(ISBLANK(Marathon!K157),"",100+MAX(0,(50-(50*(Marathon!K157-'Best Times'!M$2)/('Best Times'!M$8-'Best Times'!M$2)))))</f>
        <v>100.94674556213018</v>
      </c>
      <c r="K158">
        <f>IF(ISBLANK(Marathon!L157),"",100+MAX(0,(50-(50*(Marathon!L157-'Best Times'!N$2)/('Best Times'!N$8-'Best Times'!N$2)))))</f>
        <v>100</v>
      </c>
      <c r="L158">
        <f>IF(ISBLANK(Marathon!M157),"",100+MAX(0,(50-(50*(Marathon!M157-'Best Times'!O$2)/('Best Times'!O$8-'Best Times'!O$2)))))</f>
        <v>100</v>
      </c>
      <c r="M158">
        <f>IF(ISBLANK(Marathon!N157),"",100+MAX(0,(50-(50*(Marathon!N157-'Best Times'!P$2)/('Best Times'!P$8-'Best Times'!P$2)))))</f>
        <v>100</v>
      </c>
      <c r="N158">
        <f>IF(ISBLANK(Marathon!O157),"",100+MAX(0,(50-(50*(Marathon!O157-'Best Times'!Q$2)/('Best Times'!Q$8-'Best Times'!Q$2)))))</f>
        <v>100</v>
      </c>
      <c r="O158">
        <f>100*COUNTIF(E158:N158,"&gt;0")</f>
        <v>1000</v>
      </c>
      <c r="P158">
        <f>IF(O158=1000,MIN(E158:N158),0)</f>
        <v>100</v>
      </c>
      <c r="Q158">
        <f>SUM(E158:N158)-P158</f>
        <v>906.94674556213022</v>
      </c>
      <c r="R158">
        <v>157</v>
      </c>
      <c r="S158">
        <f t="shared" si="2"/>
        <v>-4</v>
      </c>
    </row>
    <row r="159" spans="1:19">
      <c r="A159">
        <v>155</v>
      </c>
      <c r="B159" t="s">
        <v>190</v>
      </c>
      <c r="C159" s="1">
        <v>2.5499999999999998</v>
      </c>
      <c r="D159" s="2" t="s">
        <v>288</v>
      </c>
      <c r="E159">
        <f>IF(ISBLANK(Marathon!F159),"",100+MAX(0,(50-(50*(Marathon!F159-'Best Times'!H$2)/('Best Times'!H$8-'Best Times'!H$2)))))</f>
        <v>100</v>
      </c>
      <c r="F159">
        <f>IF(ISBLANK(Marathon!G159),"",100+MAX(0,(50-(50*(Marathon!G159-'Best Times'!I$2)/('Best Times'!I$8-'Best Times'!I$2)))))</f>
        <v>100</v>
      </c>
      <c r="G159">
        <f>IF(ISBLANK(Marathon!H159),"",100+MAX(0,(50-(50*(Marathon!H159-'Best Times'!J$2)/('Best Times'!J$8-'Best Times'!J$2)))))</f>
        <v>100</v>
      </c>
      <c r="H159">
        <f>IF(ISBLANK(Marathon!I159),"",100+MAX(0,(50-(50*(Marathon!I159-'Best Times'!K$2)/('Best Times'!K$8-'Best Times'!K$2)))))</f>
        <v>100</v>
      </c>
      <c r="I159">
        <f>IF(ISBLANK(Marathon!J159),"",100+MAX(0,(50-(50*(Marathon!J159-'Best Times'!L$2)/('Best Times'!L$8-'Best Times'!L$2)))))</f>
        <v>100.56896551724138</v>
      </c>
      <c r="J159">
        <f>IF(ISBLANK(Marathon!K159),"",100+MAX(0,(50-(50*(Marathon!K159-'Best Times'!M$2)/('Best Times'!M$8-'Best Times'!M$2)))))</f>
        <v>100</v>
      </c>
      <c r="K159">
        <f>IF(ISBLANK(Marathon!L159),"",100+MAX(0,(50-(50*(Marathon!L159-'Best Times'!N$2)/('Best Times'!N$8-'Best Times'!N$2)))))</f>
        <v>100</v>
      </c>
      <c r="L159">
        <f>IF(ISBLANK(Marathon!M159),"",100+MAX(0,(50-(50*(Marathon!M159-'Best Times'!O$2)/('Best Times'!O$8-'Best Times'!O$2)))))</f>
        <v>100</v>
      </c>
      <c r="M159">
        <f>IF(ISBLANK(Marathon!N159),"",100+MAX(0,(50-(50*(Marathon!N159-'Best Times'!P$2)/('Best Times'!P$8-'Best Times'!P$2)))))</f>
        <v>100</v>
      </c>
      <c r="N159">
        <f>IF(ISBLANK(Marathon!O159),"",100+MAX(0,(50-(50*(Marathon!O159-'Best Times'!Q$2)/('Best Times'!Q$8-'Best Times'!Q$2)))))</f>
        <v>100</v>
      </c>
      <c r="O159">
        <f>100*COUNTIF(E159:N159,"&gt;0")</f>
        <v>1000</v>
      </c>
      <c r="P159">
        <f>IF(O159=1000,MIN(E159:N159),0)</f>
        <v>100</v>
      </c>
      <c r="Q159">
        <f>SUM(E159:N159)-P159</f>
        <v>900.56896551724139</v>
      </c>
      <c r="R159">
        <v>158</v>
      </c>
      <c r="S159">
        <f t="shared" si="2"/>
        <v>-3</v>
      </c>
    </row>
    <row r="160" spans="1:19">
      <c r="A160">
        <v>156</v>
      </c>
      <c r="B160" t="s">
        <v>59</v>
      </c>
      <c r="C160" s="1">
        <v>0</v>
      </c>
      <c r="D160" s="2" t="s">
        <v>289</v>
      </c>
      <c r="E160">
        <f>IF(ISBLANK(Marathon!F160),"",100+MAX(0,(50-(50*(Marathon!F160-'Best Times'!H$2)/('Best Times'!H$8-'Best Times'!H$2)))))</f>
        <v>100</v>
      </c>
      <c r="F160">
        <f>IF(ISBLANK(Marathon!G160),"",100+MAX(0,(50-(50*(Marathon!G160-'Best Times'!I$2)/('Best Times'!I$8-'Best Times'!I$2)))))</f>
        <v>100</v>
      </c>
      <c r="G160">
        <f>IF(ISBLANK(Marathon!H160),"",100+MAX(0,(50-(50*(Marathon!H160-'Best Times'!J$2)/('Best Times'!J$8-'Best Times'!J$2)))))</f>
        <v>100</v>
      </c>
      <c r="H160">
        <f>IF(ISBLANK(Marathon!I160),"",100+MAX(0,(50-(50*(Marathon!I160-'Best Times'!K$2)/('Best Times'!K$8-'Best Times'!K$2)))))</f>
        <v>100</v>
      </c>
      <c r="I160">
        <f>IF(ISBLANK(Marathon!J160),"",100+MAX(0,(50-(50*(Marathon!J160-'Best Times'!L$2)/('Best Times'!L$8-'Best Times'!L$2)))))</f>
        <v>100</v>
      </c>
      <c r="J160">
        <f>IF(ISBLANK(Marathon!K160),"",100+MAX(0,(50-(50*(Marathon!K160-'Best Times'!M$2)/('Best Times'!M$8-'Best Times'!M$2)))))</f>
        <v>100</v>
      </c>
      <c r="K160">
        <f>IF(ISBLANK(Marathon!L160),"",100+MAX(0,(50-(50*(Marathon!L160-'Best Times'!N$2)/('Best Times'!N$8-'Best Times'!N$2)))))</f>
        <v>100</v>
      </c>
      <c r="L160">
        <f>IF(ISBLANK(Marathon!M160),"",100+MAX(0,(50-(50*(Marathon!M160-'Best Times'!O$2)/('Best Times'!O$8-'Best Times'!O$2)))))</f>
        <v>100</v>
      </c>
      <c r="M160">
        <f>IF(ISBLANK(Marathon!N160),"",100+MAX(0,(50-(50*(Marathon!N160-'Best Times'!P$2)/('Best Times'!P$8-'Best Times'!P$2)))))</f>
        <v>100</v>
      </c>
      <c r="N160">
        <f>IF(ISBLANK(Marathon!O160),"",100+MAX(0,(50-(50*(Marathon!O160-'Best Times'!Q$2)/('Best Times'!Q$8-'Best Times'!Q$2)))))</f>
        <v>100</v>
      </c>
      <c r="O160">
        <f>100*COUNTIF(E160:N160,"&gt;0")</f>
        <v>1000</v>
      </c>
      <c r="P160">
        <f>IF(O160=1000,MIN(E160:N160),0)</f>
        <v>100</v>
      </c>
      <c r="Q160">
        <f>SUM(E160:N160)-P160</f>
        <v>900</v>
      </c>
      <c r="R160">
        <v>159</v>
      </c>
      <c r="S160">
        <f t="shared" si="2"/>
        <v>-3</v>
      </c>
    </row>
    <row r="161" spans="1:19">
      <c r="A161">
        <v>157</v>
      </c>
      <c r="B161" t="s">
        <v>191</v>
      </c>
      <c r="C161" s="1">
        <v>0</v>
      </c>
      <c r="D161" s="2" t="s">
        <v>289</v>
      </c>
      <c r="E161">
        <f>IF(ISBLANK(Marathon!F161),"",100+MAX(0,(50-(50*(Marathon!F161-'Best Times'!H$2)/('Best Times'!H$8-'Best Times'!H$2)))))</f>
        <v>100</v>
      </c>
      <c r="F161">
        <f>IF(ISBLANK(Marathon!G161),"",100+MAX(0,(50-(50*(Marathon!G161-'Best Times'!I$2)/('Best Times'!I$8-'Best Times'!I$2)))))</f>
        <v>100</v>
      </c>
      <c r="G161">
        <f>IF(ISBLANK(Marathon!H161),"",100+MAX(0,(50-(50*(Marathon!H161-'Best Times'!J$2)/('Best Times'!J$8-'Best Times'!J$2)))))</f>
        <v>100</v>
      </c>
      <c r="H161">
        <f>IF(ISBLANK(Marathon!I161),"",100+MAX(0,(50-(50*(Marathon!I161-'Best Times'!K$2)/('Best Times'!K$8-'Best Times'!K$2)))))</f>
        <v>100</v>
      </c>
      <c r="I161">
        <f>IF(ISBLANK(Marathon!J161),"",100+MAX(0,(50-(50*(Marathon!J161-'Best Times'!L$2)/('Best Times'!L$8-'Best Times'!L$2)))))</f>
        <v>100</v>
      </c>
      <c r="J161">
        <f>IF(ISBLANK(Marathon!K161),"",100+MAX(0,(50-(50*(Marathon!K161-'Best Times'!M$2)/('Best Times'!M$8-'Best Times'!M$2)))))</f>
        <v>100</v>
      </c>
      <c r="K161">
        <f>IF(ISBLANK(Marathon!L161),"",100+MAX(0,(50-(50*(Marathon!L161-'Best Times'!N$2)/('Best Times'!N$8-'Best Times'!N$2)))))</f>
        <v>100</v>
      </c>
      <c r="L161">
        <f>IF(ISBLANK(Marathon!M161),"",100+MAX(0,(50-(50*(Marathon!M161-'Best Times'!O$2)/('Best Times'!O$8-'Best Times'!O$2)))))</f>
        <v>100</v>
      </c>
      <c r="M161">
        <f>IF(ISBLANK(Marathon!N161),"",100+MAX(0,(50-(50*(Marathon!N161-'Best Times'!P$2)/('Best Times'!P$8-'Best Times'!P$2)))))</f>
        <v>100</v>
      </c>
      <c r="N161">
        <f>IF(ISBLANK(Marathon!O161),"",100+MAX(0,(50-(50*(Marathon!O161-'Best Times'!Q$2)/('Best Times'!Q$8-'Best Times'!Q$2)))))</f>
        <v>100</v>
      </c>
      <c r="O161">
        <f>100*COUNTIF(E161:N161,"&gt;0")</f>
        <v>1000</v>
      </c>
      <c r="P161">
        <f>IF(O161=1000,MIN(E161:N161),0)</f>
        <v>100</v>
      </c>
      <c r="Q161">
        <f>SUM(E161:N161)-P161</f>
        <v>900</v>
      </c>
      <c r="R161">
        <v>160</v>
      </c>
      <c r="S161">
        <f t="shared" si="2"/>
        <v>-3</v>
      </c>
    </row>
    <row r="162" spans="1:19">
      <c r="A162">
        <v>164</v>
      </c>
      <c r="B162" t="s">
        <v>194</v>
      </c>
      <c r="C162" s="1">
        <v>28.233333333333299</v>
      </c>
      <c r="D162" s="2" t="s">
        <v>293</v>
      </c>
      <c r="E162">
        <f>IF(ISBLANK(Marathon!F168),"",100+MAX(0,(50-(50*(Marathon!F168-'Best Times'!H$2)/('Best Times'!H$8-'Best Times'!H$2)))))</f>
        <v>133.58156028368793</v>
      </c>
      <c r="F162">
        <f>IF(ISBLANK(Marathon!G168),"",100+MAX(0,(50-(50*(Marathon!G168-'Best Times'!I$2)/('Best Times'!I$8-'Best Times'!I$2)))))</f>
        <v>100</v>
      </c>
      <c r="G162">
        <f>IF(ISBLANK(Marathon!H168),"",100+MAX(0,(50-(50*(Marathon!H168-'Best Times'!J$2)/('Best Times'!J$8-'Best Times'!J$2)))))</f>
        <v>100</v>
      </c>
      <c r="H162" t="str">
        <f>IF(ISBLANK(Marathon!I168),"",100+MAX(0,(50-(50*(Marathon!I168-'Best Times'!K$2)/('Best Times'!K$8-'Best Times'!K$2)))))</f>
        <v/>
      </c>
      <c r="I162" t="str">
        <f>IF(ISBLANK(Marathon!J168),"",100+MAX(0,(50-(50*(Marathon!J168-'Best Times'!L$2)/('Best Times'!L$8-'Best Times'!L$2)))))</f>
        <v/>
      </c>
      <c r="J162">
        <f>IF(ISBLANK(Marathon!K168),"",100+MAX(0,(50-(50*(Marathon!K168-'Best Times'!M$2)/('Best Times'!M$8-'Best Times'!M$2)))))</f>
        <v>115.86785009861933</v>
      </c>
      <c r="K162">
        <f>IF(ISBLANK(Marathon!L168),"",100+MAX(0,(50-(50*(Marathon!L168-'Best Times'!N$2)/('Best Times'!N$8-'Best Times'!N$2)))))</f>
        <v>126.64921465968587</v>
      </c>
      <c r="L162">
        <f>IF(ISBLANK(Marathon!M168),"",100+MAX(0,(50-(50*(Marathon!M168-'Best Times'!O$2)/('Best Times'!O$8-'Best Times'!O$2)))))</f>
        <v>118.16500711237553</v>
      </c>
      <c r="M162">
        <f>IF(ISBLANK(Marathon!N168),"",100+MAX(0,(50-(50*(Marathon!N168-'Best Times'!P$2)/('Best Times'!P$8-'Best Times'!P$2)))))</f>
        <v>100</v>
      </c>
      <c r="N162">
        <f>IF(ISBLANK(Marathon!O168),"",100+MAX(0,(50-(50*(Marathon!O168-'Best Times'!Q$2)/('Best Times'!Q$8-'Best Times'!Q$2)))))</f>
        <v>100</v>
      </c>
      <c r="O162">
        <f>100*COUNTIF(E162:N162,"&gt;0")</f>
        <v>800</v>
      </c>
      <c r="P162">
        <f>IF(O162=1000,MIN(E162:N162),0)</f>
        <v>0</v>
      </c>
      <c r="Q162">
        <f>SUM(E162:N162)-P162</f>
        <v>894.26363215436868</v>
      </c>
      <c r="R162">
        <v>161</v>
      </c>
      <c r="S162">
        <f t="shared" si="2"/>
        <v>3</v>
      </c>
    </row>
    <row r="163" spans="1:19">
      <c r="A163">
        <v>162</v>
      </c>
      <c r="B163" t="s">
        <v>47</v>
      </c>
      <c r="C163" s="1">
        <v>157.183333333333</v>
      </c>
      <c r="D163" s="2" t="s">
        <v>291</v>
      </c>
      <c r="E163">
        <f>IF(ISBLANK(Marathon!F166),"",100+MAX(0,(50-(50*(Marathon!F166-'Best Times'!H$2)/('Best Times'!H$8-'Best Times'!H$2)))))</f>
        <v>109.90248226950354</v>
      </c>
      <c r="F163">
        <f>IF(ISBLANK(Marathon!G166),"",100+MAX(0,(50-(50*(Marathon!G166-'Best Times'!I$2)/('Best Times'!I$8-'Best Times'!I$2)))))</f>
        <v>120.27777777777777</v>
      </c>
      <c r="G163" t="str">
        <f>IF(ISBLANK(Marathon!H166),"",100+MAX(0,(50-(50*(Marathon!H166-'Best Times'!J$2)/('Best Times'!J$8-'Best Times'!J$2)))))</f>
        <v/>
      </c>
      <c r="H163" t="str">
        <f>IF(ISBLANK(Marathon!I166),"",100+MAX(0,(50-(50*(Marathon!I166-'Best Times'!K$2)/('Best Times'!K$8-'Best Times'!K$2)))))</f>
        <v/>
      </c>
      <c r="I163">
        <f>IF(ISBLANK(Marathon!J166),"",100+MAX(0,(50-(50*(Marathon!J166-'Best Times'!L$2)/('Best Times'!L$8-'Best Times'!L$2)))))</f>
        <v>139.10344827586206</v>
      </c>
      <c r="J163">
        <f>IF(ISBLANK(Marathon!K166),"",100+MAX(0,(50-(50*(Marathon!K166-'Best Times'!M$2)/('Best Times'!M$8-'Best Times'!M$2)))))</f>
        <v>139.97041420118342</v>
      </c>
      <c r="K163">
        <f>IF(ISBLANK(Marathon!L166),"",100+MAX(0,(50-(50*(Marathon!L166-'Best Times'!N$2)/('Best Times'!N$8-'Best Times'!N$2)))))</f>
        <v>116.9738219895288</v>
      </c>
      <c r="L163" t="str">
        <f>IF(ISBLANK(Marathon!M166),"",100+MAX(0,(50-(50*(Marathon!M166-'Best Times'!O$2)/('Best Times'!O$8-'Best Times'!O$2)))))</f>
        <v/>
      </c>
      <c r="M163">
        <f>IF(ISBLANK(Marathon!N166),"",100+MAX(0,(50-(50*(Marathon!N166-'Best Times'!P$2)/('Best Times'!P$8-'Best Times'!P$2)))))</f>
        <v>130.68907563025209</v>
      </c>
      <c r="N163">
        <f>IF(ISBLANK(Marathon!O166),"",100+MAX(0,(50-(50*(Marathon!O166-'Best Times'!Q$2)/('Best Times'!Q$8-'Best Times'!Q$2)))))</f>
        <v>124.25311203319502</v>
      </c>
      <c r="O163">
        <f>100*COUNTIF(E163:N163,"&gt;0")</f>
        <v>700</v>
      </c>
      <c r="P163">
        <f>IF(O163=1000,MIN(E163:N163),0)</f>
        <v>0</v>
      </c>
      <c r="Q163">
        <f>SUM(E163:N163)-P163</f>
        <v>881.17013217730278</v>
      </c>
      <c r="R163">
        <v>162</v>
      </c>
      <c r="S163">
        <f t="shared" si="2"/>
        <v>0</v>
      </c>
    </row>
    <row r="164" spans="1:19">
      <c r="A164">
        <v>161</v>
      </c>
      <c r="B164" t="s">
        <v>39</v>
      </c>
      <c r="C164" s="1">
        <v>73.683333333333294</v>
      </c>
      <c r="D164" s="2" t="s">
        <v>290</v>
      </c>
      <c r="E164">
        <f>IF(ISBLANK(Marathon!F165),"",100+MAX(0,(50-(50*(Marathon!F165-'Best Times'!H$2)/('Best Times'!H$8-'Best Times'!H$2)))))</f>
        <v>100</v>
      </c>
      <c r="F164">
        <f>IF(ISBLANK(Marathon!G165),"",100+MAX(0,(50-(50*(Marathon!G165-'Best Times'!I$2)/('Best Times'!I$8-'Best Times'!I$2)))))</f>
        <v>120.53418803418803</v>
      </c>
      <c r="G164">
        <f>IF(ISBLANK(Marathon!H165),"",100+MAX(0,(50-(50*(Marathon!H165-'Best Times'!J$2)/('Best Times'!J$8-'Best Times'!J$2)))))</f>
        <v>117.40923076923076</v>
      </c>
      <c r="H164">
        <f>IF(ISBLANK(Marathon!I165),"",100+MAX(0,(50-(50*(Marathon!I165-'Best Times'!K$2)/('Best Times'!K$8-'Best Times'!K$2)))))</f>
        <v>101.92118226600985</v>
      </c>
      <c r="I164" t="str">
        <f>IF(ISBLANK(Marathon!J165),"",100+MAX(0,(50-(50*(Marathon!J165-'Best Times'!L$2)/('Best Times'!L$8-'Best Times'!L$2)))))</f>
        <v/>
      </c>
      <c r="J164">
        <f>IF(ISBLANK(Marathon!K165),"",100+MAX(0,(50-(50*(Marathon!K165-'Best Times'!M$2)/('Best Times'!M$8-'Best Times'!M$2)))))</f>
        <v>100</v>
      </c>
      <c r="K164" t="str">
        <f>IF(ISBLANK(Marathon!L165),"",100+MAX(0,(50-(50*(Marathon!L165-'Best Times'!N$2)/('Best Times'!N$8-'Best Times'!N$2)))))</f>
        <v/>
      </c>
      <c r="L164">
        <f>IF(ISBLANK(Marathon!M165),"",100+MAX(0,(50-(50*(Marathon!M165-'Best Times'!O$2)/('Best Times'!O$8-'Best Times'!O$2)))))</f>
        <v>126.20199146514936</v>
      </c>
      <c r="M164">
        <f>IF(ISBLANK(Marathon!N165),"",100+MAX(0,(50-(50*(Marathon!N165-'Best Times'!P$2)/('Best Times'!P$8-'Best Times'!P$2)))))</f>
        <v>100.60504201680672</v>
      </c>
      <c r="N164">
        <f>IF(ISBLANK(Marathon!O165),"",100+MAX(0,(50-(50*(Marathon!O165-'Best Times'!Q$2)/('Best Times'!Q$8-'Best Times'!Q$2)))))</f>
        <v>112.59336099585062</v>
      </c>
      <c r="O164">
        <f>100*COUNTIF(E164:N164,"&gt;0")</f>
        <v>800</v>
      </c>
      <c r="P164">
        <f>IF(O164=1000,MIN(E164:N164),0)</f>
        <v>0</v>
      </c>
      <c r="Q164">
        <f>SUM(E164:N164)-P164</f>
        <v>879.26499554723534</v>
      </c>
      <c r="R164">
        <v>163</v>
      </c>
      <c r="S164">
        <f t="shared" si="2"/>
        <v>-2</v>
      </c>
    </row>
    <row r="165" spans="1:19">
      <c r="A165">
        <v>163</v>
      </c>
      <c r="B165" t="s">
        <v>67</v>
      </c>
      <c r="C165" s="1">
        <v>130.333333333333</v>
      </c>
      <c r="D165" s="2" t="s">
        <v>292</v>
      </c>
      <c r="E165" t="str">
        <f>IF(ISBLANK(Marathon!F167),"",100+MAX(0,(50-(50*(Marathon!F167-'Best Times'!H$2)/('Best Times'!H$8-'Best Times'!H$2)))))</f>
        <v/>
      </c>
      <c r="F165">
        <f>IF(ISBLANK(Marathon!G167),"",100+MAX(0,(50-(50*(Marathon!G167-'Best Times'!I$2)/('Best Times'!I$8-'Best Times'!I$2)))))</f>
        <v>113.69658119658121</v>
      </c>
      <c r="G165">
        <f>IF(ISBLANK(Marathon!H167),"",100+MAX(0,(50-(50*(Marathon!H167-'Best Times'!J$2)/('Best Times'!J$8-'Best Times'!J$2)))))</f>
        <v>137.48307692307691</v>
      </c>
      <c r="H165">
        <f>IF(ISBLANK(Marathon!I167),"",100+MAX(0,(50-(50*(Marathon!I167-'Best Times'!K$2)/('Best Times'!K$8-'Best Times'!K$2)))))</f>
        <v>140.73891625615764</v>
      </c>
      <c r="I165">
        <f>IF(ISBLANK(Marathon!J167),"",100+MAX(0,(50-(50*(Marathon!J167-'Best Times'!L$2)/('Best Times'!L$8-'Best Times'!L$2)))))</f>
        <v>100</v>
      </c>
      <c r="J165" t="str">
        <f>IF(ISBLANK(Marathon!K167),"",100+MAX(0,(50-(50*(Marathon!K167-'Best Times'!M$2)/('Best Times'!M$8-'Best Times'!M$2)))))</f>
        <v/>
      </c>
      <c r="K165" t="str">
        <f>IF(ISBLANK(Marathon!L167),"",100+MAX(0,(50-(50*(Marathon!L167-'Best Times'!N$2)/('Best Times'!N$8-'Best Times'!N$2)))))</f>
        <v/>
      </c>
      <c r="L165">
        <f>IF(ISBLANK(Marathon!M167),"",100+MAX(0,(50-(50*(Marathon!M167-'Best Times'!O$2)/('Best Times'!O$8-'Best Times'!O$2)))))</f>
        <v>130.93883357041253</v>
      </c>
      <c r="M165">
        <f>IF(ISBLANK(Marathon!N167),"",100+MAX(0,(50-(50*(Marathon!N167-'Best Times'!P$2)/('Best Times'!P$8-'Best Times'!P$2)))))</f>
        <v>100</v>
      </c>
      <c r="N165">
        <f>IF(ISBLANK(Marathon!O167),"",100+MAX(0,(50-(50*(Marathon!O167-'Best Times'!Q$2)/('Best Times'!Q$8-'Best Times'!Q$2)))))</f>
        <v>135.16597510373444</v>
      </c>
      <c r="O165">
        <f>100*COUNTIF(E165:N165,"&gt;0")</f>
        <v>700</v>
      </c>
      <c r="P165">
        <f>IF(O165=1000,MIN(E165:N165),0)</f>
        <v>0</v>
      </c>
      <c r="Q165">
        <f>SUM(E165:N165)-P165</f>
        <v>858.02338304996272</v>
      </c>
      <c r="R165">
        <v>164</v>
      </c>
      <c r="S165">
        <f t="shared" si="2"/>
        <v>-1</v>
      </c>
    </row>
    <row r="166" spans="1:19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IF(ISBLANK(Marathon!F169),"",100+MAX(0,(50-(50*(Marathon!F169-'Best Times'!H$2)/('Best Times'!H$8-'Best Times'!H$2)))))</f>
        <v>123.15602836879432</v>
      </c>
      <c r="F166">
        <f>IF(ISBLANK(Marathon!G169),"",100+MAX(0,(50-(50*(Marathon!G169-'Best Times'!I$2)/('Best Times'!I$8-'Best Times'!I$2)))))</f>
        <v>100</v>
      </c>
      <c r="G166">
        <f>IF(ISBLANK(Marathon!H169),"",100+MAX(0,(50-(50*(Marathon!H169-'Best Times'!J$2)/('Best Times'!J$8-'Best Times'!J$2)))))</f>
        <v>100</v>
      </c>
      <c r="H166">
        <f>IF(ISBLANK(Marathon!I169),"",100+MAX(0,(50-(50*(Marathon!I169-'Best Times'!K$2)/('Best Times'!K$8-'Best Times'!K$2)))))</f>
        <v>104.28571428571428</v>
      </c>
      <c r="I166" t="str">
        <f>IF(ISBLANK(Marathon!J169),"",100+MAX(0,(50-(50*(Marathon!J169-'Best Times'!L$2)/('Best Times'!L$8-'Best Times'!L$2)))))</f>
        <v/>
      </c>
      <c r="J166">
        <f>IF(ISBLANK(Marathon!K169),"",100+MAX(0,(50-(50*(Marathon!K169-'Best Times'!M$2)/('Best Times'!M$8-'Best Times'!M$2)))))</f>
        <v>123.3629191321499</v>
      </c>
      <c r="K166" t="str">
        <f>IF(ISBLANK(Marathon!L169),"",100+MAX(0,(50-(50*(Marathon!L169-'Best Times'!N$2)/('Best Times'!N$8-'Best Times'!N$2)))))</f>
        <v/>
      </c>
      <c r="L166">
        <f>IF(ISBLANK(Marathon!M169),"",100+MAX(0,(50-(50*(Marathon!M169-'Best Times'!O$2)/('Best Times'!O$8-'Best Times'!O$2)))))</f>
        <v>100</v>
      </c>
      <c r="M166">
        <f>IF(ISBLANK(Marathon!N169),"",100+MAX(0,(50-(50*(Marathon!N169-'Best Times'!P$2)/('Best Times'!P$8-'Best Times'!P$2)))))</f>
        <v>100</v>
      </c>
      <c r="N166">
        <f>IF(ISBLANK(Marathon!O169),"",100+MAX(0,(50-(50*(Marathon!O169-'Best Times'!Q$2)/('Best Times'!Q$8-'Best Times'!Q$2)))))</f>
        <v>105.58091286307054</v>
      </c>
      <c r="O166">
        <f>100*COUNTIF(E166:N166,"&gt;0")</f>
        <v>800</v>
      </c>
      <c r="P166">
        <f>IF(O166=1000,MIN(E166:N166),0)</f>
        <v>0</v>
      </c>
      <c r="Q166">
        <f>SUM(E166:N166)-P166</f>
        <v>856.38557464972905</v>
      </c>
      <c r="R166">
        <v>165</v>
      </c>
      <c r="S166">
        <f t="shared" si="2"/>
        <v>0</v>
      </c>
    </row>
    <row r="167" spans="1:19">
      <c r="A167">
        <v>167</v>
      </c>
      <c r="B167" t="s">
        <v>197</v>
      </c>
      <c r="C167" s="1">
        <v>15.3</v>
      </c>
      <c r="D167" s="2" t="s">
        <v>295</v>
      </c>
      <c r="E167">
        <f>IF(ISBLANK(Marathon!F171),"",100+MAX(0,(50-(50*(Marathon!F171-'Best Times'!H$2)/('Best Times'!H$8-'Best Times'!H$2)))))</f>
        <v>125.96631205673759</v>
      </c>
      <c r="F167">
        <f>IF(ISBLANK(Marathon!G171),"",100+MAX(0,(50-(50*(Marathon!G171-'Best Times'!I$2)/('Best Times'!I$8-'Best Times'!I$2)))))</f>
        <v>100</v>
      </c>
      <c r="G167">
        <f>IF(ISBLANK(Marathon!H171),"",100+MAX(0,(50-(50*(Marathon!H171-'Best Times'!J$2)/('Best Times'!J$8-'Best Times'!J$2)))))</f>
        <v>100</v>
      </c>
      <c r="H167" t="str">
        <f>IF(ISBLANK(Marathon!I171),"",100+MAX(0,(50-(50*(Marathon!I171-'Best Times'!K$2)/('Best Times'!K$8-'Best Times'!K$2)))))</f>
        <v/>
      </c>
      <c r="I167">
        <f>IF(ISBLANK(Marathon!J171),"",100+MAX(0,(50-(50*(Marathon!J171-'Best Times'!L$2)/('Best Times'!L$8-'Best Times'!L$2)))))</f>
        <v>113.75862068965517</v>
      </c>
      <c r="J167">
        <f>IF(ISBLANK(Marathon!K171),"",100+MAX(0,(50-(50*(Marathon!K171-'Best Times'!M$2)/('Best Times'!M$8-'Best Times'!M$2)))))</f>
        <v>100</v>
      </c>
      <c r="K167" t="str">
        <f>IF(ISBLANK(Marathon!L171),"",100+MAX(0,(50-(50*(Marathon!L171-'Best Times'!N$2)/('Best Times'!N$8-'Best Times'!N$2)))))</f>
        <v/>
      </c>
      <c r="L167">
        <f>IF(ISBLANK(Marathon!M171),"",100+MAX(0,(50-(50*(Marathon!M171-'Best Times'!O$2)/('Best Times'!O$8-'Best Times'!O$2)))))</f>
        <v>100</v>
      </c>
      <c r="M167">
        <f>IF(ISBLANK(Marathon!N171),"",100+MAX(0,(50-(50*(Marathon!N171-'Best Times'!P$2)/('Best Times'!P$8-'Best Times'!P$2)))))</f>
        <v>100</v>
      </c>
      <c r="N167">
        <f>IF(ISBLANK(Marathon!O171),"",100+MAX(0,(50-(50*(Marathon!O171-'Best Times'!Q$2)/('Best Times'!Q$8-'Best Times'!Q$2)))))</f>
        <v>100</v>
      </c>
      <c r="O167">
        <f>100*COUNTIF(E167:N167,"&gt;0")</f>
        <v>800</v>
      </c>
      <c r="P167">
        <f>IF(O167=1000,MIN(E167:N167),0)</f>
        <v>0</v>
      </c>
      <c r="Q167">
        <f>SUM(E167:N167)-P167</f>
        <v>839.72493274639282</v>
      </c>
      <c r="R167">
        <v>166</v>
      </c>
      <c r="S167">
        <f t="shared" si="2"/>
        <v>1</v>
      </c>
    </row>
    <row r="168" spans="1:19">
      <c r="A168">
        <v>169</v>
      </c>
      <c r="B168" t="s">
        <v>199</v>
      </c>
      <c r="C168" s="1">
        <v>109.06666666666599</v>
      </c>
      <c r="D168" s="2" t="s">
        <v>296</v>
      </c>
      <c r="E168" t="str">
        <f>IF(ISBLANK(Marathon!F173),"",100+MAX(0,(50-(50*(Marathon!F173-'Best Times'!H$2)/('Best Times'!H$8-'Best Times'!H$2)))))</f>
        <v/>
      </c>
      <c r="F168">
        <f>IF(ISBLANK(Marathon!G173),"",100+MAX(0,(50-(50*(Marathon!G173-'Best Times'!I$2)/('Best Times'!I$8-'Best Times'!I$2)))))</f>
        <v>106.13247863247864</v>
      </c>
      <c r="G168">
        <f>IF(ISBLANK(Marathon!H173),"",100+MAX(0,(50-(50*(Marathon!H173-'Best Times'!J$2)/('Best Times'!J$8-'Best Times'!J$2)))))</f>
        <v>123.82153846153847</v>
      </c>
      <c r="H168">
        <f>IF(ISBLANK(Marathon!I173),"",100+MAX(0,(50-(50*(Marathon!I173-'Best Times'!K$2)/('Best Times'!K$8-'Best Times'!K$2)))))</f>
        <v>119.45812807881774</v>
      </c>
      <c r="I168" t="str">
        <f>IF(ISBLANK(Marathon!J173),"",100+MAX(0,(50-(50*(Marathon!J173-'Best Times'!L$2)/('Best Times'!L$8-'Best Times'!L$2)))))</f>
        <v/>
      </c>
      <c r="J168">
        <f>IF(ISBLANK(Marathon!K173),"",100+MAX(0,(50-(50*(Marathon!K173-'Best Times'!M$2)/('Best Times'!M$8-'Best Times'!M$2)))))</f>
        <v>139.62524654832347</v>
      </c>
      <c r="K168" t="str">
        <f>IF(ISBLANK(Marathon!L173),"",100+MAX(0,(50-(50*(Marathon!L173-'Best Times'!N$2)/('Best Times'!N$8-'Best Times'!N$2)))))</f>
        <v/>
      </c>
      <c r="L168">
        <f>IF(ISBLANK(Marathon!M173),"",100+MAX(0,(50-(50*(Marathon!M173-'Best Times'!O$2)/('Best Times'!O$8-'Best Times'!O$2)))))</f>
        <v>119.58748221906117</v>
      </c>
      <c r="M168">
        <f>IF(ISBLANK(Marathon!N173),"",100+MAX(0,(50-(50*(Marathon!N173-'Best Times'!P$2)/('Best Times'!P$8-'Best Times'!P$2)))))</f>
        <v>122.67226890756302</v>
      </c>
      <c r="N168">
        <f>IF(ISBLANK(Marathon!O173),"",100+MAX(0,(50-(50*(Marathon!O173-'Best Times'!Q$2)/('Best Times'!Q$8-'Best Times'!Q$2)))))</f>
        <v>100</v>
      </c>
      <c r="O168">
        <f>100*COUNTIF(E168:N168,"&gt;0")</f>
        <v>700</v>
      </c>
      <c r="P168">
        <f>IF(O168=1000,MIN(E168:N168),0)</f>
        <v>0</v>
      </c>
      <c r="Q168">
        <f>SUM(E168:N168)-P168</f>
        <v>831.29714284778242</v>
      </c>
      <c r="R168">
        <v>167</v>
      </c>
      <c r="S168">
        <f t="shared" si="2"/>
        <v>2</v>
      </c>
    </row>
    <row r="169" spans="1:19">
      <c r="A169">
        <v>174</v>
      </c>
      <c r="B169" t="s">
        <v>44</v>
      </c>
      <c r="C169" s="1">
        <v>182.29999999999899</v>
      </c>
      <c r="D169" s="2" t="s">
        <v>298</v>
      </c>
      <c r="E169" t="str">
        <f>IF(ISBLANK(Marathon!F178),"",100+MAX(0,(50-(50*(Marathon!F178-'Best Times'!H$2)/('Best Times'!H$8-'Best Times'!H$2)))))</f>
        <v/>
      </c>
      <c r="F169">
        <f>IF(ISBLANK(Marathon!G178),"",100+MAX(0,(50-(50*(Marathon!G178-'Best Times'!I$2)/('Best Times'!I$8-'Best Times'!I$2)))))</f>
        <v>140.12820512820514</v>
      </c>
      <c r="G169">
        <f>IF(ISBLANK(Marathon!H178),"",100+MAX(0,(50-(50*(Marathon!H178-'Best Times'!J$2)/('Best Times'!J$8-'Best Times'!J$2)))))</f>
        <v>121.67384615384616</v>
      </c>
      <c r="H169" t="str">
        <f>IF(ISBLANK(Marathon!I178),"",100+MAX(0,(50-(50*(Marathon!I178-'Best Times'!K$2)/('Best Times'!K$8-'Best Times'!K$2)))))</f>
        <v/>
      </c>
      <c r="I169" t="str">
        <f>IF(ISBLANK(Marathon!J178),"",100+MAX(0,(50-(50*(Marathon!J178-'Best Times'!L$2)/('Best Times'!L$8-'Best Times'!L$2)))))</f>
        <v/>
      </c>
      <c r="J169">
        <f>IF(ISBLANK(Marathon!K178),"",100+MAX(0,(50-(50*(Marathon!K178-'Best Times'!M$2)/('Best Times'!M$8-'Best Times'!M$2)))))</f>
        <v>141.7948717948718</v>
      </c>
      <c r="K169">
        <f>IF(ISBLANK(Marathon!L178),"",100+MAX(0,(50-(50*(Marathon!L178-'Best Times'!N$2)/('Best Times'!N$8-'Best Times'!N$2)))))</f>
        <v>137.32984293193718</v>
      </c>
      <c r="L169" t="str">
        <f>IF(ISBLANK(Marathon!M178),"",100+MAX(0,(50-(50*(Marathon!M178-'Best Times'!O$2)/('Best Times'!O$8-'Best Times'!O$2)))))</f>
        <v/>
      </c>
      <c r="M169">
        <f>IF(ISBLANK(Marathon!N178),"",100+MAX(0,(50-(50*(Marathon!N178-'Best Times'!P$2)/('Best Times'!P$8-'Best Times'!P$2)))))</f>
        <v>140.30252100840335</v>
      </c>
      <c r="N169">
        <f>IF(ISBLANK(Marathon!O178),"",100+MAX(0,(50-(50*(Marathon!O178-'Best Times'!Q$2)/('Best Times'!Q$8-'Best Times'!Q$2)))))</f>
        <v>140.31120331950208</v>
      </c>
      <c r="O169">
        <f>100*COUNTIF(E169:N169,"&gt;0")</f>
        <v>600</v>
      </c>
      <c r="P169">
        <f>IF(O169=1000,MIN(E169:N169),0)</f>
        <v>0</v>
      </c>
      <c r="Q169">
        <f>SUM(E169:N169)-P169</f>
        <v>821.54049033676563</v>
      </c>
      <c r="R169">
        <v>168</v>
      </c>
      <c r="S169">
        <f t="shared" si="2"/>
        <v>6</v>
      </c>
    </row>
    <row r="170" spans="1:19">
      <c r="A170">
        <v>170</v>
      </c>
      <c r="B170" t="s">
        <v>200</v>
      </c>
      <c r="C170" s="1">
        <v>4.0833333333333304</v>
      </c>
      <c r="D170" s="2" t="s">
        <v>295</v>
      </c>
      <c r="E170">
        <f>IF(ISBLANK(Marathon!F174),"",100+MAX(0,(50-(50*(Marathon!F174-'Best Times'!H$2)/('Best Times'!H$8-'Best Times'!H$2)))))</f>
        <v>100</v>
      </c>
      <c r="F170">
        <f>IF(ISBLANK(Marathon!G174),"",100+MAX(0,(50-(50*(Marathon!G174-'Best Times'!I$2)/('Best Times'!I$8-'Best Times'!I$2)))))</f>
        <v>100</v>
      </c>
      <c r="G170" t="str">
        <f>IF(ISBLANK(Marathon!H174),"",100+MAX(0,(50-(50*(Marathon!H174-'Best Times'!J$2)/('Best Times'!J$8-'Best Times'!J$2)))))</f>
        <v/>
      </c>
      <c r="H170">
        <f>IF(ISBLANK(Marathon!I174),"",100+MAX(0,(50-(50*(Marathon!I174-'Best Times'!K$2)/('Best Times'!K$8-'Best Times'!K$2)))))</f>
        <v>100</v>
      </c>
      <c r="I170" t="str">
        <f>IF(ISBLANK(Marathon!J174),"",100+MAX(0,(50-(50*(Marathon!J174-'Best Times'!L$2)/('Best Times'!L$8-'Best Times'!L$2)))))</f>
        <v/>
      </c>
      <c r="J170">
        <f>IF(ISBLANK(Marathon!K174),"",100+MAX(0,(50-(50*(Marathon!K174-'Best Times'!M$2)/('Best Times'!M$8-'Best Times'!M$2)))))</f>
        <v>120.55226824457594</v>
      </c>
      <c r="K170">
        <f>IF(ISBLANK(Marathon!L174),"",100+MAX(0,(50-(50*(Marathon!L174-'Best Times'!N$2)/('Best Times'!N$8-'Best Times'!N$2)))))</f>
        <v>100</v>
      </c>
      <c r="L170">
        <f>IF(ISBLANK(Marathon!M174),"",100+MAX(0,(50-(50*(Marathon!M174-'Best Times'!O$2)/('Best Times'!O$8-'Best Times'!O$2)))))</f>
        <v>100</v>
      </c>
      <c r="M170">
        <f>IF(ISBLANK(Marathon!N174),"",100+MAX(0,(50-(50*(Marathon!N174-'Best Times'!P$2)/('Best Times'!P$8-'Best Times'!P$2)))))</f>
        <v>100</v>
      </c>
      <c r="N170">
        <f>IF(ISBLANK(Marathon!O174),"",100+MAX(0,(50-(50*(Marathon!O174-'Best Times'!Q$2)/('Best Times'!Q$8-'Best Times'!Q$2)))))</f>
        <v>100</v>
      </c>
      <c r="O170">
        <f>100*COUNTIF(E170:N170,"&gt;0")</f>
        <v>800</v>
      </c>
      <c r="P170">
        <f>IF(O170=1000,MIN(E170:N170),0)</f>
        <v>0</v>
      </c>
      <c r="Q170">
        <f>SUM(E170:N170)-P170</f>
        <v>820.552268244576</v>
      </c>
      <c r="R170">
        <v>169</v>
      </c>
      <c r="S170">
        <f t="shared" si="2"/>
        <v>1</v>
      </c>
    </row>
    <row r="171" spans="1:19">
      <c r="A171">
        <v>168</v>
      </c>
      <c r="B171" t="s">
        <v>198</v>
      </c>
      <c r="C171" s="1">
        <v>109.633333333333</v>
      </c>
      <c r="D171" s="2" t="s">
        <v>292</v>
      </c>
      <c r="E171" t="str">
        <f>IF(ISBLANK(Marathon!F172),"",100+MAX(0,(50-(50*(Marathon!F172-'Best Times'!H$2)/('Best Times'!H$8-'Best Times'!H$2)))))</f>
        <v/>
      </c>
      <c r="F171">
        <f>IF(ISBLANK(Marathon!G172),"",100+MAX(0,(50-(50*(Marathon!G172-'Best Times'!I$2)/('Best Times'!I$8-'Best Times'!I$2)))))</f>
        <v>115.85470085470085</v>
      </c>
      <c r="G171">
        <f>IF(ISBLANK(Marathon!H172),"",100+MAX(0,(50-(50*(Marathon!H172-'Best Times'!J$2)/('Best Times'!J$8-'Best Times'!J$2)))))</f>
        <v>100</v>
      </c>
      <c r="H171">
        <f>IF(ISBLANK(Marathon!I172),"",100+MAX(0,(50-(50*(Marathon!I172-'Best Times'!K$2)/('Best Times'!K$8-'Best Times'!K$2)))))</f>
        <v>100</v>
      </c>
      <c r="I171">
        <f>IF(ISBLANK(Marathon!J172),"",100+MAX(0,(50-(50*(Marathon!J172-'Best Times'!L$2)/('Best Times'!L$8-'Best Times'!L$2)))))</f>
        <v>126.82758620689656</v>
      </c>
      <c r="J171" t="str">
        <f>IF(ISBLANK(Marathon!K172),"",100+MAX(0,(50-(50*(Marathon!K172-'Best Times'!M$2)/('Best Times'!M$8-'Best Times'!M$2)))))</f>
        <v/>
      </c>
      <c r="K171">
        <f>IF(ISBLANK(Marathon!L172),"",100+MAX(0,(50-(50*(Marathon!L172-'Best Times'!N$2)/('Best Times'!N$8-'Best Times'!N$2)))))</f>
        <v>121.65445026178011</v>
      </c>
      <c r="L171" t="str">
        <f>IF(ISBLANK(Marathon!M172),"",100+MAX(0,(50-(50*(Marathon!M172-'Best Times'!O$2)/('Best Times'!O$8-'Best Times'!O$2)))))</f>
        <v/>
      </c>
      <c r="M171">
        <f>IF(ISBLANK(Marathon!N172),"",100+MAX(0,(50-(50*(Marathon!N172-'Best Times'!P$2)/('Best Times'!P$8-'Best Times'!P$2)))))</f>
        <v>130.68907563025209</v>
      </c>
      <c r="N171">
        <f>IF(ISBLANK(Marathon!O172),"",100+MAX(0,(50-(50*(Marathon!O172-'Best Times'!Q$2)/('Best Times'!Q$8-'Best Times'!Q$2)))))</f>
        <v>116.6804979253112</v>
      </c>
      <c r="O171">
        <f>100*COUNTIF(E171:N171,"&gt;0")</f>
        <v>700</v>
      </c>
      <c r="P171">
        <f>IF(O171=1000,MIN(E171:N171),0)</f>
        <v>0</v>
      </c>
      <c r="Q171">
        <f>SUM(E171:N171)-P171</f>
        <v>811.70631087894083</v>
      </c>
      <c r="R171">
        <v>170</v>
      </c>
      <c r="S171">
        <f t="shared" si="2"/>
        <v>-2</v>
      </c>
    </row>
    <row r="172" spans="1:19">
      <c r="A172">
        <v>166</v>
      </c>
      <c r="B172" t="s">
        <v>196</v>
      </c>
      <c r="C172" s="1">
        <v>17.383333333333301</v>
      </c>
      <c r="D172" s="2" t="s">
        <v>295</v>
      </c>
      <c r="E172">
        <f>IF(ISBLANK(Marathon!F170),"",100+MAX(0,(50-(50*(Marathon!F170-'Best Times'!H$2)/('Best Times'!H$8-'Best Times'!H$2)))))</f>
        <v>100</v>
      </c>
      <c r="F172">
        <f>IF(ISBLANK(Marathon!G170),"",100+MAX(0,(50-(50*(Marathon!G170-'Best Times'!I$2)/('Best Times'!I$8-'Best Times'!I$2)))))</f>
        <v>105.36324786324786</v>
      </c>
      <c r="G172">
        <f>IF(ISBLANK(Marathon!H170),"",100+MAX(0,(50-(50*(Marathon!H170-'Best Times'!J$2)/('Best Times'!J$8-'Best Times'!J$2)))))</f>
        <v>100</v>
      </c>
      <c r="H172">
        <f>IF(ISBLANK(Marathon!I170),"",100+MAX(0,(50-(50*(Marathon!I170-'Best Times'!K$2)/('Best Times'!K$8-'Best Times'!K$2)))))</f>
        <v>100</v>
      </c>
      <c r="I172" t="str">
        <f>IF(ISBLANK(Marathon!J170),"",100+MAX(0,(50-(50*(Marathon!J170-'Best Times'!L$2)/('Best Times'!L$8-'Best Times'!L$2)))))</f>
        <v/>
      </c>
      <c r="J172">
        <f>IF(ISBLANK(Marathon!K170),"",100+MAX(0,(50-(50*(Marathon!K170-'Best Times'!M$2)/('Best Times'!M$8-'Best Times'!M$2)))))</f>
        <v>100</v>
      </c>
      <c r="K172" t="str">
        <f>IF(ISBLANK(Marathon!L170),"",100+MAX(0,(50-(50*(Marathon!L170-'Best Times'!N$2)/('Best Times'!N$8-'Best Times'!N$2)))))</f>
        <v/>
      </c>
      <c r="L172">
        <f>IF(ISBLANK(Marathon!M170),"",100+MAX(0,(50-(50*(Marathon!M170-'Best Times'!O$2)/('Best Times'!O$8-'Best Times'!O$2)))))</f>
        <v>100</v>
      </c>
      <c r="M172">
        <f>IF(ISBLANK(Marathon!N170),"",100+MAX(0,(50-(50*(Marathon!N170-'Best Times'!P$2)/('Best Times'!P$8-'Best Times'!P$2)))))</f>
        <v>100</v>
      </c>
      <c r="N172">
        <f>IF(ISBLANK(Marathon!O170),"",100+MAX(0,(50-(50*(Marathon!O170-'Best Times'!Q$2)/('Best Times'!Q$8-'Best Times'!Q$2)))))</f>
        <v>100</v>
      </c>
      <c r="O172">
        <f>100*COUNTIF(E172:N172,"&gt;0")</f>
        <v>800</v>
      </c>
      <c r="P172">
        <f>IF(O172=1000,MIN(E172:N172),0)</f>
        <v>0</v>
      </c>
      <c r="Q172">
        <f>SUM(E172:N172)-P172</f>
        <v>805.36324786324781</v>
      </c>
      <c r="R172">
        <v>171</v>
      </c>
      <c r="S172">
        <f t="shared" si="2"/>
        <v>-5</v>
      </c>
    </row>
    <row r="173" spans="1:19">
      <c r="A173">
        <v>171</v>
      </c>
      <c r="B173" t="s">
        <v>91</v>
      </c>
      <c r="C173" s="1">
        <v>1.5333333333333301</v>
      </c>
      <c r="D173" s="2" t="s">
        <v>295</v>
      </c>
      <c r="E173" t="str">
        <f>IF(ISBLANK(Marathon!F175),"",100+MAX(0,(50-(50*(Marathon!F175-'Best Times'!H$2)/('Best Times'!H$8-'Best Times'!H$2)))))</f>
        <v/>
      </c>
      <c r="F173">
        <f>IF(ISBLANK(Marathon!G175),"",100+MAX(0,(50-(50*(Marathon!G175-'Best Times'!I$2)/('Best Times'!I$8-'Best Times'!I$2)))))</f>
        <v>100</v>
      </c>
      <c r="G173" t="str">
        <f>IF(ISBLANK(Marathon!H175),"",100+MAX(0,(50-(50*(Marathon!H175-'Best Times'!J$2)/('Best Times'!J$8-'Best Times'!J$2)))))</f>
        <v/>
      </c>
      <c r="H173">
        <f>IF(ISBLANK(Marathon!I175),"",100+MAX(0,(50-(50*(Marathon!I175-'Best Times'!K$2)/('Best Times'!K$8-'Best Times'!K$2)))))</f>
        <v>100</v>
      </c>
      <c r="I173">
        <f>IF(ISBLANK(Marathon!J175),"",100+MAX(0,(50-(50*(Marathon!J175-'Best Times'!L$2)/('Best Times'!L$8-'Best Times'!L$2)))))</f>
        <v>100</v>
      </c>
      <c r="J173">
        <f>IF(ISBLANK(Marathon!K175),"",100+MAX(0,(50-(50*(Marathon!K175-'Best Times'!M$2)/('Best Times'!M$8-'Best Times'!M$2)))))</f>
        <v>100</v>
      </c>
      <c r="K173">
        <f>IF(ISBLANK(Marathon!L175),"",100+MAX(0,(50-(50*(Marathon!L175-'Best Times'!N$2)/('Best Times'!N$8-'Best Times'!N$2)))))</f>
        <v>100</v>
      </c>
      <c r="L173">
        <f>IF(ISBLANK(Marathon!M175),"",100+MAX(0,(50-(50*(Marathon!M175-'Best Times'!O$2)/('Best Times'!O$8-'Best Times'!O$2)))))</f>
        <v>100</v>
      </c>
      <c r="M173">
        <f>IF(ISBLANK(Marathon!N175),"",100+MAX(0,(50-(50*(Marathon!N175-'Best Times'!P$2)/('Best Times'!P$8-'Best Times'!P$2)))))</f>
        <v>100</v>
      </c>
      <c r="N173">
        <f>IF(ISBLANK(Marathon!O175),"",100+MAX(0,(50-(50*(Marathon!O175-'Best Times'!Q$2)/('Best Times'!Q$8-'Best Times'!Q$2)))))</f>
        <v>100</v>
      </c>
      <c r="O173">
        <f>100*COUNTIF(E173:N173,"&gt;0")</f>
        <v>800</v>
      </c>
      <c r="P173">
        <f>IF(O173=1000,MIN(E173:N173),0)</f>
        <v>0</v>
      </c>
      <c r="Q173">
        <f>SUM(E173:N173)-P173</f>
        <v>800</v>
      </c>
      <c r="R173">
        <v>172</v>
      </c>
      <c r="S173">
        <f t="shared" si="2"/>
        <v>-1</v>
      </c>
    </row>
    <row r="174" spans="1:19">
      <c r="A174">
        <v>172</v>
      </c>
      <c r="B174" t="s">
        <v>92</v>
      </c>
      <c r="C174" s="1">
        <v>0</v>
      </c>
      <c r="D174" s="2" t="s">
        <v>297</v>
      </c>
      <c r="E174">
        <f>IF(ISBLANK(Marathon!F176),"",100+MAX(0,(50-(50*(Marathon!F176-'Best Times'!H$2)/('Best Times'!H$8-'Best Times'!H$2)))))</f>
        <v>100</v>
      </c>
      <c r="F174">
        <f>IF(ISBLANK(Marathon!G176),"",100+MAX(0,(50-(50*(Marathon!G176-'Best Times'!I$2)/('Best Times'!I$8-'Best Times'!I$2)))))</f>
        <v>100</v>
      </c>
      <c r="G174" t="str">
        <f>IF(ISBLANK(Marathon!H176),"",100+MAX(0,(50-(50*(Marathon!H176-'Best Times'!J$2)/('Best Times'!J$8-'Best Times'!J$2)))))</f>
        <v/>
      </c>
      <c r="H174">
        <f>IF(ISBLANK(Marathon!I176),"",100+MAX(0,(50-(50*(Marathon!I176-'Best Times'!K$2)/('Best Times'!K$8-'Best Times'!K$2)))))</f>
        <v>100</v>
      </c>
      <c r="I174" t="str">
        <f>IF(ISBLANK(Marathon!J176),"",100+MAX(0,(50-(50*(Marathon!J176-'Best Times'!L$2)/('Best Times'!L$8-'Best Times'!L$2)))))</f>
        <v/>
      </c>
      <c r="J174">
        <f>IF(ISBLANK(Marathon!K176),"",100+MAX(0,(50-(50*(Marathon!K176-'Best Times'!M$2)/('Best Times'!M$8-'Best Times'!M$2)))))</f>
        <v>100</v>
      </c>
      <c r="K174">
        <f>IF(ISBLANK(Marathon!L176),"",100+MAX(0,(50-(50*(Marathon!L176-'Best Times'!N$2)/('Best Times'!N$8-'Best Times'!N$2)))))</f>
        <v>100</v>
      </c>
      <c r="L174">
        <f>IF(ISBLANK(Marathon!M176),"",100+MAX(0,(50-(50*(Marathon!M176-'Best Times'!O$2)/('Best Times'!O$8-'Best Times'!O$2)))))</f>
        <v>100</v>
      </c>
      <c r="M174">
        <f>IF(ISBLANK(Marathon!N176),"",100+MAX(0,(50-(50*(Marathon!N176-'Best Times'!P$2)/('Best Times'!P$8-'Best Times'!P$2)))))</f>
        <v>100</v>
      </c>
      <c r="N174">
        <f>IF(ISBLANK(Marathon!O176),"",100+MAX(0,(50-(50*(Marathon!O176-'Best Times'!Q$2)/('Best Times'!Q$8-'Best Times'!Q$2)))))</f>
        <v>100</v>
      </c>
      <c r="O174">
        <f>100*COUNTIF(E174:N174,"&gt;0")</f>
        <v>800</v>
      </c>
      <c r="P174">
        <f>IF(O174=1000,MIN(E174:N174),0)</f>
        <v>0</v>
      </c>
      <c r="Q174">
        <f>SUM(E174:N174)-P174</f>
        <v>800</v>
      </c>
      <c r="R174">
        <v>173</v>
      </c>
      <c r="S174">
        <f t="shared" si="2"/>
        <v>-1</v>
      </c>
    </row>
    <row r="175" spans="1:19">
      <c r="A175">
        <v>173</v>
      </c>
      <c r="B175" t="s">
        <v>201</v>
      </c>
      <c r="C175" s="1">
        <v>0</v>
      </c>
      <c r="D175" s="2" t="s">
        <v>297</v>
      </c>
      <c r="E175" t="str">
        <f>IF(ISBLANK(Marathon!F177),"",100+MAX(0,(50-(50*(Marathon!F177-'Best Times'!H$2)/('Best Times'!H$8-'Best Times'!H$2)))))</f>
        <v/>
      </c>
      <c r="F175">
        <f>IF(ISBLANK(Marathon!G177),"",100+MAX(0,(50-(50*(Marathon!G177-'Best Times'!I$2)/('Best Times'!I$8-'Best Times'!I$2)))))</f>
        <v>100</v>
      </c>
      <c r="G175">
        <f>IF(ISBLANK(Marathon!H177),"",100+MAX(0,(50-(50*(Marathon!H177-'Best Times'!J$2)/('Best Times'!J$8-'Best Times'!J$2)))))</f>
        <v>100</v>
      </c>
      <c r="H175">
        <f>IF(ISBLANK(Marathon!I177),"",100+MAX(0,(50-(50*(Marathon!I177-'Best Times'!K$2)/('Best Times'!K$8-'Best Times'!K$2)))))</f>
        <v>100</v>
      </c>
      <c r="I175">
        <f>IF(ISBLANK(Marathon!J177),"",100+MAX(0,(50-(50*(Marathon!J177-'Best Times'!L$2)/('Best Times'!L$8-'Best Times'!L$2)))))</f>
        <v>100</v>
      </c>
      <c r="J175">
        <f>IF(ISBLANK(Marathon!K177),"",100+MAX(0,(50-(50*(Marathon!K177-'Best Times'!M$2)/('Best Times'!M$8-'Best Times'!M$2)))))</f>
        <v>100</v>
      </c>
      <c r="K175" t="str">
        <f>IF(ISBLANK(Marathon!L177),"",100+MAX(0,(50-(50*(Marathon!L177-'Best Times'!N$2)/('Best Times'!N$8-'Best Times'!N$2)))))</f>
        <v/>
      </c>
      <c r="L175">
        <f>IF(ISBLANK(Marathon!M177),"",100+MAX(0,(50-(50*(Marathon!M177-'Best Times'!O$2)/('Best Times'!O$8-'Best Times'!O$2)))))</f>
        <v>100</v>
      </c>
      <c r="M175">
        <f>IF(ISBLANK(Marathon!N177),"",100+MAX(0,(50-(50*(Marathon!N177-'Best Times'!P$2)/('Best Times'!P$8-'Best Times'!P$2)))))</f>
        <v>100</v>
      </c>
      <c r="N175">
        <f>IF(ISBLANK(Marathon!O177),"",100+MAX(0,(50-(50*(Marathon!O177-'Best Times'!Q$2)/('Best Times'!Q$8-'Best Times'!Q$2)))))</f>
        <v>100</v>
      </c>
      <c r="O175">
        <f>100*COUNTIF(E175:N175,"&gt;0")</f>
        <v>800</v>
      </c>
      <c r="P175">
        <f>IF(O175=1000,MIN(E175:N175),0)</f>
        <v>0</v>
      </c>
      <c r="Q175">
        <f>SUM(E175:N175)-P175</f>
        <v>800</v>
      </c>
      <c r="R175">
        <v>174</v>
      </c>
      <c r="S175">
        <f t="shared" si="2"/>
        <v>-1</v>
      </c>
    </row>
    <row r="176" spans="1:19">
      <c r="A176">
        <v>175</v>
      </c>
      <c r="B176" t="s">
        <v>202</v>
      </c>
      <c r="C176" s="1">
        <v>182.36666666666599</v>
      </c>
      <c r="D176" s="2" t="s">
        <v>298</v>
      </c>
      <c r="E176">
        <f>IF(ISBLANK(Marathon!F179),"",100+MAX(0,(50-(50*(Marathon!F179-'Best Times'!H$2)/('Best Times'!H$8-'Best Times'!H$2)))))</f>
        <v>100</v>
      </c>
      <c r="F176">
        <f>IF(ISBLANK(Marathon!G179),"",100+MAX(0,(50-(50*(Marathon!G179-'Best Times'!I$2)/('Best Times'!I$8-'Best Times'!I$2)))))</f>
        <v>131.0042735042735</v>
      </c>
      <c r="G176">
        <f>IF(ISBLANK(Marathon!H179),"",100+MAX(0,(50-(50*(Marathon!H179-'Best Times'!J$2)/('Best Times'!J$8-'Best Times'!J$2)))))</f>
        <v>147.66153846153847</v>
      </c>
      <c r="H176" t="str">
        <f>IF(ISBLANK(Marathon!I179),"",100+MAX(0,(50-(50*(Marathon!I179-'Best Times'!K$2)/('Best Times'!K$8-'Best Times'!K$2)))))</f>
        <v/>
      </c>
      <c r="I176" t="str">
        <f>IF(ISBLANK(Marathon!J179),"",100+MAX(0,(50-(50*(Marathon!J179-'Best Times'!L$2)/('Best Times'!L$8-'Best Times'!L$2)))))</f>
        <v/>
      </c>
      <c r="J176" t="str">
        <f>IF(ISBLANK(Marathon!K179),"",100+MAX(0,(50-(50*(Marathon!K179-'Best Times'!M$2)/('Best Times'!M$8-'Best Times'!M$2)))))</f>
        <v/>
      </c>
      <c r="K176" t="str">
        <f>IF(ISBLANK(Marathon!L179),"",100+MAX(0,(50-(50*(Marathon!L179-'Best Times'!N$2)/('Best Times'!N$8-'Best Times'!N$2)))))</f>
        <v/>
      </c>
      <c r="L176">
        <f>IF(ISBLANK(Marathon!M179),"",100+MAX(0,(50-(50*(Marathon!M179-'Best Times'!O$2)/('Best Times'!O$8-'Best Times'!O$2)))))</f>
        <v>146.75675675675677</v>
      </c>
      <c r="M176">
        <f>IF(ISBLANK(Marathon!N179),"",100+MAX(0,(50-(50*(Marathon!N179-'Best Times'!P$2)/('Best Times'!P$8-'Best Times'!P$2)))))</f>
        <v>129.66386554621849</v>
      </c>
      <c r="N176">
        <f>IF(ISBLANK(Marathon!O179),"",100+MAX(0,(50-(50*(Marathon!O179-'Best Times'!Q$2)/('Best Times'!Q$8-'Best Times'!Q$2)))))</f>
        <v>140.08298755186723</v>
      </c>
      <c r="O176">
        <f>100*COUNTIF(E176:N176,"&gt;0")</f>
        <v>600</v>
      </c>
      <c r="P176">
        <f>IF(O176=1000,MIN(E176:N176),0)</f>
        <v>0</v>
      </c>
      <c r="Q176">
        <f>SUM(E176:N176)-P176</f>
        <v>795.16942182065441</v>
      </c>
      <c r="R176">
        <v>175</v>
      </c>
      <c r="S176">
        <f t="shared" si="2"/>
        <v>0</v>
      </c>
    </row>
    <row r="177" spans="1:19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IF(ISBLANK(Marathon!F180),"",100+MAX(0,(50-(50*(Marathon!F180-'Best Times'!H$2)/('Best Times'!H$8-'Best Times'!H$2)))))</f>
        <v/>
      </c>
      <c r="F177">
        <f>IF(ISBLANK(Marathon!G180),"",100+MAX(0,(50-(50*(Marathon!G180-'Best Times'!I$2)/('Best Times'!I$8-'Best Times'!I$2)))))</f>
        <v>100</v>
      </c>
      <c r="G177" t="str">
        <f>IF(ISBLANK(Marathon!H180),"",100+MAX(0,(50-(50*(Marathon!H180-'Best Times'!J$2)/('Best Times'!J$8-'Best Times'!J$2)))))</f>
        <v/>
      </c>
      <c r="H177">
        <f>IF(ISBLANK(Marathon!I180),"",100+MAX(0,(50-(50*(Marathon!I180-'Best Times'!K$2)/('Best Times'!K$8-'Best Times'!K$2)))))</f>
        <v>125.56650246305419</v>
      </c>
      <c r="I177">
        <f>IF(ISBLANK(Marathon!J180),"",100+MAX(0,(50-(50*(Marathon!J180-'Best Times'!L$2)/('Best Times'!L$8-'Best Times'!L$2)))))</f>
        <v>125.84482758620689</v>
      </c>
      <c r="J177">
        <f>IF(ISBLANK(Marathon!K180),"",100+MAX(0,(50-(50*(Marathon!K180-'Best Times'!M$2)/('Best Times'!M$8-'Best Times'!M$2)))))</f>
        <v>115.28599605522683</v>
      </c>
      <c r="K177">
        <f>IF(ISBLANK(Marathon!L180),"",100+MAX(0,(50-(50*(Marathon!L180-'Best Times'!N$2)/('Best Times'!N$8-'Best Times'!N$2)))))</f>
        <v>100</v>
      </c>
      <c r="L177" t="str">
        <f>IF(ISBLANK(Marathon!M180),"",100+MAX(0,(50-(50*(Marathon!M180-'Best Times'!O$2)/('Best Times'!O$8-'Best Times'!O$2)))))</f>
        <v/>
      </c>
      <c r="M177">
        <f>IF(ISBLANK(Marathon!N180),"",100+MAX(0,(50-(50*(Marathon!N180-'Best Times'!P$2)/('Best Times'!P$8-'Best Times'!P$2)))))</f>
        <v>100</v>
      </c>
      <c r="N177">
        <f>IF(ISBLANK(Marathon!O180),"",100+MAX(0,(50-(50*(Marathon!O180-'Best Times'!Q$2)/('Best Times'!Q$8-'Best Times'!Q$2)))))</f>
        <v>103.65145228215768</v>
      </c>
      <c r="O177">
        <f>100*COUNTIF(E177:N177,"&gt;0")</f>
        <v>700</v>
      </c>
      <c r="P177">
        <f>IF(O177=1000,MIN(E177:N177),0)</f>
        <v>0</v>
      </c>
      <c r="Q177">
        <f>SUM(E177:N177)-P177</f>
        <v>770.34877838664568</v>
      </c>
      <c r="R177">
        <v>176</v>
      </c>
      <c r="S177">
        <f t="shared" si="2"/>
        <v>0</v>
      </c>
    </row>
    <row r="178" spans="1:19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IF(ISBLANK(Marathon!F181),"",100+MAX(0,(50-(50*(Marathon!F181-'Best Times'!H$2)/('Best Times'!H$8-'Best Times'!H$2)))))</f>
        <v/>
      </c>
      <c r="F178">
        <f>IF(ISBLANK(Marathon!G181),"",100+MAX(0,(50-(50*(Marathon!G181-'Best Times'!I$2)/('Best Times'!I$8-'Best Times'!I$2)))))</f>
        <v>100</v>
      </c>
      <c r="G178" t="str">
        <f>IF(ISBLANK(Marathon!H181),"",100+MAX(0,(50-(50*(Marathon!H181-'Best Times'!J$2)/('Best Times'!J$8-'Best Times'!J$2)))))</f>
        <v/>
      </c>
      <c r="H178">
        <f>IF(ISBLANK(Marathon!I181),"",100+MAX(0,(50-(50*(Marathon!I181-'Best Times'!K$2)/('Best Times'!K$8-'Best Times'!K$2)))))</f>
        <v>100</v>
      </c>
      <c r="I178" t="str">
        <f>IF(ISBLANK(Marathon!J181),"",100+MAX(0,(50-(50*(Marathon!J181-'Best Times'!L$2)/('Best Times'!L$8-'Best Times'!L$2)))))</f>
        <v/>
      </c>
      <c r="J178">
        <f>IF(ISBLANK(Marathon!K181),"",100+MAX(0,(50-(50*(Marathon!K181-'Best Times'!M$2)/('Best Times'!M$8-'Best Times'!M$2)))))</f>
        <v>100</v>
      </c>
      <c r="K178">
        <f>IF(ISBLANK(Marathon!L181),"",100+MAX(0,(50-(50*(Marathon!L181-'Best Times'!N$2)/('Best Times'!N$8-'Best Times'!N$2)))))</f>
        <v>100</v>
      </c>
      <c r="L178">
        <f>IF(ISBLANK(Marathon!M181),"",100+MAX(0,(50-(50*(Marathon!M181-'Best Times'!O$2)/('Best Times'!O$8-'Best Times'!O$2)))))</f>
        <v>100</v>
      </c>
      <c r="M178">
        <f>IF(ISBLANK(Marathon!N181),"",100+MAX(0,(50-(50*(Marathon!N181-'Best Times'!P$2)/('Best Times'!P$8-'Best Times'!P$2)))))</f>
        <v>111.41176470588235</v>
      </c>
      <c r="N178">
        <f>IF(ISBLANK(Marathon!O181),"",100+MAX(0,(50-(50*(Marathon!O181-'Best Times'!Q$2)/('Best Times'!Q$8-'Best Times'!Q$2)))))</f>
        <v>100</v>
      </c>
      <c r="O178">
        <f>100*COUNTIF(E178:N178,"&gt;0")</f>
        <v>700</v>
      </c>
      <c r="P178">
        <f>IF(O178=1000,MIN(E178:N178),0)</f>
        <v>0</v>
      </c>
      <c r="Q178">
        <f>SUM(E178:N178)-P178</f>
        <v>711.41176470588232</v>
      </c>
      <c r="R178">
        <v>177</v>
      </c>
      <c r="S178">
        <f t="shared" si="2"/>
        <v>0</v>
      </c>
    </row>
    <row r="179" spans="1:19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IF(ISBLANK(Marathon!F182),"",100+MAX(0,(50-(50*(Marathon!F182-'Best Times'!H$2)/('Best Times'!H$8-'Best Times'!H$2)))))</f>
        <v/>
      </c>
      <c r="F179">
        <f>IF(ISBLANK(Marathon!G182),"",100+MAX(0,(50-(50*(Marathon!G182-'Best Times'!I$2)/('Best Times'!I$8-'Best Times'!I$2)))))</f>
        <v>100</v>
      </c>
      <c r="G179">
        <f>IF(ISBLANK(Marathon!H182),"",100+MAX(0,(50-(50*(Marathon!H182-'Best Times'!J$2)/('Best Times'!J$8-'Best Times'!J$2)))))</f>
        <v>100</v>
      </c>
      <c r="H179" t="str">
        <f>IF(ISBLANK(Marathon!I182),"",100+MAX(0,(50-(50*(Marathon!I182-'Best Times'!K$2)/('Best Times'!K$8-'Best Times'!K$2)))))</f>
        <v/>
      </c>
      <c r="I179" t="str">
        <f>IF(ISBLANK(Marathon!J182),"",100+MAX(0,(50-(50*(Marathon!J182-'Best Times'!L$2)/('Best Times'!L$8-'Best Times'!L$2)))))</f>
        <v/>
      </c>
      <c r="J179">
        <f>IF(ISBLANK(Marathon!K182),"",100+MAX(0,(50-(50*(Marathon!K182-'Best Times'!M$2)/('Best Times'!M$8-'Best Times'!M$2)))))</f>
        <v>100</v>
      </c>
      <c r="K179">
        <f>IF(ISBLANK(Marathon!L182),"",100+MAX(0,(50-(50*(Marathon!L182-'Best Times'!N$2)/('Best Times'!N$8-'Best Times'!N$2)))))</f>
        <v>100</v>
      </c>
      <c r="L179">
        <f>IF(ISBLANK(Marathon!M182),"",100+MAX(0,(50-(50*(Marathon!M182-'Best Times'!O$2)/('Best Times'!O$8-'Best Times'!O$2)))))</f>
        <v>100</v>
      </c>
      <c r="M179">
        <f>IF(ISBLANK(Marathon!N182),"",100+MAX(0,(50-(50*(Marathon!N182-'Best Times'!P$2)/('Best Times'!P$8-'Best Times'!P$2)))))</f>
        <v>100</v>
      </c>
      <c r="N179">
        <f>IF(ISBLANK(Marathon!O182),"",100+MAX(0,(50-(50*(Marathon!O182-'Best Times'!Q$2)/('Best Times'!Q$8-'Best Times'!Q$2)))))</f>
        <v>100</v>
      </c>
      <c r="O179">
        <f>100*COUNTIF(E179:N179,"&gt;0")</f>
        <v>700</v>
      </c>
      <c r="P179">
        <f>IF(O179=1000,MIN(E179:N179),0)</f>
        <v>0</v>
      </c>
      <c r="Q179">
        <f>SUM(E179:N179)-P179</f>
        <v>700</v>
      </c>
      <c r="R179">
        <v>178</v>
      </c>
      <c r="S179">
        <f t="shared" si="2"/>
        <v>0</v>
      </c>
    </row>
    <row r="180" spans="1:19">
      <c r="A180">
        <v>179</v>
      </c>
      <c r="B180" t="s">
        <v>204</v>
      </c>
      <c r="C180" s="1">
        <v>99</v>
      </c>
      <c r="D180" s="2" t="s">
        <v>301</v>
      </c>
      <c r="E180">
        <f>IF(ISBLANK(Marathon!F183),"",100+MAX(0,(50-(50*(Marathon!F183-'Best Times'!H$2)/('Best Times'!H$8-'Best Times'!H$2)))))</f>
        <v>100</v>
      </c>
      <c r="F180">
        <f>IF(ISBLANK(Marathon!G183),"",100+MAX(0,(50-(50*(Marathon!G183-'Best Times'!I$2)/('Best Times'!I$8-'Best Times'!I$2)))))</f>
        <v>104.40170940170941</v>
      </c>
      <c r="G180">
        <f>IF(ISBLANK(Marathon!H183),"",100+MAX(0,(50-(50*(Marathon!H183-'Best Times'!J$2)/('Best Times'!J$8-'Best Times'!J$2)))))</f>
        <v>114.41846153846154</v>
      </c>
      <c r="H180" t="str">
        <f>IF(ISBLANK(Marathon!I183),"",100+MAX(0,(50-(50*(Marathon!I183-'Best Times'!K$2)/('Best Times'!K$8-'Best Times'!K$2)))))</f>
        <v/>
      </c>
      <c r="I180" t="str">
        <f>IF(ISBLANK(Marathon!J183),"",100+MAX(0,(50-(50*(Marathon!J183-'Best Times'!L$2)/('Best Times'!L$8-'Best Times'!L$2)))))</f>
        <v/>
      </c>
      <c r="J180" t="str">
        <f>IF(ISBLANK(Marathon!K183),"",100+MAX(0,(50-(50*(Marathon!K183-'Best Times'!M$2)/('Best Times'!M$8-'Best Times'!M$2)))))</f>
        <v/>
      </c>
      <c r="K180" t="str">
        <f>IF(ISBLANK(Marathon!L183),"",100+MAX(0,(50-(50*(Marathon!L183-'Best Times'!N$2)/('Best Times'!N$8-'Best Times'!N$2)))))</f>
        <v/>
      </c>
      <c r="L180">
        <f>IF(ISBLANK(Marathon!M183),"",100+MAX(0,(50-(50*(Marathon!M183-'Best Times'!O$2)/('Best Times'!O$8-'Best Times'!O$2)))))</f>
        <v>142.48933143669984</v>
      </c>
      <c r="M180">
        <f>IF(ISBLANK(Marathon!N183),"",100+MAX(0,(50-(50*(Marathon!N183-'Best Times'!P$2)/('Best Times'!P$8-'Best Times'!P$2)))))</f>
        <v>113.81512605042016</v>
      </c>
      <c r="N180">
        <f>IF(ISBLANK(Marathon!O183),"",100+MAX(0,(50-(50*(Marathon!O183-'Best Times'!Q$2)/('Best Times'!Q$8-'Best Times'!Q$2)))))</f>
        <v>121.01659751037344</v>
      </c>
      <c r="O180">
        <f>100*COUNTIF(E180:N180,"&gt;0")</f>
        <v>600</v>
      </c>
      <c r="P180">
        <f>IF(O180=1000,MIN(E180:N180),0)</f>
        <v>0</v>
      </c>
      <c r="Q180">
        <f>SUM(E180:N180)-P180</f>
        <v>696.14122593766444</v>
      </c>
      <c r="R180">
        <v>179</v>
      </c>
      <c r="S180">
        <f t="shared" si="2"/>
        <v>0</v>
      </c>
    </row>
    <row r="181" spans="1:19">
      <c r="A181">
        <v>180</v>
      </c>
      <c r="B181" t="s">
        <v>205</v>
      </c>
      <c r="C181" s="1">
        <v>177.48333333333301</v>
      </c>
      <c r="D181" s="2" t="s">
        <v>302</v>
      </c>
      <c r="E181">
        <f>IF(ISBLANK(Marathon!F184),"",100+MAX(0,(50-(50*(Marathon!F184-'Best Times'!H$2)/('Best Times'!H$8-'Best Times'!H$2)))))</f>
        <v>135.59397163120568</v>
      </c>
      <c r="F181">
        <f>IF(ISBLANK(Marathon!G184),"",100+MAX(0,(50-(50*(Marathon!G184-'Best Times'!I$2)/('Best Times'!I$8-'Best Times'!I$2)))))</f>
        <v>124.76495726495726</v>
      </c>
      <c r="G181" t="str">
        <f>IF(ISBLANK(Marathon!H184),"",100+MAX(0,(50-(50*(Marathon!H184-'Best Times'!J$2)/('Best Times'!J$8-'Best Times'!J$2)))))</f>
        <v/>
      </c>
      <c r="H181" t="str">
        <f>IF(ISBLANK(Marathon!I184),"",100+MAX(0,(50-(50*(Marathon!I184-'Best Times'!K$2)/('Best Times'!K$8-'Best Times'!K$2)))))</f>
        <v/>
      </c>
      <c r="I181" t="str">
        <f>IF(ISBLANK(Marathon!J184),"",100+MAX(0,(50-(50*(Marathon!J184-'Best Times'!L$2)/('Best Times'!L$8-'Best Times'!L$2)))))</f>
        <v/>
      </c>
      <c r="J181" t="str">
        <f>IF(ISBLANK(Marathon!K184),"",100+MAX(0,(50-(50*(Marathon!K184-'Best Times'!M$2)/('Best Times'!M$8-'Best Times'!M$2)))))</f>
        <v/>
      </c>
      <c r="K181" t="str">
        <f>IF(ISBLANK(Marathon!L184),"",100+MAX(0,(50-(50*(Marathon!L184-'Best Times'!N$2)/('Best Times'!N$8-'Best Times'!N$2)))))</f>
        <v/>
      </c>
      <c r="L181">
        <f>IF(ISBLANK(Marathon!M184),"",100+MAX(0,(50-(50*(Marathon!M184-'Best Times'!O$2)/('Best Times'!O$8-'Best Times'!O$2)))))</f>
        <v>146.72830725462305</v>
      </c>
      <c r="M181">
        <f>IF(ISBLANK(Marathon!N184),"",100+MAX(0,(50-(50*(Marathon!N184-'Best Times'!P$2)/('Best Times'!P$8-'Best Times'!P$2)))))</f>
        <v>142.16806722689074</v>
      </c>
      <c r="N181">
        <f>IF(ISBLANK(Marathon!O184),"",100+MAX(0,(50-(50*(Marathon!O184-'Best Times'!Q$2)/('Best Times'!Q$8-'Best Times'!Q$2)))))</f>
        <v>140.18672199170123</v>
      </c>
      <c r="O181">
        <f>100*COUNTIF(E181:N181,"&gt;0")</f>
        <v>500</v>
      </c>
      <c r="P181">
        <f>IF(O181=1000,MIN(E181:N181),0)</f>
        <v>0</v>
      </c>
      <c r="Q181">
        <f>SUM(E181:N181)-P181</f>
        <v>689.44202536937792</v>
      </c>
      <c r="R181">
        <v>180</v>
      </c>
      <c r="S181">
        <f t="shared" si="2"/>
        <v>0</v>
      </c>
    </row>
    <row r="182" spans="1:19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IF(ISBLANK(Marathon!F185),"",100+MAX(0,(50-(50*(Marathon!F185-'Best Times'!H$2)/('Best Times'!H$8-'Best Times'!H$2)))))</f>
        <v/>
      </c>
      <c r="F182">
        <f>IF(ISBLANK(Marathon!G185),"",100+MAX(0,(50-(50*(Marathon!G185-'Best Times'!I$2)/('Best Times'!I$8-'Best Times'!I$2)))))</f>
        <v>100</v>
      </c>
      <c r="G182" t="str">
        <f>IF(ISBLANK(Marathon!H185),"",100+MAX(0,(50-(50*(Marathon!H185-'Best Times'!J$2)/('Best Times'!J$8-'Best Times'!J$2)))))</f>
        <v/>
      </c>
      <c r="H182">
        <f>IF(ISBLANK(Marathon!I185),"",100+MAX(0,(50-(50*(Marathon!I185-'Best Times'!K$2)/('Best Times'!K$8-'Best Times'!K$2)))))</f>
        <v>100</v>
      </c>
      <c r="I182" t="str">
        <f>IF(ISBLANK(Marathon!J185),"",100+MAX(0,(50-(50*(Marathon!J185-'Best Times'!L$2)/('Best Times'!L$8-'Best Times'!L$2)))))</f>
        <v/>
      </c>
      <c r="J182">
        <f>IF(ISBLANK(Marathon!K185),"",100+MAX(0,(50-(50*(Marathon!K185-'Best Times'!M$2)/('Best Times'!M$8-'Best Times'!M$2)))))</f>
        <v>122.97830374753451</v>
      </c>
      <c r="K182">
        <f>IF(ISBLANK(Marathon!L185),"",100+MAX(0,(50-(50*(Marathon!L185-'Best Times'!N$2)/('Best Times'!N$8-'Best Times'!N$2)))))</f>
        <v>111.23560209424085</v>
      </c>
      <c r="L182" t="str">
        <f>IF(ISBLANK(Marathon!M185),"",100+MAX(0,(50-(50*(Marathon!M185-'Best Times'!O$2)/('Best Times'!O$8-'Best Times'!O$2)))))</f>
        <v/>
      </c>
      <c r="M182">
        <f>IF(ISBLANK(Marathon!N185),"",100+MAX(0,(50-(50*(Marathon!N185-'Best Times'!P$2)/('Best Times'!P$8-'Best Times'!P$2)))))</f>
        <v>125.17647058823529</v>
      </c>
      <c r="N182">
        <f>IF(ISBLANK(Marathon!O185),"",100+MAX(0,(50-(50*(Marathon!O185-'Best Times'!Q$2)/('Best Times'!Q$8-'Best Times'!Q$2)))))</f>
        <v>129.39834024896265</v>
      </c>
      <c r="O182">
        <f>100*COUNTIF(E182:N182,"&gt;0")</f>
        <v>600</v>
      </c>
      <c r="P182">
        <f>IF(O182=1000,MIN(E182:N182),0)</f>
        <v>0</v>
      </c>
      <c r="Q182">
        <f>SUM(E182:N182)-P182</f>
        <v>688.78871667897329</v>
      </c>
      <c r="R182">
        <v>181</v>
      </c>
      <c r="S182">
        <f t="shared" si="2"/>
        <v>0</v>
      </c>
    </row>
    <row r="183" spans="1:19">
      <c r="A183">
        <v>182</v>
      </c>
      <c r="B183" t="s">
        <v>207</v>
      </c>
      <c r="C183" s="1">
        <v>66.033333333333303</v>
      </c>
      <c r="D183" s="2" t="s">
        <v>298</v>
      </c>
      <c r="E183">
        <f>IF(ISBLANK(Marathon!F186),"",100+MAX(0,(50-(50*(Marathon!F186-'Best Times'!H$2)/('Best Times'!H$8-'Best Times'!H$2)))))</f>
        <v>100</v>
      </c>
      <c r="F183">
        <f>IF(ISBLANK(Marathon!G186),"",100+MAX(0,(50-(50*(Marathon!G186-'Best Times'!I$2)/('Best Times'!I$8-'Best Times'!I$2)))))</f>
        <v>107.69230769230769</v>
      </c>
      <c r="G183" t="str">
        <f>IF(ISBLANK(Marathon!H186),"",100+MAX(0,(50-(50*(Marathon!H186-'Best Times'!J$2)/('Best Times'!J$8-'Best Times'!J$2)))))</f>
        <v/>
      </c>
      <c r="H183">
        <f>IF(ISBLANK(Marathon!I186),"",100+MAX(0,(50-(50*(Marathon!I186-'Best Times'!K$2)/('Best Times'!K$8-'Best Times'!K$2)))))</f>
        <v>111.34646962233168</v>
      </c>
      <c r="I183" t="str">
        <f>IF(ISBLANK(Marathon!J186),"",100+MAX(0,(50-(50*(Marathon!J186-'Best Times'!L$2)/('Best Times'!L$8-'Best Times'!L$2)))))</f>
        <v/>
      </c>
      <c r="J183">
        <f>IF(ISBLANK(Marathon!K186),"",100+MAX(0,(50-(50*(Marathon!K186-'Best Times'!M$2)/('Best Times'!M$8-'Best Times'!M$2)))))</f>
        <v>128.31360946745562</v>
      </c>
      <c r="K183" t="str">
        <f>IF(ISBLANK(Marathon!L186),"",100+MAX(0,(50-(50*(Marathon!L186-'Best Times'!N$2)/('Best Times'!N$8-'Best Times'!N$2)))))</f>
        <v/>
      </c>
      <c r="L183" t="str">
        <f>IF(ISBLANK(Marathon!M186),"",100+MAX(0,(50-(50*(Marathon!M186-'Best Times'!O$2)/('Best Times'!O$8-'Best Times'!O$2)))))</f>
        <v/>
      </c>
      <c r="M183">
        <f>IF(ISBLANK(Marathon!N186),"",100+MAX(0,(50-(50*(Marathon!N186-'Best Times'!P$2)/('Best Times'!P$8-'Best Times'!P$2)))))</f>
        <v>107.22689075630252</v>
      </c>
      <c r="N183">
        <f>IF(ISBLANK(Marathon!O186),"",100+MAX(0,(50-(50*(Marathon!O186-'Best Times'!Q$2)/('Best Times'!Q$8-'Best Times'!Q$2)))))</f>
        <v>112.82157676348547</v>
      </c>
      <c r="O183">
        <f>100*COUNTIF(E183:N183,"&gt;0")</f>
        <v>600</v>
      </c>
      <c r="P183">
        <f>IF(O183=1000,MIN(E183:N183),0)</f>
        <v>0</v>
      </c>
      <c r="Q183">
        <f>SUM(E183:N183)-P183</f>
        <v>667.40085430188299</v>
      </c>
      <c r="R183">
        <v>182</v>
      </c>
      <c r="S183">
        <f t="shared" si="2"/>
        <v>0</v>
      </c>
    </row>
    <row r="184" spans="1:19">
      <c r="A184">
        <v>185</v>
      </c>
      <c r="B184" t="s">
        <v>209</v>
      </c>
      <c r="C184" s="1">
        <v>136.25</v>
      </c>
      <c r="D184" s="2" t="s">
        <v>305</v>
      </c>
      <c r="E184">
        <f>IF(ISBLANK(Marathon!F189),"",100+MAX(0,(50-(50*(Marathon!F189-'Best Times'!H$2)/('Best Times'!H$8-'Best Times'!H$2)))))</f>
        <v>122.6241134751773</v>
      </c>
      <c r="F184" t="str">
        <f>IF(ISBLANK(Marathon!G189),"",100+MAX(0,(50-(50*(Marathon!G189-'Best Times'!I$2)/('Best Times'!I$8-'Best Times'!I$2)))))</f>
        <v/>
      </c>
      <c r="G184" t="str">
        <f>IF(ISBLANK(Marathon!H189),"",100+MAX(0,(50-(50*(Marathon!H189-'Best Times'!J$2)/('Best Times'!J$8-'Best Times'!J$2)))))</f>
        <v/>
      </c>
      <c r="H184">
        <f>IF(ISBLANK(Marathon!I189),"",100+MAX(0,(50-(50*(Marathon!I189-'Best Times'!K$2)/('Best Times'!K$8-'Best Times'!K$2)))))</f>
        <v>125.09031198686371</v>
      </c>
      <c r="I184" t="str">
        <f>IF(ISBLANK(Marathon!J189),"",100+MAX(0,(50-(50*(Marathon!J189-'Best Times'!L$2)/('Best Times'!L$8-'Best Times'!L$2)))))</f>
        <v/>
      </c>
      <c r="J184" t="str">
        <f>IF(ISBLANK(Marathon!K189),"",100+MAX(0,(50-(50*(Marathon!K189-'Best Times'!M$2)/('Best Times'!M$8-'Best Times'!M$2)))))</f>
        <v/>
      </c>
      <c r="K184" t="str">
        <f>IF(ISBLANK(Marathon!L189),"",100+MAX(0,(50-(50*(Marathon!L189-'Best Times'!N$2)/('Best Times'!N$8-'Best Times'!N$2)))))</f>
        <v/>
      </c>
      <c r="L184">
        <f>IF(ISBLANK(Marathon!M189),"",100+MAX(0,(50-(50*(Marathon!M189-'Best Times'!O$2)/('Best Times'!O$8-'Best Times'!O$2)))))</f>
        <v>134.05405405405406</v>
      </c>
      <c r="M184">
        <f>IF(ISBLANK(Marathon!N189),"",100+MAX(0,(50-(50*(Marathon!N189-'Best Times'!P$2)/('Best Times'!P$8-'Best Times'!P$2)))))</f>
        <v>138.9075630252101</v>
      </c>
      <c r="N184">
        <f>IF(ISBLANK(Marathon!O189),"",100+MAX(0,(50-(50*(Marathon!O189-'Best Times'!Q$2)/('Best Times'!Q$8-'Best Times'!Q$2)))))</f>
        <v>138.83817427385893</v>
      </c>
      <c r="O184">
        <f>100*COUNTIF(E184:N184,"&gt;0")</f>
        <v>500</v>
      </c>
      <c r="P184">
        <f>IF(O184=1000,MIN(E184:N184),0)</f>
        <v>0</v>
      </c>
      <c r="Q184">
        <f>SUM(E184:N184)-P184</f>
        <v>659.5142168151641</v>
      </c>
      <c r="R184">
        <v>183</v>
      </c>
      <c r="S184">
        <f t="shared" si="2"/>
        <v>2</v>
      </c>
    </row>
    <row r="185" spans="1:19">
      <c r="A185">
        <v>183</v>
      </c>
      <c r="B185" t="s">
        <v>208</v>
      </c>
      <c r="C185" s="1">
        <v>52.966666666666598</v>
      </c>
      <c r="D185" s="2" t="s">
        <v>303</v>
      </c>
      <c r="E185" t="str">
        <f>IF(ISBLANK(Marathon!F187),"",100+MAX(0,(50-(50*(Marathon!F187-'Best Times'!H$2)/('Best Times'!H$8-'Best Times'!H$2)))))</f>
        <v/>
      </c>
      <c r="F185">
        <f>IF(ISBLANK(Marathon!G187),"",100+MAX(0,(50-(50*(Marathon!G187-'Best Times'!I$2)/('Best Times'!I$8-'Best Times'!I$2)))))</f>
        <v>100</v>
      </c>
      <c r="G185" t="str">
        <f>IF(ISBLANK(Marathon!H187),"",100+MAX(0,(50-(50*(Marathon!H187-'Best Times'!J$2)/('Best Times'!J$8-'Best Times'!J$2)))))</f>
        <v/>
      </c>
      <c r="H185">
        <f>IF(ISBLANK(Marathon!I187),"",100+MAX(0,(50-(50*(Marathon!I187-'Best Times'!K$2)/('Best Times'!K$8-'Best Times'!K$2)))))</f>
        <v>124.13793103448276</v>
      </c>
      <c r="I185">
        <f>IF(ISBLANK(Marathon!J187),"",100+MAX(0,(50-(50*(Marathon!J187-'Best Times'!L$2)/('Best Times'!L$8-'Best Times'!L$2)))))</f>
        <v>119.12068965517241</v>
      </c>
      <c r="J185">
        <f>IF(ISBLANK(Marathon!K187),"",100+MAX(0,(50-(50*(Marathon!K187-'Best Times'!M$2)/('Best Times'!M$8-'Best Times'!M$2)))))</f>
        <v>100</v>
      </c>
      <c r="K185" t="str">
        <f>IF(ISBLANK(Marathon!L187),"",100+MAX(0,(50-(50*(Marathon!L187-'Best Times'!N$2)/('Best Times'!N$8-'Best Times'!N$2)))))</f>
        <v/>
      </c>
      <c r="L185" t="str">
        <f>IF(ISBLANK(Marathon!M187),"",100+MAX(0,(50-(50*(Marathon!M187-'Best Times'!O$2)/('Best Times'!O$8-'Best Times'!O$2)))))</f>
        <v/>
      </c>
      <c r="M185">
        <f>IF(ISBLANK(Marathon!N187),"",100+MAX(0,(50-(50*(Marathon!N187-'Best Times'!P$2)/('Best Times'!P$8-'Best Times'!P$2)))))</f>
        <v>108.45378151260505</v>
      </c>
      <c r="N185">
        <f>IF(ISBLANK(Marathon!O187),"",100+MAX(0,(50-(50*(Marathon!O187-'Best Times'!Q$2)/('Best Times'!Q$8-'Best Times'!Q$2)))))</f>
        <v>100</v>
      </c>
      <c r="O185">
        <f>100*COUNTIF(E185:N185,"&gt;0")</f>
        <v>600</v>
      </c>
      <c r="P185">
        <f>IF(O185=1000,MIN(E185:N185),0)</f>
        <v>0</v>
      </c>
      <c r="Q185">
        <f>SUM(E185:N185)-P185</f>
        <v>651.71240220226025</v>
      </c>
      <c r="R185">
        <v>184</v>
      </c>
      <c r="S185">
        <f t="shared" si="2"/>
        <v>-1</v>
      </c>
    </row>
    <row r="186" spans="1:19">
      <c r="A186">
        <v>184</v>
      </c>
      <c r="B186" t="s">
        <v>101</v>
      </c>
      <c r="C186" s="1">
        <v>44.483333333333299</v>
      </c>
      <c r="D186" s="2" t="s">
        <v>304</v>
      </c>
      <c r="E186" t="str">
        <f>IF(ISBLANK(Marathon!F188),"",100+MAX(0,(50-(50*(Marathon!F188-'Best Times'!H$2)/('Best Times'!H$8-'Best Times'!H$2)))))</f>
        <v/>
      </c>
      <c r="F186">
        <f>IF(ISBLANK(Marathon!G188),"",100+MAX(0,(50-(50*(Marathon!G188-'Best Times'!I$2)/('Best Times'!I$8-'Best Times'!I$2)))))</f>
        <v>100</v>
      </c>
      <c r="G186" t="str">
        <f>IF(ISBLANK(Marathon!H188),"",100+MAX(0,(50-(50*(Marathon!H188-'Best Times'!J$2)/('Best Times'!J$8-'Best Times'!J$2)))))</f>
        <v/>
      </c>
      <c r="H186">
        <f>IF(ISBLANK(Marathon!I188),"",100+MAX(0,(50-(50*(Marathon!I188-'Best Times'!K$2)/('Best Times'!K$8-'Best Times'!K$2)))))</f>
        <v>100</v>
      </c>
      <c r="I186">
        <f>IF(ISBLANK(Marathon!J188),"",100+MAX(0,(50-(50*(Marathon!J188-'Best Times'!L$2)/('Best Times'!L$8-'Best Times'!L$2)))))</f>
        <v>133.5</v>
      </c>
      <c r="J186">
        <f>IF(ISBLANK(Marathon!K188),"",100+MAX(0,(50-(50*(Marathon!K188-'Best Times'!M$2)/('Best Times'!M$8-'Best Times'!M$2)))))</f>
        <v>100</v>
      </c>
      <c r="K186" t="str">
        <f>IF(ISBLANK(Marathon!L188),"",100+MAX(0,(50-(50*(Marathon!L188-'Best Times'!N$2)/('Best Times'!N$8-'Best Times'!N$2)))))</f>
        <v/>
      </c>
      <c r="L186" t="str">
        <f>IF(ISBLANK(Marathon!M188),"",100+MAX(0,(50-(50*(Marathon!M188-'Best Times'!O$2)/('Best Times'!O$8-'Best Times'!O$2)))))</f>
        <v/>
      </c>
      <c r="M186">
        <f>IF(ISBLANK(Marathon!N188),"",100+MAX(0,(50-(50*(Marathon!N188-'Best Times'!P$2)/('Best Times'!P$8-'Best Times'!P$2)))))</f>
        <v>100</v>
      </c>
      <c r="N186">
        <f>IF(ISBLANK(Marathon!O188),"",100+MAX(0,(50-(50*(Marathon!O188-'Best Times'!Q$2)/('Best Times'!Q$8-'Best Times'!Q$2)))))</f>
        <v>100</v>
      </c>
      <c r="O186">
        <f>100*COUNTIF(E186:N186,"&gt;0")</f>
        <v>600</v>
      </c>
      <c r="P186">
        <f>IF(O186=1000,MIN(E186:N186),0)</f>
        <v>0</v>
      </c>
      <c r="Q186">
        <f>SUM(E186:N186)-P186</f>
        <v>633.5</v>
      </c>
      <c r="R186">
        <v>185</v>
      </c>
      <c r="S186">
        <f t="shared" si="2"/>
        <v>-1</v>
      </c>
    </row>
    <row r="187" spans="1:19">
      <c r="A187">
        <v>186</v>
      </c>
      <c r="B187" t="s">
        <v>105</v>
      </c>
      <c r="C187" s="1">
        <v>27.2</v>
      </c>
      <c r="D187" s="2" t="s">
        <v>306</v>
      </c>
      <c r="E187">
        <f>IF(ISBLANK(Marathon!F190),"",100+MAX(0,(50-(50*(Marathon!F190-'Best Times'!H$2)/('Best Times'!H$8-'Best Times'!H$2)))))</f>
        <v>100</v>
      </c>
      <c r="F187">
        <f>IF(ISBLANK(Marathon!G190),"",100+MAX(0,(50-(50*(Marathon!G190-'Best Times'!I$2)/('Best Times'!I$8-'Best Times'!I$2)))))</f>
        <v>100</v>
      </c>
      <c r="G187" t="str">
        <f>IF(ISBLANK(Marathon!H190),"",100+MAX(0,(50-(50*(Marathon!H190-'Best Times'!J$2)/('Best Times'!J$8-'Best Times'!J$2)))))</f>
        <v/>
      </c>
      <c r="H187" t="str">
        <f>IF(ISBLANK(Marathon!I190),"",100+MAX(0,(50-(50*(Marathon!I190-'Best Times'!K$2)/('Best Times'!K$8-'Best Times'!K$2)))))</f>
        <v/>
      </c>
      <c r="I187">
        <f>IF(ISBLANK(Marathon!J190),"",100+MAX(0,(50-(50*(Marathon!J190-'Best Times'!L$2)/('Best Times'!L$8-'Best Times'!L$2)))))</f>
        <v>126.06896551724138</v>
      </c>
      <c r="J187" t="str">
        <f>IF(ISBLANK(Marathon!K190),"",100+MAX(0,(50-(50*(Marathon!K190-'Best Times'!M$2)/('Best Times'!M$8-'Best Times'!M$2)))))</f>
        <v/>
      </c>
      <c r="K187" t="str">
        <f>IF(ISBLANK(Marathon!L190),"",100+MAX(0,(50-(50*(Marathon!L190-'Best Times'!N$2)/('Best Times'!N$8-'Best Times'!N$2)))))</f>
        <v/>
      </c>
      <c r="L187">
        <f>IF(ISBLANK(Marathon!M190),"",100+MAX(0,(50-(50*(Marathon!M190-'Best Times'!O$2)/('Best Times'!O$8-'Best Times'!O$2)))))</f>
        <v>105.80369843527738</v>
      </c>
      <c r="M187">
        <f>IF(ISBLANK(Marathon!N190),"",100+MAX(0,(50-(50*(Marathon!N190-'Best Times'!P$2)/('Best Times'!P$8-'Best Times'!P$2)))))</f>
        <v>100</v>
      </c>
      <c r="N187">
        <f>IF(ISBLANK(Marathon!O190),"",100+MAX(0,(50-(50*(Marathon!O190-'Best Times'!Q$2)/('Best Times'!Q$8-'Best Times'!Q$2)))))</f>
        <v>100</v>
      </c>
      <c r="O187">
        <f>100*COUNTIF(E187:N187,"&gt;0")</f>
        <v>600</v>
      </c>
      <c r="P187">
        <f>IF(O187=1000,MIN(E187:N187),0)</f>
        <v>0</v>
      </c>
      <c r="Q187">
        <f>SUM(E187:N187)-P187</f>
        <v>631.87266395251879</v>
      </c>
      <c r="R187">
        <v>186</v>
      </c>
      <c r="S187">
        <f t="shared" si="2"/>
        <v>0</v>
      </c>
    </row>
    <row r="188" spans="1:19">
      <c r="A188">
        <v>187</v>
      </c>
      <c r="B188" t="s">
        <v>210</v>
      </c>
      <c r="C188" s="1">
        <v>26.3333333333333</v>
      </c>
      <c r="D188" s="2" t="s">
        <v>304</v>
      </c>
      <c r="E188">
        <f>IF(ISBLANK(Marathon!F191),"",100+MAX(0,(50-(50*(Marathon!F191-'Best Times'!H$2)/('Best Times'!H$8-'Best Times'!H$2)))))</f>
        <v>107.99645390070921</v>
      </c>
      <c r="F188">
        <f>IF(ISBLANK(Marathon!G191),"",100+MAX(0,(50-(50*(Marathon!G191-'Best Times'!I$2)/('Best Times'!I$8-'Best Times'!I$2)))))</f>
        <v>100</v>
      </c>
      <c r="G188" t="str">
        <f>IF(ISBLANK(Marathon!H191),"",100+MAX(0,(50-(50*(Marathon!H191-'Best Times'!J$2)/('Best Times'!J$8-'Best Times'!J$2)))))</f>
        <v/>
      </c>
      <c r="H188">
        <f>IF(ISBLANK(Marathon!I191),"",100+MAX(0,(50-(50*(Marathon!I191-'Best Times'!K$2)/('Best Times'!K$8-'Best Times'!K$2)))))</f>
        <v>104.33497536945814</v>
      </c>
      <c r="I188" t="str">
        <f>IF(ISBLANK(Marathon!J191),"",100+MAX(0,(50-(50*(Marathon!J191-'Best Times'!L$2)/('Best Times'!L$8-'Best Times'!L$2)))))</f>
        <v/>
      </c>
      <c r="J188" t="str">
        <f>IF(ISBLANK(Marathon!K191),"",100+MAX(0,(50-(50*(Marathon!K191-'Best Times'!M$2)/('Best Times'!M$8-'Best Times'!M$2)))))</f>
        <v/>
      </c>
      <c r="K188" t="str">
        <f>IF(ISBLANK(Marathon!L191),"",100+MAX(0,(50-(50*(Marathon!L191-'Best Times'!N$2)/('Best Times'!N$8-'Best Times'!N$2)))))</f>
        <v/>
      </c>
      <c r="L188">
        <f>IF(ISBLANK(Marathon!M191),"",100+MAX(0,(50-(50*(Marathon!M191-'Best Times'!O$2)/('Best Times'!O$8-'Best Times'!O$2)))))</f>
        <v>100</v>
      </c>
      <c r="M188">
        <f>IF(ISBLANK(Marathon!N191),"",100+MAX(0,(50-(50*(Marathon!N191-'Best Times'!P$2)/('Best Times'!P$8-'Best Times'!P$2)))))</f>
        <v>100</v>
      </c>
      <c r="N188">
        <f>IF(ISBLANK(Marathon!O191),"",100+MAX(0,(50-(50*(Marathon!O191-'Best Times'!Q$2)/('Best Times'!Q$8-'Best Times'!Q$2)))))</f>
        <v>113.7344398340249</v>
      </c>
      <c r="O188">
        <f>100*COUNTIF(E188:N188,"&gt;0")</f>
        <v>600</v>
      </c>
      <c r="P188">
        <f>IF(O188=1000,MIN(E188:N188),0)</f>
        <v>0</v>
      </c>
      <c r="Q188">
        <f>SUM(E188:N188)-P188</f>
        <v>626.06586910419219</v>
      </c>
      <c r="R188">
        <v>187</v>
      </c>
      <c r="S188">
        <f t="shared" si="2"/>
        <v>0</v>
      </c>
    </row>
    <row r="189" spans="1:19">
      <c r="A189">
        <v>188</v>
      </c>
      <c r="B189" t="s">
        <v>37</v>
      </c>
      <c r="C189" s="1">
        <v>123.583333333333</v>
      </c>
      <c r="D189" s="2" t="s">
        <v>305</v>
      </c>
      <c r="E189" t="str">
        <f>IF(ISBLANK(Marathon!F192),"",100+MAX(0,(50-(50*(Marathon!F192-'Best Times'!H$2)/('Best Times'!H$8-'Best Times'!H$2)))))</f>
        <v/>
      </c>
      <c r="F189">
        <f>IF(ISBLANK(Marathon!G192),"",100+MAX(0,(50-(50*(Marathon!G192-'Best Times'!I$2)/('Best Times'!I$8-'Best Times'!I$2)))))</f>
        <v>100.64102564102564</v>
      </c>
      <c r="G189" t="str">
        <f>IF(ISBLANK(Marathon!H192),"",100+MAX(0,(50-(50*(Marathon!H192-'Best Times'!J$2)/('Best Times'!J$8-'Best Times'!J$2)))))</f>
        <v/>
      </c>
      <c r="H189">
        <f>IF(ISBLANK(Marathon!I192),"",100+MAX(0,(50-(50*(Marathon!I192-'Best Times'!K$2)/('Best Times'!K$8-'Best Times'!K$2)))))</f>
        <v>119.83579638752053</v>
      </c>
      <c r="I189" t="str">
        <f>IF(ISBLANK(Marathon!J192),"",100+MAX(0,(50-(50*(Marathon!J192-'Best Times'!L$2)/('Best Times'!L$8-'Best Times'!L$2)))))</f>
        <v/>
      </c>
      <c r="J189">
        <f>IF(ISBLANK(Marathon!K192),"",100+MAX(0,(50-(50*(Marathon!K192-'Best Times'!M$2)/('Best Times'!M$8-'Best Times'!M$2)))))</f>
        <v>147.38658777120315</v>
      </c>
      <c r="K189" t="str">
        <f>IF(ISBLANK(Marathon!L192),"",100+MAX(0,(50-(50*(Marathon!L192-'Best Times'!N$2)/('Best Times'!N$8-'Best Times'!N$2)))))</f>
        <v/>
      </c>
      <c r="L189" t="str">
        <f>IF(ISBLANK(Marathon!M192),"",100+MAX(0,(50-(50*(Marathon!M192-'Best Times'!O$2)/('Best Times'!O$8-'Best Times'!O$2)))))</f>
        <v/>
      </c>
      <c r="M189">
        <f>IF(ISBLANK(Marathon!N192),"",100+MAX(0,(50-(50*(Marathon!N192-'Best Times'!P$2)/('Best Times'!P$8-'Best Times'!P$2)))))</f>
        <v>100</v>
      </c>
      <c r="N189">
        <f>IF(ISBLANK(Marathon!O192),"",100+MAX(0,(50-(50*(Marathon!O192-'Best Times'!Q$2)/('Best Times'!Q$8-'Best Times'!Q$2)))))</f>
        <v>150</v>
      </c>
      <c r="O189">
        <f>100*COUNTIF(E189:N189,"&gt;0")</f>
        <v>500</v>
      </c>
      <c r="P189">
        <f>IF(O189=1000,MIN(E189:N189),0)</f>
        <v>0</v>
      </c>
      <c r="Q189">
        <f>SUM(E189:N189)-P189</f>
        <v>617.86340979974932</v>
      </c>
      <c r="R189">
        <v>188</v>
      </c>
      <c r="S189">
        <f t="shared" si="2"/>
        <v>0</v>
      </c>
    </row>
    <row r="190" spans="1:19">
      <c r="A190">
        <v>189</v>
      </c>
      <c r="B190" t="s">
        <v>87</v>
      </c>
      <c r="C190" s="1">
        <v>0</v>
      </c>
      <c r="D190" s="2" t="s">
        <v>307</v>
      </c>
      <c r="E190">
        <f>IF(ISBLANK(Marathon!F193),"",100+MAX(0,(50-(50*(Marathon!F193-'Best Times'!H$2)/('Best Times'!H$8-'Best Times'!H$2)))))</f>
        <v>100</v>
      </c>
      <c r="F190">
        <f>IF(ISBLANK(Marathon!G193),"",100+MAX(0,(50-(50*(Marathon!G193-'Best Times'!I$2)/('Best Times'!I$8-'Best Times'!I$2)))))</f>
        <v>100</v>
      </c>
      <c r="G190">
        <f>IF(ISBLANK(Marathon!H193),"",100+MAX(0,(50-(50*(Marathon!H193-'Best Times'!J$2)/('Best Times'!J$8-'Best Times'!J$2)))))</f>
        <v>114.11076923076922</v>
      </c>
      <c r="H190" t="str">
        <f>IF(ISBLANK(Marathon!I193),"",100+MAX(0,(50-(50*(Marathon!I193-'Best Times'!K$2)/('Best Times'!K$8-'Best Times'!K$2)))))</f>
        <v/>
      </c>
      <c r="I190">
        <f>IF(ISBLANK(Marathon!J193),"",100+MAX(0,(50-(50*(Marathon!J193-'Best Times'!L$2)/('Best Times'!L$8-'Best Times'!L$2)))))</f>
        <v>100</v>
      </c>
      <c r="J190" t="str">
        <f>IF(ISBLANK(Marathon!K193),"",100+MAX(0,(50-(50*(Marathon!K193-'Best Times'!M$2)/('Best Times'!M$8-'Best Times'!M$2)))))</f>
        <v/>
      </c>
      <c r="K190" t="str">
        <f>IF(ISBLANK(Marathon!L193),"",100+MAX(0,(50-(50*(Marathon!L193-'Best Times'!N$2)/('Best Times'!N$8-'Best Times'!N$2)))))</f>
        <v/>
      </c>
      <c r="L190">
        <f>IF(ISBLANK(Marathon!M193),"",100+MAX(0,(50-(50*(Marathon!M193-'Best Times'!O$2)/('Best Times'!O$8-'Best Times'!O$2)))))</f>
        <v>100</v>
      </c>
      <c r="M190">
        <f>IF(ISBLANK(Marathon!N193),"",100+MAX(0,(50-(50*(Marathon!N193-'Best Times'!P$2)/('Best Times'!P$8-'Best Times'!P$2)))))</f>
        <v>100</v>
      </c>
      <c r="N190" t="str">
        <f>IF(ISBLANK(Marathon!O193),"",100+MAX(0,(50-(50*(Marathon!O193-'Best Times'!Q$2)/('Best Times'!Q$8-'Best Times'!Q$2)))))</f>
        <v/>
      </c>
      <c r="O190">
        <f>100*COUNTIF(E190:N190,"&gt;0")</f>
        <v>600</v>
      </c>
      <c r="P190">
        <f>IF(O190=1000,MIN(E190:N190),0)</f>
        <v>0</v>
      </c>
      <c r="Q190">
        <f>SUM(E190:N190)-P190</f>
        <v>614.11076923076917</v>
      </c>
      <c r="R190">
        <v>189</v>
      </c>
      <c r="S190">
        <f t="shared" si="2"/>
        <v>0</v>
      </c>
    </row>
    <row r="191" spans="1:19">
      <c r="A191">
        <v>192</v>
      </c>
      <c r="B191" t="s">
        <v>103</v>
      </c>
      <c r="C191" s="1">
        <v>60.566666666666599</v>
      </c>
      <c r="D191" s="2" t="s">
        <v>305</v>
      </c>
      <c r="E191" t="str">
        <f>IF(ISBLANK(Marathon!F196),"",100+MAX(0,(50-(50*(Marathon!F196-'Best Times'!H$2)/('Best Times'!H$8-'Best Times'!H$2)))))</f>
        <v/>
      </c>
      <c r="F191" t="str">
        <f>IF(ISBLANK(Marathon!G196),"",100+MAX(0,(50-(50*(Marathon!G196-'Best Times'!I$2)/('Best Times'!I$8-'Best Times'!I$2)))))</f>
        <v/>
      </c>
      <c r="G191" t="str">
        <f>IF(ISBLANK(Marathon!H196),"",100+MAX(0,(50-(50*(Marathon!H196-'Best Times'!J$2)/('Best Times'!J$8-'Best Times'!J$2)))))</f>
        <v/>
      </c>
      <c r="H191" t="str">
        <f>IF(ISBLANK(Marathon!I196),"",100+MAX(0,(50-(50*(Marathon!I196-'Best Times'!K$2)/('Best Times'!K$8-'Best Times'!K$2)))))</f>
        <v/>
      </c>
      <c r="I191">
        <f>IF(ISBLANK(Marathon!J196),"",100+MAX(0,(50-(50*(Marathon!J196-'Best Times'!L$2)/('Best Times'!L$8-'Best Times'!L$2)))))</f>
        <v>137.55172413793105</v>
      </c>
      <c r="J191">
        <f>IF(ISBLANK(Marathon!K196),"",100+MAX(0,(50-(50*(Marathon!K196-'Best Times'!M$2)/('Best Times'!M$8-'Best Times'!M$2)))))</f>
        <v>129.13214990138067</v>
      </c>
      <c r="K191" t="str">
        <f>IF(ISBLANK(Marathon!L196),"",100+MAX(0,(50-(50*(Marathon!L196-'Best Times'!N$2)/('Best Times'!N$8-'Best Times'!N$2)))))</f>
        <v/>
      </c>
      <c r="L191">
        <f>IF(ISBLANK(Marathon!M196),"",100+MAX(0,(50-(50*(Marathon!M196-'Best Times'!O$2)/('Best Times'!O$8-'Best Times'!O$2)))))</f>
        <v>120.2275960170697</v>
      </c>
      <c r="M191">
        <f>IF(ISBLANK(Marathon!N196),"",100+MAX(0,(50-(50*(Marathon!N196-'Best Times'!P$2)/('Best Times'!P$8-'Best Times'!P$2)))))</f>
        <v>100.53781512605042</v>
      </c>
      <c r="N191">
        <f>IF(ISBLANK(Marathon!O196),"",100+MAX(0,(50-(50*(Marathon!O196-'Best Times'!Q$2)/('Best Times'!Q$8-'Best Times'!Q$2)))))</f>
        <v>100</v>
      </c>
      <c r="O191">
        <f>100*COUNTIF(E191:N191,"&gt;0")</f>
        <v>500</v>
      </c>
      <c r="P191">
        <f>IF(O191=1000,MIN(E191:N191),0)</f>
        <v>0</v>
      </c>
      <c r="Q191">
        <f>SUM(E191:N191)-P191</f>
        <v>587.44928518243182</v>
      </c>
      <c r="R191">
        <v>190</v>
      </c>
      <c r="S191">
        <f t="shared" si="2"/>
        <v>2</v>
      </c>
    </row>
    <row r="192" spans="1:19">
      <c r="A192">
        <v>190</v>
      </c>
      <c r="B192" t="s">
        <v>211</v>
      </c>
      <c r="C192" s="1">
        <v>90.266666666666595</v>
      </c>
      <c r="D192" s="2" t="s">
        <v>305</v>
      </c>
      <c r="E192" t="str">
        <f>IF(ISBLANK(Marathon!F194),"",100+MAX(0,(50-(50*(Marathon!F194-'Best Times'!H$2)/('Best Times'!H$8-'Best Times'!H$2)))))</f>
        <v/>
      </c>
      <c r="F192">
        <f>IF(ISBLANK(Marathon!G194),"",100+MAX(0,(50-(50*(Marathon!G194-'Best Times'!I$2)/('Best Times'!I$8-'Best Times'!I$2)))))</f>
        <v>109.59401709401709</v>
      </c>
      <c r="G192">
        <f>IF(ISBLANK(Marathon!H194),"",100+MAX(0,(50-(50*(Marathon!H194-'Best Times'!J$2)/('Best Times'!J$8-'Best Times'!J$2)))))</f>
        <v>100</v>
      </c>
      <c r="H192" t="str">
        <f>IF(ISBLANK(Marathon!I194),"",100+MAX(0,(50-(50*(Marathon!I194-'Best Times'!K$2)/('Best Times'!K$8-'Best Times'!K$2)))))</f>
        <v/>
      </c>
      <c r="I192" t="str">
        <f>IF(ISBLANK(Marathon!J194),"",100+MAX(0,(50-(50*(Marathon!J194-'Best Times'!L$2)/('Best Times'!L$8-'Best Times'!L$2)))))</f>
        <v/>
      </c>
      <c r="J192">
        <f>IF(ISBLANK(Marathon!K194),"",100+MAX(0,(50-(50*(Marathon!K194-'Best Times'!M$2)/('Best Times'!M$8-'Best Times'!M$2)))))</f>
        <v>140.07889546351083</v>
      </c>
      <c r="K192" t="str">
        <f>IF(ISBLANK(Marathon!L194),"",100+MAX(0,(50-(50*(Marathon!L194-'Best Times'!N$2)/('Best Times'!N$8-'Best Times'!N$2)))))</f>
        <v/>
      </c>
      <c r="L192" t="str">
        <f>IF(ISBLANK(Marathon!M194),"",100+MAX(0,(50-(50*(Marathon!M194-'Best Times'!O$2)/('Best Times'!O$8-'Best Times'!O$2)))))</f>
        <v/>
      </c>
      <c r="M192">
        <f>IF(ISBLANK(Marathon!N194),"",100+MAX(0,(50-(50*(Marathon!N194-'Best Times'!P$2)/('Best Times'!P$8-'Best Times'!P$2)))))</f>
        <v>116.28571428571428</v>
      </c>
      <c r="N192">
        <f>IF(ISBLANK(Marathon!O194),"",100+MAX(0,(50-(50*(Marathon!O194-'Best Times'!Q$2)/('Best Times'!Q$8-'Best Times'!Q$2)))))</f>
        <v>118.42323651452281</v>
      </c>
      <c r="O192">
        <f>100*COUNTIF(E192:N192,"&gt;0")</f>
        <v>500</v>
      </c>
      <c r="P192">
        <f>IF(O192=1000,MIN(E192:N192),0)</f>
        <v>0</v>
      </c>
      <c r="Q192">
        <f>SUM(E192:N192)-P192</f>
        <v>584.38186335776504</v>
      </c>
      <c r="R192">
        <v>191</v>
      </c>
      <c r="S192">
        <f t="shared" si="2"/>
        <v>-1</v>
      </c>
    </row>
    <row r="193" spans="1:19">
      <c r="A193">
        <v>193</v>
      </c>
      <c r="B193" t="s">
        <v>213</v>
      </c>
      <c r="C193" s="1">
        <v>57.1666666666666</v>
      </c>
      <c r="D193" s="2" t="s">
        <v>309</v>
      </c>
      <c r="E193">
        <f>IF(ISBLANK(Marathon!F197),"",100+MAX(0,(50-(50*(Marathon!F197-'Best Times'!H$2)/('Best Times'!H$8-'Best Times'!H$2)))))</f>
        <v>115.55851063829788</v>
      </c>
      <c r="F193">
        <f>IF(ISBLANK(Marathon!G197),"",100+MAX(0,(50-(50*(Marathon!G197-'Best Times'!I$2)/('Best Times'!I$8-'Best Times'!I$2)))))</f>
        <v>100</v>
      </c>
      <c r="G193" t="str">
        <f>IF(ISBLANK(Marathon!H197),"",100+MAX(0,(50-(50*(Marathon!H197-'Best Times'!J$2)/('Best Times'!J$8-'Best Times'!J$2)))))</f>
        <v/>
      </c>
      <c r="H193" t="str">
        <f>IF(ISBLANK(Marathon!I197),"",100+MAX(0,(50-(50*(Marathon!I197-'Best Times'!K$2)/('Best Times'!K$8-'Best Times'!K$2)))))</f>
        <v/>
      </c>
      <c r="I193">
        <f>IF(ISBLANK(Marathon!J197),"",100+MAX(0,(50-(50*(Marathon!J197-'Best Times'!L$2)/('Best Times'!L$8-'Best Times'!L$2)))))</f>
        <v>133.34482758620689</v>
      </c>
      <c r="J193" t="str">
        <f>IF(ISBLANK(Marathon!K197),"",100+MAX(0,(50-(50*(Marathon!K197-'Best Times'!M$2)/('Best Times'!M$8-'Best Times'!M$2)))))</f>
        <v/>
      </c>
      <c r="K193" t="str">
        <f>IF(ISBLANK(Marathon!L197),"",100+MAX(0,(50-(50*(Marathon!L197-'Best Times'!N$2)/('Best Times'!N$8-'Best Times'!N$2)))))</f>
        <v/>
      </c>
      <c r="L193" t="str">
        <f>IF(ISBLANK(Marathon!M197),"",100+MAX(0,(50-(50*(Marathon!M197-'Best Times'!O$2)/('Best Times'!O$8-'Best Times'!O$2)))))</f>
        <v/>
      </c>
      <c r="M193">
        <f>IF(ISBLANK(Marathon!N197),"",100+MAX(0,(50-(50*(Marathon!N197-'Best Times'!P$2)/('Best Times'!P$8-'Best Times'!P$2)))))</f>
        <v>122.6218487394958</v>
      </c>
      <c r="N193">
        <f>IF(ISBLANK(Marathon!O197),"",100+MAX(0,(50-(50*(Marathon!O197-'Best Times'!Q$2)/('Best Times'!Q$8-'Best Times'!Q$2)))))</f>
        <v>100</v>
      </c>
      <c r="O193">
        <f>100*COUNTIF(E193:N193,"&gt;0")</f>
        <v>500</v>
      </c>
      <c r="P193">
        <f>IF(O193=1000,MIN(E193:N193),0)</f>
        <v>0</v>
      </c>
      <c r="Q193">
        <f>SUM(E193:N193)-P193</f>
        <v>571.52518696400057</v>
      </c>
      <c r="R193">
        <v>192</v>
      </c>
      <c r="S193">
        <f t="shared" si="2"/>
        <v>1</v>
      </c>
    </row>
    <row r="194" spans="1:19">
      <c r="A194">
        <v>194</v>
      </c>
      <c r="B194" t="s">
        <v>214</v>
      </c>
      <c r="C194" s="1">
        <v>54.033333333333303</v>
      </c>
      <c r="D194" s="2" t="s">
        <v>309</v>
      </c>
      <c r="E194" t="str">
        <f>IF(ISBLANK(Marathon!F198),"",100+MAX(0,(50-(50*(Marathon!F198-'Best Times'!H$2)/('Best Times'!H$8-'Best Times'!H$2)))))</f>
        <v/>
      </c>
      <c r="F194" t="str">
        <f>IF(ISBLANK(Marathon!G198),"",100+MAX(0,(50-(50*(Marathon!G198-'Best Times'!I$2)/('Best Times'!I$8-'Best Times'!I$2)))))</f>
        <v/>
      </c>
      <c r="G194" t="str">
        <f>IF(ISBLANK(Marathon!H198),"",100+MAX(0,(50-(50*(Marathon!H198-'Best Times'!J$2)/('Best Times'!J$8-'Best Times'!J$2)))))</f>
        <v/>
      </c>
      <c r="H194" t="str">
        <f>IF(ISBLANK(Marathon!I198),"",100+MAX(0,(50-(50*(Marathon!I198-'Best Times'!K$2)/('Best Times'!K$8-'Best Times'!K$2)))))</f>
        <v/>
      </c>
      <c r="I194">
        <f>IF(ISBLANK(Marathon!J198),"",100+MAX(0,(50-(50*(Marathon!J198-'Best Times'!L$2)/('Best Times'!L$8-'Best Times'!L$2)))))</f>
        <v>136.43103448275861</v>
      </c>
      <c r="J194" t="str">
        <f>IF(ISBLANK(Marathon!K198),"",100+MAX(0,(50-(50*(Marathon!K198-'Best Times'!M$2)/('Best Times'!M$8-'Best Times'!M$2)))))</f>
        <v/>
      </c>
      <c r="K194">
        <f>IF(ISBLANK(Marathon!L198),"",100+MAX(0,(50-(50*(Marathon!L198-'Best Times'!N$2)/('Best Times'!N$8-'Best Times'!N$2)))))</f>
        <v>100</v>
      </c>
      <c r="L194">
        <f>IF(ISBLANK(Marathon!M198),"",100+MAX(0,(50-(50*(Marathon!M198-'Best Times'!O$2)/('Best Times'!O$8-'Best Times'!O$2)))))</f>
        <v>123.14366998577525</v>
      </c>
      <c r="M194">
        <f>IF(ISBLANK(Marathon!N198),"",100+MAX(0,(50-(50*(Marathon!N198-'Best Times'!P$2)/('Best Times'!P$8-'Best Times'!P$2)))))</f>
        <v>100</v>
      </c>
      <c r="N194">
        <f>IF(ISBLANK(Marathon!O198),"",100+MAX(0,(50-(50*(Marathon!O198-'Best Times'!Q$2)/('Best Times'!Q$8-'Best Times'!Q$2)))))</f>
        <v>100</v>
      </c>
      <c r="O194">
        <f>100*COUNTIF(E194:N194,"&gt;0")</f>
        <v>500</v>
      </c>
      <c r="P194">
        <f>IF(O194=1000,MIN(E194:N194),0)</f>
        <v>0</v>
      </c>
      <c r="Q194">
        <f>SUM(E194:N194)-P194</f>
        <v>559.57470446853381</v>
      </c>
      <c r="R194">
        <v>193</v>
      </c>
      <c r="S194">
        <f t="shared" ref="S194:S257" si="3">A194-R194</f>
        <v>1</v>
      </c>
    </row>
    <row r="195" spans="1:19">
      <c r="A195">
        <v>191</v>
      </c>
      <c r="B195" t="s">
        <v>212</v>
      </c>
      <c r="C195" s="1">
        <v>71.783333333333303</v>
      </c>
      <c r="D195" s="2" t="s">
        <v>308</v>
      </c>
      <c r="E195" t="str">
        <f>IF(ISBLANK(Marathon!F195),"",100+MAX(0,(50-(50*(Marathon!F195-'Best Times'!H$2)/('Best Times'!H$8-'Best Times'!H$2)))))</f>
        <v/>
      </c>
      <c r="F195">
        <f>IF(ISBLANK(Marathon!G195),"",100+MAX(0,(50-(50*(Marathon!G195-'Best Times'!I$2)/('Best Times'!I$8-'Best Times'!I$2)))))</f>
        <v>100</v>
      </c>
      <c r="G195" t="str">
        <f>IF(ISBLANK(Marathon!H195),"",100+MAX(0,(50-(50*(Marathon!H195-'Best Times'!J$2)/('Best Times'!J$8-'Best Times'!J$2)))))</f>
        <v/>
      </c>
      <c r="H195" t="str">
        <f>IF(ISBLANK(Marathon!I195),"",100+MAX(0,(50-(50*(Marathon!I195-'Best Times'!K$2)/('Best Times'!K$8-'Best Times'!K$2)))))</f>
        <v/>
      </c>
      <c r="I195" t="str">
        <f>IF(ISBLANK(Marathon!J195),"",100+MAX(0,(50-(50*(Marathon!J195-'Best Times'!L$2)/('Best Times'!L$8-'Best Times'!L$2)))))</f>
        <v/>
      </c>
      <c r="J195">
        <f>IF(ISBLANK(Marathon!K195),"",100+MAX(0,(50-(50*(Marathon!K195-'Best Times'!M$2)/('Best Times'!M$8-'Best Times'!M$2)))))</f>
        <v>100</v>
      </c>
      <c r="K195">
        <f>IF(ISBLANK(Marathon!L195),"",100+MAX(0,(50-(50*(Marathon!L195-'Best Times'!N$2)/('Best Times'!N$8-'Best Times'!N$2)))))</f>
        <v>100</v>
      </c>
      <c r="L195" t="str">
        <f>IF(ISBLANK(Marathon!M195),"",100+MAX(0,(50-(50*(Marathon!M195-'Best Times'!O$2)/('Best Times'!O$8-'Best Times'!O$2)))))</f>
        <v/>
      </c>
      <c r="M195">
        <f>IF(ISBLANK(Marathon!N195),"",100+MAX(0,(50-(50*(Marathon!N195-'Best Times'!P$2)/('Best Times'!P$8-'Best Times'!P$2)))))</f>
        <v>135.78151260504202</v>
      </c>
      <c r="N195">
        <f>IF(ISBLANK(Marathon!O195),"",100+MAX(0,(50-(50*(Marathon!O195-'Best Times'!Q$2)/('Best Times'!Q$8-'Best Times'!Q$2)))))</f>
        <v>123.29875518672199</v>
      </c>
      <c r="O195">
        <f>100*COUNTIF(E195:N195,"&gt;0")</f>
        <v>500</v>
      </c>
      <c r="P195">
        <f>IF(O195=1000,MIN(E195:N195),0)</f>
        <v>0</v>
      </c>
      <c r="Q195">
        <f>SUM(E195:N195)-P195</f>
        <v>559.08026779176407</v>
      </c>
      <c r="R195">
        <v>194</v>
      </c>
      <c r="S195">
        <f t="shared" si="3"/>
        <v>-3</v>
      </c>
    </row>
    <row r="196" spans="1:19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IF(ISBLANK(Marathon!F199),"",100+MAX(0,(50-(50*(Marathon!F199-'Best Times'!H$2)/('Best Times'!H$8-'Best Times'!H$2)))))</f>
        <v/>
      </c>
      <c r="F196">
        <f>IF(ISBLANK(Marathon!G199),"",100+MAX(0,(50-(50*(Marathon!G199-'Best Times'!I$2)/('Best Times'!I$8-'Best Times'!I$2)))))</f>
        <v>102.94871794871796</v>
      </c>
      <c r="G196" t="str">
        <f>IF(ISBLANK(Marathon!H199),"",100+MAX(0,(50-(50*(Marathon!H199-'Best Times'!J$2)/('Best Times'!J$8-'Best Times'!J$2)))))</f>
        <v/>
      </c>
      <c r="H196" t="str">
        <f>IF(ISBLANK(Marathon!I199),"",100+MAX(0,(50-(50*(Marathon!I199-'Best Times'!K$2)/('Best Times'!K$8-'Best Times'!K$2)))))</f>
        <v/>
      </c>
      <c r="I196">
        <f>IF(ISBLANK(Marathon!J199),"",100+MAX(0,(50-(50*(Marathon!J199-'Best Times'!L$2)/('Best Times'!L$8-'Best Times'!L$2)))))</f>
        <v>100</v>
      </c>
      <c r="J196">
        <f>IF(ISBLANK(Marathon!K199),"",100+MAX(0,(50-(50*(Marathon!K199-'Best Times'!M$2)/('Best Times'!M$8-'Best Times'!M$2)))))</f>
        <v>100</v>
      </c>
      <c r="K196" t="str">
        <f>IF(ISBLANK(Marathon!L199),"",100+MAX(0,(50-(50*(Marathon!L199-'Best Times'!N$2)/('Best Times'!N$8-'Best Times'!N$2)))))</f>
        <v/>
      </c>
      <c r="L196" t="str">
        <f>IF(ISBLANK(Marathon!M199),"",100+MAX(0,(50-(50*(Marathon!M199-'Best Times'!O$2)/('Best Times'!O$8-'Best Times'!O$2)))))</f>
        <v/>
      </c>
      <c r="M196">
        <f>IF(ISBLANK(Marathon!N199),"",100+MAX(0,(50-(50*(Marathon!N199-'Best Times'!P$2)/('Best Times'!P$8-'Best Times'!P$2)))))</f>
        <v>100</v>
      </c>
      <c r="N196">
        <f>IF(ISBLANK(Marathon!O199),"",100+MAX(0,(50-(50*(Marathon!O199-'Best Times'!Q$2)/('Best Times'!Q$8-'Best Times'!Q$2)))))</f>
        <v>100</v>
      </c>
      <c r="O196">
        <f>100*COUNTIF(E196:N196,"&gt;0")</f>
        <v>500</v>
      </c>
      <c r="P196">
        <f>IF(O196=1000,MIN(E196:N196),0)</f>
        <v>0</v>
      </c>
      <c r="Q196">
        <f>SUM(E196:N196)-P196</f>
        <v>502.94871794871796</v>
      </c>
      <c r="R196">
        <v>195</v>
      </c>
      <c r="S196">
        <f t="shared" si="3"/>
        <v>0</v>
      </c>
    </row>
    <row r="197" spans="1:19">
      <c r="A197">
        <v>196</v>
      </c>
      <c r="B197" t="s">
        <v>56</v>
      </c>
      <c r="C197" s="1">
        <v>9.6</v>
      </c>
      <c r="D197" s="2" t="s">
        <v>310</v>
      </c>
      <c r="E197">
        <f>IF(ISBLANK(Marathon!F200),"",100+MAX(0,(50-(50*(Marathon!F200-'Best Times'!H$2)/('Best Times'!H$8-'Best Times'!H$2)))))</f>
        <v>100</v>
      </c>
      <c r="F197">
        <f>IF(ISBLANK(Marathon!G200),"",100+MAX(0,(50-(50*(Marathon!G200-'Best Times'!I$2)/('Best Times'!I$8-'Best Times'!I$2)))))</f>
        <v>100</v>
      </c>
      <c r="G197" t="str">
        <f>IF(ISBLANK(Marathon!H200),"",100+MAX(0,(50-(50*(Marathon!H200-'Best Times'!J$2)/('Best Times'!J$8-'Best Times'!J$2)))))</f>
        <v/>
      </c>
      <c r="H197" t="str">
        <f>IF(ISBLANK(Marathon!I200),"",100+MAX(0,(50-(50*(Marathon!I200-'Best Times'!K$2)/('Best Times'!K$8-'Best Times'!K$2)))))</f>
        <v/>
      </c>
      <c r="I197" t="str">
        <f>IF(ISBLANK(Marathon!J200),"",100+MAX(0,(50-(50*(Marathon!J200-'Best Times'!L$2)/('Best Times'!L$8-'Best Times'!L$2)))))</f>
        <v/>
      </c>
      <c r="J197">
        <f>IF(ISBLANK(Marathon!K200),"",100+MAX(0,(50-(50*(Marathon!K200-'Best Times'!M$2)/('Best Times'!M$8-'Best Times'!M$2)))))</f>
        <v>100</v>
      </c>
      <c r="K197" t="str">
        <f>IF(ISBLANK(Marathon!L200),"",100+MAX(0,(50-(50*(Marathon!L200-'Best Times'!N$2)/('Best Times'!N$8-'Best Times'!N$2)))))</f>
        <v/>
      </c>
      <c r="L197" t="str">
        <f>IF(ISBLANK(Marathon!M200),"",100+MAX(0,(50-(50*(Marathon!M200-'Best Times'!O$2)/('Best Times'!O$8-'Best Times'!O$2)))))</f>
        <v/>
      </c>
      <c r="M197">
        <f>IF(ISBLANK(Marathon!N200),"",100+MAX(0,(50-(50*(Marathon!N200-'Best Times'!P$2)/('Best Times'!P$8-'Best Times'!P$2)))))</f>
        <v>100</v>
      </c>
      <c r="N197">
        <f>IF(ISBLANK(Marathon!O200),"",100+MAX(0,(50-(50*(Marathon!O200-'Best Times'!Q$2)/('Best Times'!Q$8-'Best Times'!Q$2)))))</f>
        <v>100</v>
      </c>
      <c r="O197">
        <f>100*COUNTIF(E197:N197,"&gt;0")</f>
        <v>500</v>
      </c>
      <c r="P197">
        <f>IF(O197=1000,MIN(E197:N197),0)</f>
        <v>0</v>
      </c>
      <c r="Q197">
        <f>SUM(E197:N197)-P197</f>
        <v>500</v>
      </c>
      <c r="R197">
        <v>196</v>
      </c>
      <c r="S197">
        <f t="shared" si="3"/>
        <v>0</v>
      </c>
    </row>
    <row r="198" spans="1:19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IF(ISBLANK(Marathon!F201),"",100+MAX(0,(50-(50*(Marathon!F201-'Best Times'!H$2)/('Best Times'!H$8-'Best Times'!H$2)))))</f>
        <v/>
      </c>
      <c r="F198">
        <f>IF(ISBLANK(Marathon!G201),"",100+MAX(0,(50-(50*(Marathon!G201-'Best Times'!I$2)/('Best Times'!I$8-'Best Times'!I$2)))))</f>
        <v>100</v>
      </c>
      <c r="G198" t="str">
        <f>IF(ISBLANK(Marathon!H201),"",100+MAX(0,(50-(50*(Marathon!H201-'Best Times'!J$2)/('Best Times'!J$8-'Best Times'!J$2)))))</f>
        <v/>
      </c>
      <c r="H198">
        <f>IF(ISBLANK(Marathon!I201),"",100+MAX(0,(50-(50*(Marathon!I201-'Best Times'!K$2)/('Best Times'!K$8-'Best Times'!K$2)))))</f>
        <v>100</v>
      </c>
      <c r="I198" t="str">
        <f>IF(ISBLANK(Marathon!J201),"",100+MAX(0,(50-(50*(Marathon!J201-'Best Times'!L$2)/('Best Times'!L$8-'Best Times'!L$2)))))</f>
        <v/>
      </c>
      <c r="J198">
        <f>IF(ISBLANK(Marathon!K201),"",100+MAX(0,(50-(50*(Marathon!K201-'Best Times'!M$2)/('Best Times'!M$8-'Best Times'!M$2)))))</f>
        <v>100</v>
      </c>
      <c r="K198" t="str">
        <f>IF(ISBLANK(Marathon!L201),"",100+MAX(0,(50-(50*(Marathon!L201-'Best Times'!N$2)/('Best Times'!N$8-'Best Times'!N$2)))))</f>
        <v/>
      </c>
      <c r="L198" t="str">
        <f>IF(ISBLANK(Marathon!M201),"",100+MAX(0,(50-(50*(Marathon!M201-'Best Times'!O$2)/('Best Times'!O$8-'Best Times'!O$2)))))</f>
        <v/>
      </c>
      <c r="M198">
        <f>IF(ISBLANK(Marathon!N201),"",100+MAX(0,(50-(50*(Marathon!N201-'Best Times'!P$2)/('Best Times'!P$8-'Best Times'!P$2)))))</f>
        <v>100</v>
      </c>
      <c r="N198">
        <f>IF(ISBLANK(Marathon!O201),"",100+MAX(0,(50-(50*(Marathon!O201-'Best Times'!Q$2)/('Best Times'!Q$8-'Best Times'!Q$2)))))</f>
        <v>100</v>
      </c>
      <c r="O198">
        <f>100*COUNTIF(E198:N198,"&gt;0")</f>
        <v>500</v>
      </c>
      <c r="P198">
        <f>IF(O198=1000,MIN(E198:N198),0)</f>
        <v>0</v>
      </c>
      <c r="Q198">
        <f>SUM(E198:N198)-P198</f>
        <v>500</v>
      </c>
      <c r="R198">
        <v>197</v>
      </c>
      <c r="S198">
        <f t="shared" si="3"/>
        <v>0</v>
      </c>
    </row>
    <row r="199" spans="1:19">
      <c r="A199">
        <v>199</v>
      </c>
      <c r="B199" t="s">
        <v>217</v>
      </c>
      <c r="C199" s="1">
        <v>35.633333333333297</v>
      </c>
      <c r="D199" s="2" t="s">
        <v>312</v>
      </c>
      <c r="E199">
        <f>IF(ISBLANK(Marathon!F203),"",100+MAX(0,(50-(50*(Marathon!F203-'Best Times'!H$2)/('Best Times'!H$8-'Best Times'!H$2)))))</f>
        <v>124.40602836879432</v>
      </c>
      <c r="F199" t="str">
        <f>IF(ISBLANK(Marathon!G203),"",100+MAX(0,(50-(50*(Marathon!G203-'Best Times'!I$2)/('Best Times'!I$8-'Best Times'!I$2)))))</f>
        <v/>
      </c>
      <c r="G199">
        <f>IF(ISBLANK(Marathon!H203),"",100+MAX(0,(50-(50*(Marathon!H203-'Best Times'!J$2)/('Best Times'!J$8-'Best Times'!J$2)))))</f>
        <v>109.15692307692308</v>
      </c>
      <c r="H199" t="str">
        <f>IF(ISBLANK(Marathon!I203),"",100+MAX(0,(50-(50*(Marathon!I203-'Best Times'!K$2)/('Best Times'!K$8-'Best Times'!K$2)))))</f>
        <v/>
      </c>
      <c r="I199" t="str">
        <f>IF(ISBLANK(Marathon!J203),"",100+MAX(0,(50-(50*(Marathon!J203-'Best Times'!L$2)/('Best Times'!L$8-'Best Times'!L$2)))))</f>
        <v/>
      </c>
      <c r="J199" t="str">
        <f>IF(ISBLANK(Marathon!K203),"",100+MAX(0,(50-(50*(Marathon!K203-'Best Times'!M$2)/('Best Times'!M$8-'Best Times'!M$2)))))</f>
        <v/>
      </c>
      <c r="K199" t="str">
        <f>IF(ISBLANK(Marathon!L203),"",100+MAX(0,(50-(50*(Marathon!L203-'Best Times'!N$2)/('Best Times'!N$8-'Best Times'!N$2)))))</f>
        <v/>
      </c>
      <c r="L199" t="str">
        <f>IF(ISBLANK(Marathon!M203),"",100+MAX(0,(50-(50*(Marathon!M203-'Best Times'!O$2)/('Best Times'!O$8-'Best Times'!O$2)))))</f>
        <v/>
      </c>
      <c r="M199">
        <f>IF(ISBLANK(Marathon!N203),"",100+MAX(0,(50-(50*(Marathon!N203-'Best Times'!P$2)/('Best Times'!P$8-'Best Times'!P$2)))))</f>
        <v>114.67226890756302</v>
      </c>
      <c r="N199">
        <f>IF(ISBLANK(Marathon!O203),"",100+MAX(0,(50-(50*(Marathon!O203-'Best Times'!Q$2)/('Best Times'!Q$8-'Best Times'!Q$2)))))</f>
        <v>110.93360995850622</v>
      </c>
      <c r="O199">
        <f>100*COUNTIF(E199:N199,"&gt;0")</f>
        <v>400</v>
      </c>
      <c r="P199">
        <f>IF(O199=1000,MIN(E199:N199),0)</f>
        <v>0</v>
      </c>
      <c r="Q199">
        <f>SUM(E199:N199)-P199</f>
        <v>459.16883031178662</v>
      </c>
      <c r="R199">
        <v>198</v>
      </c>
      <c r="S199">
        <f t="shared" si="3"/>
        <v>1</v>
      </c>
    </row>
    <row r="200" spans="1:19">
      <c r="A200">
        <v>198</v>
      </c>
      <c r="B200" t="s">
        <v>216</v>
      </c>
      <c r="C200" s="1">
        <v>48.2</v>
      </c>
      <c r="D200" s="2" t="s">
        <v>312</v>
      </c>
      <c r="E200" t="str">
        <f>IF(ISBLANK(Marathon!F202),"",100+MAX(0,(50-(50*(Marathon!F202-'Best Times'!H$2)/('Best Times'!H$8-'Best Times'!H$2)))))</f>
        <v/>
      </c>
      <c r="F200">
        <f>IF(ISBLANK(Marathon!G202),"",100+MAX(0,(50-(50*(Marathon!G202-'Best Times'!I$2)/('Best Times'!I$8-'Best Times'!I$2)))))</f>
        <v>100</v>
      </c>
      <c r="G200" t="str">
        <f>IF(ISBLANK(Marathon!H202),"",100+MAX(0,(50-(50*(Marathon!H202-'Best Times'!J$2)/('Best Times'!J$8-'Best Times'!J$2)))))</f>
        <v/>
      </c>
      <c r="H200" t="str">
        <f>IF(ISBLANK(Marathon!I202),"",100+MAX(0,(50-(50*(Marathon!I202-'Best Times'!K$2)/('Best Times'!K$8-'Best Times'!K$2)))))</f>
        <v/>
      </c>
      <c r="I200" t="str">
        <f>IF(ISBLANK(Marathon!J202),"",100+MAX(0,(50-(50*(Marathon!J202-'Best Times'!L$2)/('Best Times'!L$8-'Best Times'!L$2)))))</f>
        <v/>
      </c>
      <c r="J200" t="str">
        <f>IF(ISBLANK(Marathon!K202),"",100+MAX(0,(50-(50*(Marathon!K202-'Best Times'!M$2)/('Best Times'!M$8-'Best Times'!M$2)))))</f>
        <v/>
      </c>
      <c r="K200">
        <f>IF(ISBLANK(Marathon!L202),"",100+MAX(0,(50-(50*(Marathon!L202-'Best Times'!N$2)/('Best Times'!N$8-'Best Times'!N$2)))))</f>
        <v>100</v>
      </c>
      <c r="L200" t="str">
        <f>IF(ISBLANK(Marathon!M202),"",100+MAX(0,(50-(50*(Marathon!M202-'Best Times'!O$2)/('Best Times'!O$8-'Best Times'!O$2)))))</f>
        <v/>
      </c>
      <c r="M200">
        <f>IF(ISBLANK(Marathon!N202),"",100+MAX(0,(50-(50*(Marathon!N202-'Best Times'!P$2)/('Best Times'!P$8-'Best Times'!P$2)))))</f>
        <v>119.15966386554622</v>
      </c>
      <c r="N200">
        <f>IF(ISBLANK(Marathon!O202),"",100+MAX(0,(50-(50*(Marathon!O202-'Best Times'!Q$2)/('Best Times'!Q$8-'Best Times'!Q$2)))))</f>
        <v>121.03734439834025</v>
      </c>
      <c r="O200">
        <f>100*COUNTIF(E200:N200,"&gt;0")</f>
        <v>400</v>
      </c>
      <c r="P200">
        <f>IF(O200=1000,MIN(E200:N200),0)</f>
        <v>0</v>
      </c>
      <c r="Q200">
        <f>SUM(E200:N200)-P200</f>
        <v>440.19700826388646</v>
      </c>
      <c r="R200">
        <v>199</v>
      </c>
      <c r="S200">
        <f t="shared" si="3"/>
        <v>-1</v>
      </c>
    </row>
    <row r="201" spans="1:19">
      <c r="A201">
        <v>201</v>
      </c>
      <c r="B201" t="s">
        <v>219</v>
      </c>
      <c r="C201" s="1">
        <v>32.700000000000003</v>
      </c>
      <c r="D201" s="2" t="s">
        <v>313</v>
      </c>
      <c r="E201" t="str">
        <f>IF(ISBLANK(Marathon!F205),"",100+MAX(0,(50-(50*(Marathon!F205-'Best Times'!H$2)/('Best Times'!H$8-'Best Times'!H$2)))))</f>
        <v/>
      </c>
      <c r="F201" t="str">
        <f>IF(ISBLANK(Marathon!G205),"",100+MAX(0,(50-(50*(Marathon!G205-'Best Times'!I$2)/('Best Times'!I$8-'Best Times'!I$2)))))</f>
        <v/>
      </c>
      <c r="G201" t="str">
        <f>IF(ISBLANK(Marathon!H205),"",100+MAX(0,(50-(50*(Marathon!H205-'Best Times'!J$2)/('Best Times'!J$8-'Best Times'!J$2)))))</f>
        <v/>
      </c>
      <c r="H201" t="str">
        <f>IF(ISBLANK(Marathon!I205),"",100+MAX(0,(50-(50*(Marathon!I205-'Best Times'!K$2)/('Best Times'!K$8-'Best Times'!K$2)))))</f>
        <v/>
      </c>
      <c r="I201" t="str">
        <f>IF(ISBLANK(Marathon!J205),"",100+MAX(0,(50-(50*(Marathon!J205-'Best Times'!L$2)/('Best Times'!L$8-'Best Times'!L$2)))))</f>
        <v/>
      </c>
      <c r="J201" t="str">
        <f>IF(ISBLANK(Marathon!K205),"",100+MAX(0,(50-(50*(Marathon!K205-'Best Times'!M$2)/('Best Times'!M$8-'Best Times'!M$2)))))</f>
        <v/>
      </c>
      <c r="K201">
        <f>IF(ISBLANK(Marathon!L205),"",100+MAX(0,(50-(50*(Marathon!L205-'Best Times'!N$2)/('Best Times'!N$8-'Best Times'!N$2)))))</f>
        <v>108.06282722513089</v>
      </c>
      <c r="L201">
        <f>IF(ISBLANK(Marathon!M205),"",100+MAX(0,(50-(50*(Marathon!M205-'Best Times'!O$2)/('Best Times'!O$8-'Best Times'!O$2)))))</f>
        <v>100</v>
      </c>
      <c r="M201">
        <f>IF(ISBLANK(Marathon!N205),"",100+MAX(0,(50-(50*(Marathon!N205-'Best Times'!P$2)/('Best Times'!P$8-'Best Times'!P$2)))))</f>
        <v>100</v>
      </c>
      <c r="N201">
        <f>IF(ISBLANK(Marathon!O205),"",100+MAX(0,(50-(50*(Marathon!O205-'Best Times'!Q$2)/('Best Times'!Q$8-'Best Times'!Q$2)))))</f>
        <v>126.01659751037344</v>
      </c>
      <c r="O201">
        <f>100*COUNTIF(E201:N201,"&gt;0")</f>
        <v>400</v>
      </c>
      <c r="P201">
        <f>IF(O201=1000,MIN(E201:N201),0)</f>
        <v>0</v>
      </c>
      <c r="Q201">
        <f>SUM(E201:N201)-P201</f>
        <v>434.07942473550435</v>
      </c>
      <c r="R201">
        <v>200</v>
      </c>
      <c r="S201">
        <f t="shared" si="3"/>
        <v>1</v>
      </c>
    </row>
    <row r="202" spans="1:19">
      <c r="A202">
        <v>200</v>
      </c>
      <c r="B202" t="s">
        <v>218</v>
      </c>
      <c r="C202" s="1">
        <v>34.383333333333297</v>
      </c>
      <c r="D202" s="2" t="s">
        <v>312</v>
      </c>
      <c r="E202" t="str">
        <f>IF(ISBLANK(Marathon!F204),"",100+MAX(0,(50-(50*(Marathon!F204-'Best Times'!H$2)/('Best Times'!H$8-'Best Times'!H$2)))))</f>
        <v/>
      </c>
      <c r="F202">
        <f>IF(ISBLANK(Marathon!G204),"",100+MAX(0,(50-(50*(Marathon!G204-'Best Times'!I$2)/('Best Times'!I$8-'Best Times'!I$2)))))</f>
        <v>100</v>
      </c>
      <c r="G202" t="str">
        <f>IF(ISBLANK(Marathon!H204),"",100+MAX(0,(50-(50*(Marathon!H204-'Best Times'!J$2)/('Best Times'!J$8-'Best Times'!J$2)))))</f>
        <v/>
      </c>
      <c r="H202" t="str">
        <f>IF(ISBLANK(Marathon!I204),"",100+MAX(0,(50-(50*(Marathon!I204-'Best Times'!K$2)/('Best Times'!K$8-'Best Times'!K$2)))))</f>
        <v/>
      </c>
      <c r="I202">
        <f>IF(ISBLANK(Marathon!J204),"",100+MAX(0,(50-(50*(Marathon!J204-'Best Times'!L$2)/('Best Times'!L$8-'Best Times'!L$2)))))</f>
        <v>108.44827586206897</v>
      </c>
      <c r="J202" t="str">
        <f>IF(ISBLANK(Marathon!K204),"",100+MAX(0,(50-(50*(Marathon!K204-'Best Times'!M$2)/('Best Times'!M$8-'Best Times'!M$2)))))</f>
        <v/>
      </c>
      <c r="K202" t="str">
        <f>IF(ISBLANK(Marathon!L204),"",100+MAX(0,(50-(50*(Marathon!L204-'Best Times'!N$2)/('Best Times'!N$8-'Best Times'!N$2)))))</f>
        <v/>
      </c>
      <c r="L202" t="str">
        <f>IF(ISBLANK(Marathon!M204),"",100+MAX(0,(50-(50*(Marathon!M204-'Best Times'!O$2)/('Best Times'!O$8-'Best Times'!O$2)))))</f>
        <v/>
      </c>
      <c r="M202">
        <f>IF(ISBLANK(Marathon!N204),"",100+MAX(0,(50-(50*(Marathon!N204-'Best Times'!P$2)/('Best Times'!P$8-'Best Times'!P$2)))))</f>
        <v>100</v>
      </c>
      <c r="N202">
        <f>IF(ISBLANK(Marathon!O204),"",100+MAX(0,(50-(50*(Marathon!O204-'Best Times'!Q$2)/('Best Times'!Q$8-'Best Times'!Q$2)))))</f>
        <v>115.4564315352697</v>
      </c>
      <c r="O202">
        <f>100*COUNTIF(E202:N202,"&gt;0")</f>
        <v>400</v>
      </c>
      <c r="P202">
        <f>IF(O202=1000,MIN(E202:N202),0)</f>
        <v>0</v>
      </c>
      <c r="Q202">
        <f>SUM(E202:N202)-P202</f>
        <v>423.90470739733865</v>
      </c>
      <c r="R202">
        <v>201</v>
      </c>
      <c r="S202">
        <f t="shared" si="3"/>
        <v>-1</v>
      </c>
    </row>
    <row r="203" spans="1:19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IF(ISBLANK(Marathon!F206),"",100+MAX(0,(50-(50*(Marathon!F206-'Best Times'!H$2)/('Best Times'!H$8-'Best Times'!H$2)))))</f>
        <v/>
      </c>
      <c r="F203">
        <f>IF(ISBLANK(Marathon!G206),"",100+MAX(0,(50-(50*(Marathon!G206-'Best Times'!I$2)/('Best Times'!I$8-'Best Times'!I$2)))))</f>
        <v>100</v>
      </c>
      <c r="G203" t="str">
        <f>IF(ISBLANK(Marathon!H206),"",100+MAX(0,(50-(50*(Marathon!H206-'Best Times'!J$2)/('Best Times'!J$8-'Best Times'!J$2)))))</f>
        <v/>
      </c>
      <c r="H203">
        <f>IF(ISBLANK(Marathon!I206),"",100+MAX(0,(50-(50*(Marathon!I206-'Best Times'!K$2)/('Best Times'!K$8-'Best Times'!K$2)))))</f>
        <v>114.79474548440066</v>
      </c>
      <c r="I203" t="str">
        <f>IF(ISBLANK(Marathon!J206),"",100+MAX(0,(50-(50*(Marathon!J206-'Best Times'!L$2)/('Best Times'!L$8-'Best Times'!L$2)))))</f>
        <v/>
      </c>
      <c r="J203">
        <f>IF(ISBLANK(Marathon!K206),"",100+MAX(0,(50-(50*(Marathon!K206-'Best Times'!M$2)/('Best Times'!M$8-'Best Times'!M$2)))))</f>
        <v>100</v>
      </c>
      <c r="K203" t="str">
        <f>IF(ISBLANK(Marathon!L206),"",100+MAX(0,(50-(50*(Marathon!L206-'Best Times'!N$2)/('Best Times'!N$8-'Best Times'!N$2)))))</f>
        <v/>
      </c>
      <c r="L203" t="str">
        <f>IF(ISBLANK(Marathon!M206),"",100+MAX(0,(50-(50*(Marathon!M206-'Best Times'!O$2)/('Best Times'!O$8-'Best Times'!O$2)))))</f>
        <v/>
      </c>
      <c r="M203" t="str">
        <f>IF(ISBLANK(Marathon!N206),"",100+MAX(0,(50-(50*(Marathon!N206-'Best Times'!P$2)/('Best Times'!P$8-'Best Times'!P$2)))))</f>
        <v/>
      </c>
      <c r="N203">
        <f>IF(ISBLANK(Marathon!O206),"",100+MAX(0,(50-(50*(Marathon!O206-'Best Times'!Q$2)/('Best Times'!Q$8-'Best Times'!Q$2)))))</f>
        <v>100</v>
      </c>
      <c r="O203">
        <f>100*COUNTIF(E203:N203,"&gt;0")</f>
        <v>400</v>
      </c>
      <c r="P203">
        <f>IF(O203=1000,MIN(E203:N203),0)</f>
        <v>0</v>
      </c>
      <c r="Q203">
        <f>SUM(E203:N203)-P203</f>
        <v>414.79474548440066</v>
      </c>
      <c r="R203">
        <v>202</v>
      </c>
      <c r="S203">
        <f t="shared" si="3"/>
        <v>0</v>
      </c>
    </row>
    <row r="204" spans="1:19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IF(ISBLANK(Marathon!F207),"",100+MAX(0,(50-(50*(Marathon!F207-'Best Times'!H$2)/('Best Times'!H$8-'Best Times'!H$2)))))</f>
        <v/>
      </c>
      <c r="F204">
        <f>IF(ISBLANK(Marathon!G207),"",100+MAX(0,(50-(50*(Marathon!G207-'Best Times'!I$2)/('Best Times'!I$8-'Best Times'!I$2)))))</f>
        <v>100</v>
      </c>
      <c r="G204" t="str">
        <f>IF(ISBLANK(Marathon!H207),"",100+MAX(0,(50-(50*(Marathon!H207-'Best Times'!J$2)/('Best Times'!J$8-'Best Times'!J$2)))))</f>
        <v/>
      </c>
      <c r="H204" t="str">
        <f>IF(ISBLANK(Marathon!I207),"",100+MAX(0,(50-(50*(Marathon!I207-'Best Times'!K$2)/('Best Times'!K$8-'Best Times'!K$2)))))</f>
        <v/>
      </c>
      <c r="I204" t="str">
        <f>IF(ISBLANK(Marathon!J207),"",100+MAX(0,(50-(50*(Marathon!J207-'Best Times'!L$2)/('Best Times'!L$8-'Best Times'!L$2)))))</f>
        <v/>
      </c>
      <c r="J204" t="str">
        <f>IF(ISBLANK(Marathon!K207),"",100+MAX(0,(50-(50*(Marathon!K207-'Best Times'!M$2)/('Best Times'!M$8-'Best Times'!M$2)))))</f>
        <v/>
      </c>
      <c r="K204">
        <f>IF(ISBLANK(Marathon!L207),"",100+MAX(0,(50-(50*(Marathon!L207-'Best Times'!N$2)/('Best Times'!N$8-'Best Times'!N$2)))))</f>
        <v>100</v>
      </c>
      <c r="L204">
        <f>IF(ISBLANK(Marathon!M207),"",100+MAX(0,(50-(50*(Marathon!M207-'Best Times'!O$2)/('Best Times'!O$8-'Best Times'!O$2)))))</f>
        <v>100</v>
      </c>
      <c r="M204">
        <f>IF(ISBLANK(Marathon!N207),"",100+MAX(0,(50-(50*(Marathon!N207-'Best Times'!P$2)/('Best Times'!P$8-'Best Times'!P$2)))))</f>
        <v>100</v>
      </c>
      <c r="N204" t="str">
        <f>IF(ISBLANK(Marathon!O207),"",100+MAX(0,(50-(50*(Marathon!O207-'Best Times'!Q$2)/('Best Times'!Q$8-'Best Times'!Q$2)))))</f>
        <v/>
      </c>
      <c r="O204">
        <f>100*COUNTIF(E204:N204,"&gt;0")</f>
        <v>400</v>
      </c>
      <c r="P204">
        <f>IF(O204=1000,MIN(E204:N204),0)</f>
        <v>0</v>
      </c>
      <c r="Q204">
        <f>SUM(E204:N204)-P204</f>
        <v>400</v>
      </c>
      <c r="R204">
        <v>203</v>
      </c>
      <c r="S204">
        <f t="shared" si="3"/>
        <v>0</v>
      </c>
    </row>
    <row r="205" spans="1:19">
      <c r="A205">
        <v>208</v>
      </c>
      <c r="B205" t="s">
        <v>80</v>
      </c>
      <c r="C205" s="1">
        <v>76.433333333333294</v>
      </c>
      <c r="D205" s="2" t="s">
        <v>315</v>
      </c>
      <c r="E205" t="str">
        <f>IF(ISBLANK(Marathon!F212),"",100+MAX(0,(50-(50*(Marathon!F212-'Best Times'!H$2)/('Best Times'!H$8-'Best Times'!H$2)))))</f>
        <v/>
      </c>
      <c r="F205">
        <f>IF(ISBLANK(Marathon!G212),"",100+MAX(0,(50-(50*(Marathon!G212-'Best Times'!I$2)/('Best Times'!I$8-'Best Times'!I$2)))))</f>
        <v>117.43589743589743</v>
      </c>
      <c r="G205" t="str">
        <f>IF(ISBLANK(Marathon!H212),"",100+MAX(0,(50-(50*(Marathon!H212-'Best Times'!J$2)/('Best Times'!J$8-'Best Times'!J$2)))))</f>
        <v/>
      </c>
      <c r="H205">
        <f>IF(ISBLANK(Marathon!I212),"",100+MAX(0,(50-(50*(Marathon!I212-'Best Times'!K$2)/('Best Times'!K$8-'Best Times'!K$2)))))</f>
        <v>124.10509031198686</v>
      </c>
      <c r="I205" t="str">
        <f>IF(ISBLANK(Marathon!J212),"",100+MAX(0,(50-(50*(Marathon!J212-'Best Times'!L$2)/('Best Times'!L$8-'Best Times'!L$2)))))</f>
        <v/>
      </c>
      <c r="J205">
        <f>IF(ISBLANK(Marathon!K212),"",100+MAX(0,(50-(50*(Marathon!K212-'Best Times'!M$2)/('Best Times'!M$8-'Best Times'!M$2)))))</f>
        <v>139.92110453648917</v>
      </c>
      <c r="K205" t="str">
        <f>IF(ISBLANK(Marathon!L212),"",100+MAX(0,(50-(50*(Marathon!L212-'Best Times'!N$2)/('Best Times'!N$8-'Best Times'!N$2)))))</f>
        <v/>
      </c>
      <c r="L205" t="str">
        <f>IF(ISBLANK(Marathon!M212),"",100+MAX(0,(50-(50*(Marathon!M212-'Best Times'!O$2)/('Best Times'!O$8-'Best Times'!O$2)))))</f>
        <v/>
      </c>
      <c r="M205" t="str">
        <f>IF(ISBLANK(Marathon!N212),"",100+MAX(0,(50-(50*(Marathon!N212-'Best Times'!P$2)/('Best Times'!P$8-'Best Times'!P$2)))))</f>
        <v/>
      </c>
      <c r="N205" t="str">
        <f>IF(ISBLANK(Marathon!O212),"",100+MAX(0,(50-(50*(Marathon!O212-'Best Times'!Q$2)/('Best Times'!Q$8-'Best Times'!Q$2)))))</f>
        <v/>
      </c>
      <c r="O205">
        <f>100*COUNTIF(E205:N205,"&gt;0")</f>
        <v>300</v>
      </c>
      <c r="P205">
        <f>IF(O205=1000,MIN(E205:N205),0)</f>
        <v>0</v>
      </c>
      <c r="Q205">
        <f>SUM(E205:N205)-P205</f>
        <v>381.46209228437345</v>
      </c>
      <c r="R205">
        <v>204</v>
      </c>
      <c r="S205">
        <f t="shared" si="3"/>
        <v>4</v>
      </c>
    </row>
    <row r="206" spans="1:19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IF(ISBLANK(Marathon!F209),"",100+MAX(0,(50-(50*(Marathon!F209-'Best Times'!H$2)/('Best Times'!H$8-'Best Times'!H$2)))))</f>
        <v/>
      </c>
      <c r="F206">
        <f>IF(ISBLANK(Marathon!G209),"",100+MAX(0,(50-(50*(Marathon!G209-'Best Times'!I$2)/('Best Times'!I$8-'Best Times'!I$2)))))</f>
        <v>125.36324786324786</v>
      </c>
      <c r="G206" t="str">
        <f>IF(ISBLANK(Marathon!H209),"",100+MAX(0,(50-(50*(Marathon!H209-'Best Times'!J$2)/('Best Times'!J$8-'Best Times'!J$2)))))</f>
        <v/>
      </c>
      <c r="H206" t="str">
        <f>IF(ISBLANK(Marathon!I209),"",100+MAX(0,(50-(50*(Marathon!I209-'Best Times'!K$2)/('Best Times'!K$8-'Best Times'!K$2)))))</f>
        <v/>
      </c>
      <c r="I206">
        <f>IF(ISBLANK(Marathon!J209),"",100+MAX(0,(50-(50*(Marathon!J209-'Best Times'!L$2)/('Best Times'!L$8-'Best Times'!L$2)))))</f>
        <v>123.24137931034483</v>
      </c>
      <c r="J206" t="str">
        <f>IF(ISBLANK(Marathon!K209),"",100+MAX(0,(50-(50*(Marathon!K209-'Best Times'!M$2)/('Best Times'!M$8-'Best Times'!M$2)))))</f>
        <v/>
      </c>
      <c r="K206" t="str">
        <f>IF(ISBLANK(Marathon!L209),"",100+MAX(0,(50-(50*(Marathon!L209-'Best Times'!N$2)/('Best Times'!N$8-'Best Times'!N$2)))))</f>
        <v/>
      </c>
      <c r="L206" t="str">
        <f>IF(ISBLANK(Marathon!M209),"",100+MAX(0,(50-(50*(Marathon!M209-'Best Times'!O$2)/('Best Times'!O$8-'Best Times'!O$2)))))</f>
        <v/>
      </c>
      <c r="M206" t="str">
        <f>IF(ISBLANK(Marathon!N209),"",100+MAX(0,(50-(50*(Marathon!N209-'Best Times'!P$2)/('Best Times'!P$8-'Best Times'!P$2)))))</f>
        <v/>
      </c>
      <c r="N206">
        <f>IF(ISBLANK(Marathon!O209),"",100+MAX(0,(50-(50*(Marathon!O209-'Best Times'!Q$2)/('Best Times'!Q$8-'Best Times'!Q$2)))))</f>
        <v>130.72614107883817</v>
      </c>
      <c r="O206">
        <f>100*COUNTIF(E206:N206,"&gt;0")</f>
        <v>300</v>
      </c>
      <c r="P206">
        <f>IF(O206=1000,MIN(E206:N206),0)</f>
        <v>0</v>
      </c>
      <c r="Q206">
        <f>SUM(E206:N206)-P206</f>
        <v>379.33076825243086</v>
      </c>
      <c r="R206">
        <v>205</v>
      </c>
      <c r="S206">
        <f t="shared" si="3"/>
        <v>0</v>
      </c>
    </row>
    <row r="207" spans="1:19">
      <c r="A207">
        <v>204</v>
      </c>
      <c r="B207" t="s">
        <v>222</v>
      </c>
      <c r="C207" s="1">
        <v>94.6666666666666</v>
      </c>
      <c r="D207" s="2" t="s">
        <v>315</v>
      </c>
      <c r="E207" t="str">
        <f>IF(ISBLANK(Marathon!F208),"",100+MAX(0,(50-(50*(Marathon!F208-'Best Times'!H$2)/('Best Times'!H$8-'Best Times'!H$2)))))</f>
        <v/>
      </c>
      <c r="F207">
        <f>IF(ISBLANK(Marathon!G208),"",100+MAX(0,(50-(50*(Marathon!G208-'Best Times'!I$2)/('Best Times'!I$8-'Best Times'!I$2)))))</f>
        <v>110.44871794871796</v>
      </c>
      <c r="G207" t="str">
        <f>IF(ISBLANK(Marathon!H208),"",100+MAX(0,(50-(50*(Marathon!H208-'Best Times'!J$2)/('Best Times'!J$8-'Best Times'!J$2)))))</f>
        <v/>
      </c>
      <c r="H207" t="str">
        <f>IF(ISBLANK(Marathon!I208),"",100+MAX(0,(50-(50*(Marathon!I208-'Best Times'!K$2)/('Best Times'!K$8-'Best Times'!K$2)))))</f>
        <v/>
      </c>
      <c r="I207" t="str">
        <f>IF(ISBLANK(Marathon!J208),"",100+MAX(0,(50-(50*(Marathon!J208-'Best Times'!L$2)/('Best Times'!L$8-'Best Times'!L$2)))))</f>
        <v/>
      </c>
      <c r="J207" t="str">
        <f>IF(ISBLANK(Marathon!K208),"",100+MAX(0,(50-(50*(Marathon!K208-'Best Times'!M$2)/('Best Times'!M$8-'Best Times'!M$2)))))</f>
        <v/>
      </c>
      <c r="K207" t="str">
        <f>IF(ISBLANK(Marathon!L208),"",100+MAX(0,(50-(50*(Marathon!L208-'Best Times'!N$2)/('Best Times'!N$8-'Best Times'!N$2)))))</f>
        <v/>
      </c>
      <c r="L207" t="str">
        <f>IF(ISBLANK(Marathon!M208),"",100+MAX(0,(50-(50*(Marathon!M208-'Best Times'!O$2)/('Best Times'!O$8-'Best Times'!O$2)))))</f>
        <v/>
      </c>
      <c r="M207">
        <f>IF(ISBLANK(Marathon!N208),"",100+MAX(0,(50-(50*(Marathon!N208-'Best Times'!P$2)/('Best Times'!P$8-'Best Times'!P$2)))))</f>
        <v>134.85714285714286</v>
      </c>
      <c r="N207">
        <f>IF(ISBLANK(Marathon!O208),"",100+MAX(0,(50-(50*(Marathon!O208-'Best Times'!Q$2)/('Best Times'!Q$8-'Best Times'!Q$2)))))</f>
        <v>132.9253112033195</v>
      </c>
      <c r="O207">
        <f>100*COUNTIF(E207:N207,"&gt;0")</f>
        <v>300</v>
      </c>
      <c r="P207">
        <f>IF(O207=1000,MIN(E207:N207),0)</f>
        <v>0</v>
      </c>
      <c r="Q207">
        <f>SUM(E207:N207)-P207</f>
        <v>378.23117200918034</v>
      </c>
      <c r="R207">
        <v>206</v>
      </c>
      <c r="S207">
        <f t="shared" si="3"/>
        <v>-2</v>
      </c>
    </row>
    <row r="208" spans="1:19">
      <c r="A208">
        <v>206</v>
      </c>
      <c r="B208" t="s">
        <v>223</v>
      </c>
      <c r="C208" s="1">
        <v>93.1666666666666</v>
      </c>
      <c r="D208" s="2" t="s">
        <v>315</v>
      </c>
      <c r="E208" t="str">
        <f>IF(ISBLANK(Marathon!F210),"",100+MAX(0,(50-(50*(Marathon!F210-'Best Times'!H$2)/('Best Times'!H$8-'Best Times'!H$2)))))</f>
        <v/>
      </c>
      <c r="F208">
        <f>IF(ISBLANK(Marathon!G210),"",100+MAX(0,(50-(50*(Marathon!G210-'Best Times'!I$2)/('Best Times'!I$8-'Best Times'!I$2)))))</f>
        <v>127.84188034188034</v>
      </c>
      <c r="G208" t="str">
        <f>IF(ISBLANK(Marathon!H210),"",100+MAX(0,(50-(50*(Marathon!H210-'Best Times'!J$2)/('Best Times'!J$8-'Best Times'!J$2)))))</f>
        <v/>
      </c>
      <c r="H208" t="str">
        <f>IF(ISBLANK(Marathon!I210),"",100+MAX(0,(50-(50*(Marathon!I210-'Best Times'!K$2)/('Best Times'!K$8-'Best Times'!K$2)))))</f>
        <v/>
      </c>
      <c r="I208" t="str">
        <f>IF(ISBLANK(Marathon!J210),"",100+MAX(0,(50-(50*(Marathon!J210-'Best Times'!L$2)/('Best Times'!L$8-'Best Times'!L$2)))))</f>
        <v/>
      </c>
      <c r="J208" t="str">
        <f>IF(ISBLANK(Marathon!K210),"",100+MAX(0,(50-(50*(Marathon!K210-'Best Times'!M$2)/('Best Times'!M$8-'Best Times'!M$2)))))</f>
        <v/>
      </c>
      <c r="K208" t="str">
        <f>IF(ISBLANK(Marathon!L210),"",100+MAX(0,(50-(50*(Marathon!L210-'Best Times'!N$2)/('Best Times'!N$8-'Best Times'!N$2)))))</f>
        <v/>
      </c>
      <c r="L208" t="str">
        <f>IF(ISBLANK(Marathon!M210),"",100+MAX(0,(50-(50*(Marathon!M210-'Best Times'!O$2)/('Best Times'!O$8-'Best Times'!O$2)))))</f>
        <v/>
      </c>
      <c r="M208">
        <f>IF(ISBLANK(Marathon!N210),"",100+MAX(0,(50-(50*(Marathon!N210-'Best Times'!P$2)/('Best Times'!P$8-'Best Times'!P$2)))))</f>
        <v>131.15966386554621</v>
      </c>
      <c r="N208">
        <f>IF(ISBLANK(Marathon!O210),"",100+MAX(0,(50-(50*(Marathon!O210-'Best Times'!Q$2)/('Best Times'!Q$8-'Best Times'!Q$2)))))</f>
        <v>118.7344398340249</v>
      </c>
      <c r="O208">
        <f>100*COUNTIF(E208:N208,"&gt;0")</f>
        <v>300</v>
      </c>
      <c r="P208">
        <f>IF(O208=1000,MIN(E208:N208),0)</f>
        <v>0</v>
      </c>
      <c r="Q208">
        <f>SUM(E208:N208)-P208</f>
        <v>377.73598404145145</v>
      </c>
      <c r="R208">
        <v>207</v>
      </c>
      <c r="S208">
        <f t="shared" si="3"/>
        <v>-1</v>
      </c>
    </row>
    <row r="209" spans="1:19">
      <c r="A209">
        <v>207</v>
      </c>
      <c r="B209" t="s">
        <v>224</v>
      </c>
      <c r="C209" s="1">
        <v>83.466666666666598</v>
      </c>
      <c r="D209" s="2" t="s">
        <v>315</v>
      </c>
      <c r="E209" t="str">
        <f>IF(ISBLANK(Marathon!F211),"",100+MAX(0,(50-(50*(Marathon!F211-'Best Times'!H$2)/('Best Times'!H$8-'Best Times'!H$2)))))</f>
        <v/>
      </c>
      <c r="F209">
        <f>IF(ISBLANK(Marathon!G211),"",100+MAX(0,(50-(50*(Marathon!G211-'Best Times'!I$2)/('Best Times'!I$8-'Best Times'!I$2)))))</f>
        <v>134.33760683760684</v>
      </c>
      <c r="G209" t="str">
        <f>IF(ISBLANK(Marathon!H211),"",100+MAX(0,(50-(50*(Marathon!H211-'Best Times'!J$2)/('Best Times'!J$8-'Best Times'!J$2)))))</f>
        <v/>
      </c>
      <c r="H209" t="str">
        <f>IF(ISBLANK(Marathon!I211),"",100+MAX(0,(50-(50*(Marathon!I211-'Best Times'!K$2)/('Best Times'!K$8-'Best Times'!K$2)))))</f>
        <v/>
      </c>
      <c r="I209" t="str">
        <f>IF(ISBLANK(Marathon!J211),"",100+MAX(0,(50-(50*(Marathon!J211-'Best Times'!L$2)/('Best Times'!L$8-'Best Times'!L$2)))))</f>
        <v/>
      </c>
      <c r="J209" t="str">
        <f>IF(ISBLANK(Marathon!K211),"",100+MAX(0,(50-(50*(Marathon!K211-'Best Times'!M$2)/('Best Times'!M$8-'Best Times'!M$2)))))</f>
        <v/>
      </c>
      <c r="K209" t="str">
        <f>IF(ISBLANK(Marathon!L211),"",100+MAX(0,(50-(50*(Marathon!L211-'Best Times'!N$2)/('Best Times'!N$8-'Best Times'!N$2)))))</f>
        <v/>
      </c>
      <c r="L209" t="str">
        <f>IF(ISBLANK(Marathon!M211),"",100+MAX(0,(50-(50*(Marathon!M211-'Best Times'!O$2)/('Best Times'!O$8-'Best Times'!O$2)))))</f>
        <v/>
      </c>
      <c r="M209">
        <f>IF(ISBLANK(Marathon!N211),"",100+MAX(0,(50-(50*(Marathon!N211-'Best Times'!P$2)/('Best Times'!P$8-'Best Times'!P$2)))))</f>
        <v>104.38655462184875</v>
      </c>
      <c r="N209">
        <f>IF(ISBLANK(Marathon!O211),"",100+MAX(0,(50-(50*(Marathon!O211-'Best Times'!Q$2)/('Best Times'!Q$8-'Best Times'!Q$2)))))</f>
        <v>133.40248962655602</v>
      </c>
      <c r="O209">
        <f>100*COUNTIF(E209:N209,"&gt;0")</f>
        <v>300</v>
      </c>
      <c r="P209">
        <f>IF(O209=1000,MIN(E209:N209),0)</f>
        <v>0</v>
      </c>
      <c r="Q209">
        <f>SUM(E209:N209)-P209</f>
        <v>372.12665108601163</v>
      </c>
      <c r="R209">
        <v>208</v>
      </c>
      <c r="S209">
        <f t="shared" si="3"/>
        <v>-1</v>
      </c>
    </row>
    <row r="210" spans="1:19">
      <c r="A210">
        <v>210</v>
      </c>
      <c r="B210" t="s">
        <v>83</v>
      </c>
      <c r="C210" s="1">
        <v>51.85</v>
      </c>
      <c r="D210" s="2" t="s">
        <v>316</v>
      </c>
      <c r="E210" t="str">
        <f>IF(ISBLANK(Marathon!F214),"",100+MAX(0,(50-(50*(Marathon!F214-'Best Times'!H$2)/('Best Times'!H$8-'Best Times'!H$2)))))</f>
        <v/>
      </c>
      <c r="F210" t="str">
        <f>IF(ISBLANK(Marathon!G214),"",100+MAX(0,(50-(50*(Marathon!G214-'Best Times'!I$2)/('Best Times'!I$8-'Best Times'!I$2)))))</f>
        <v/>
      </c>
      <c r="G210" t="str">
        <f>IF(ISBLANK(Marathon!H214),"",100+MAX(0,(50-(50*(Marathon!H214-'Best Times'!J$2)/('Best Times'!J$8-'Best Times'!J$2)))))</f>
        <v/>
      </c>
      <c r="H210" t="str">
        <f>IF(ISBLANK(Marathon!I214),"",100+MAX(0,(50-(50*(Marathon!I214-'Best Times'!K$2)/('Best Times'!K$8-'Best Times'!K$2)))))</f>
        <v/>
      </c>
      <c r="I210" t="str">
        <f>IF(ISBLANK(Marathon!J214),"",100+MAX(0,(50-(50*(Marathon!J214-'Best Times'!L$2)/('Best Times'!L$8-'Best Times'!L$2)))))</f>
        <v/>
      </c>
      <c r="J210" t="str">
        <f>IF(ISBLANK(Marathon!K214),"",100+MAX(0,(50-(50*(Marathon!K214-'Best Times'!M$2)/('Best Times'!M$8-'Best Times'!M$2)))))</f>
        <v/>
      </c>
      <c r="K210">
        <f>IF(ISBLANK(Marathon!L214),"",100+MAX(0,(50-(50*(Marathon!L214-'Best Times'!N$2)/('Best Times'!N$8-'Best Times'!N$2)))))</f>
        <v>130.85863874345549</v>
      </c>
      <c r="L210" t="str">
        <f>IF(ISBLANK(Marathon!M214),"",100+MAX(0,(50-(50*(Marathon!M214-'Best Times'!O$2)/('Best Times'!O$8-'Best Times'!O$2)))))</f>
        <v/>
      </c>
      <c r="M210">
        <f>IF(ISBLANK(Marathon!N214),"",100+MAX(0,(50-(50*(Marathon!N214-'Best Times'!P$2)/('Best Times'!P$8-'Best Times'!P$2)))))</f>
        <v>100</v>
      </c>
      <c r="N210">
        <f>IF(ISBLANK(Marathon!O214),"",100+MAX(0,(50-(50*(Marathon!O214-'Best Times'!Q$2)/('Best Times'!Q$8-'Best Times'!Q$2)))))</f>
        <v>132.9045643153527</v>
      </c>
      <c r="O210">
        <f>100*COUNTIF(E210:N210,"&gt;0")</f>
        <v>300</v>
      </c>
      <c r="P210">
        <f>IF(O210=1000,MIN(E210:N210),0)</f>
        <v>0</v>
      </c>
      <c r="Q210">
        <f>SUM(E210:N210)-P210</f>
        <v>363.76320305880819</v>
      </c>
      <c r="R210">
        <v>209</v>
      </c>
      <c r="S210">
        <f t="shared" si="3"/>
        <v>1</v>
      </c>
    </row>
    <row r="211" spans="1:19">
      <c r="A211">
        <v>209</v>
      </c>
      <c r="B211" t="s">
        <v>225</v>
      </c>
      <c r="C211" s="1">
        <v>55.216666666666598</v>
      </c>
      <c r="D211" s="2" t="s">
        <v>315</v>
      </c>
      <c r="E211">
        <f>IF(ISBLANK(Marathon!F213),"",100+MAX(0,(50-(50*(Marathon!F213-'Best Times'!H$2)/('Best Times'!H$8-'Best Times'!H$2)))))</f>
        <v>138.04964539007091</v>
      </c>
      <c r="F211">
        <f>IF(ISBLANK(Marathon!G213),"",100+MAX(0,(50-(50*(Marathon!G213-'Best Times'!I$2)/('Best Times'!I$8-'Best Times'!I$2)))))</f>
        <v>122.43589743589743</v>
      </c>
      <c r="G211" t="str">
        <f>IF(ISBLANK(Marathon!H213),"",100+MAX(0,(50-(50*(Marathon!H213-'Best Times'!J$2)/('Best Times'!J$8-'Best Times'!J$2)))))</f>
        <v/>
      </c>
      <c r="H211" t="str">
        <f>IF(ISBLANK(Marathon!I213),"",100+MAX(0,(50-(50*(Marathon!I213-'Best Times'!K$2)/('Best Times'!K$8-'Best Times'!K$2)))))</f>
        <v/>
      </c>
      <c r="I211" t="str">
        <f>IF(ISBLANK(Marathon!J213),"",100+MAX(0,(50-(50*(Marathon!J213-'Best Times'!L$2)/('Best Times'!L$8-'Best Times'!L$2)))))</f>
        <v/>
      </c>
      <c r="J211" t="str">
        <f>IF(ISBLANK(Marathon!K213),"",100+MAX(0,(50-(50*(Marathon!K213-'Best Times'!M$2)/('Best Times'!M$8-'Best Times'!M$2)))))</f>
        <v/>
      </c>
      <c r="K211" t="str">
        <f>IF(ISBLANK(Marathon!L213),"",100+MAX(0,(50-(50*(Marathon!L213-'Best Times'!N$2)/('Best Times'!N$8-'Best Times'!N$2)))))</f>
        <v/>
      </c>
      <c r="L211" t="str">
        <f>IF(ISBLANK(Marathon!M213),"",100+MAX(0,(50-(50*(Marathon!M213-'Best Times'!O$2)/('Best Times'!O$8-'Best Times'!O$2)))))</f>
        <v/>
      </c>
      <c r="M211" t="str">
        <f>IF(ISBLANK(Marathon!N213),"",100+MAX(0,(50-(50*(Marathon!N213-'Best Times'!P$2)/('Best Times'!P$8-'Best Times'!P$2)))))</f>
        <v/>
      </c>
      <c r="N211">
        <f>IF(ISBLANK(Marathon!O213),"",100+MAX(0,(50-(50*(Marathon!O213-'Best Times'!Q$2)/('Best Times'!Q$8-'Best Times'!Q$2)))))</f>
        <v>100</v>
      </c>
      <c r="O211">
        <f>100*COUNTIF(E211:N211,"&gt;0")</f>
        <v>300</v>
      </c>
      <c r="P211">
        <f>IF(O211=1000,MIN(E211:N211),0)</f>
        <v>0</v>
      </c>
      <c r="Q211">
        <f>SUM(E211:N211)-P211</f>
        <v>360.48554282596831</v>
      </c>
      <c r="R211">
        <v>210</v>
      </c>
      <c r="S211">
        <f t="shared" si="3"/>
        <v>-1</v>
      </c>
    </row>
    <row r="212" spans="1:19">
      <c r="A212">
        <v>212</v>
      </c>
      <c r="B212" t="s">
        <v>227</v>
      </c>
      <c r="C212" s="1">
        <v>2.7833333333333301</v>
      </c>
      <c r="D212" s="2" t="s">
        <v>317</v>
      </c>
      <c r="E212" t="str">
        <f>IF(ISBLANK(Marathon!F216),"",100+MAX(0,(50-(50*(Marathon!F216-'Best Times'!H$2)/('Best Times'!H$8-'Best Times'!H$2)))))</f>
        <v/>
      </c>
      <c r="F212">
        <f>IF(ISBLANK(Marathon!G216),"",100+MAX(0,(50-(50*(Marathon!G216-'Best Times'!I$2)/('Best Times'!I$8-'Best Times'!I$2)))))</f>
        <v>100</v>
      </c>
      <c r="G212" t="str">
        <f>IF(ISBLANK(Marathon!H216),"",100+MAX(0,(50-(50*(Marathon!H216-'Best Times'!J$2)/('Best Times'!J$8-'Best Times'!J$2)))))</f>
        <v/>
      </c>
      <c r="H212" t="str">
        <f>IF(ISBLANK(Marathon!I216),"",100+MAX(0,(50-(50*(Marathon!I216-'Best Times'!K$2)/('Best Times'!K$8-'Best Times'!K$2)))))</f>
        <v/>
      </c>
      <c r="I212" t="str">
        <f>IF(ISBLANK(Marathon!J216),"",100+MAX(0,(50-(50*(Marathon!J216-'Best Times'!L$2)/('Best Times'!L$8-'Best Times'!L$2)))))</f>
        <v/>
      </c>
      <c r="J212">
        <f>IF(ISBLANK(Marathon!K216),"",100+MAX(0,(50-(50*(Marathon!K216-'Best Times'!M$2)/('Best Times'!M$8-'Best Times'!M$2)))))</f>
        <v>126.1439842209073</v>
      </c>
      <c r="K212" t="str">
        <f>IF(ISBLANK(Marathon!L216),"",100+MAX(0,(50-(50*(Marathon!L216-'Best Times'!N$2)/('Best Times'!N$8-'Best Times'!N$2)))))</f>
        <v/>
      </c>
      <c r="L212" t="str">
        <f>IF(ISBLANK(Marathon!M216),"",100+MAX(0,(50-(50*(Marathon!M216-'Best Times'!O$2)/('Best Times'!O$8-'Best Times'!O$2)))))</f>
        <v/>
      </c>
      <c r="M212" t="str">
        <f>IF(ISBLANK(Marathon!N216),"",100+MAX(0,(50-(50*(Marathon!N216-'Best Times'!P$2)/('Best Times'!P$8-'Best Times'!P$2)))))</f>
        <v/>
      </c>
      <c r="N212">
        <f>IF(ISBLANK(Marathon!O216),"",100+MAX(0,(50-(50*(Marathon!O216-'Best Times'!Q$2)/('Best Times'!Q$8-'Best Times'!Q$2)))))</f>
        <v>100</v>
      </c>
      <c r="O212">
        <f>100*COUNTIF(E212:N212,"&gt;0")</f>
        <v>300</v>
      </c>
      <c r="P212">
        <f>IF(O212=1000,MIN(E212:N212),0)</f>
        <v>0</v>
      </c>
      <c r="Q212">
        <f>SUM(E212:N212)-P212</f>
        <v>326.14398422090733</v>
      </c>
      <c r="R212">
        <v>211</v>
      </c>
      <c r="S212">
        <f t="shared" si="3"/>
        <v>1</v>
      </c>
    </row>
    <row r="213" spans="1:19">
      <c r="A213">
        <v>211</v>
      </c>
      <c r="B213" t="s">
        <v>226</v>
      </c>
      <c r="C213" s="1">
        <v>25.233333333333299</v>
      </c>
      <c r="D213" s="2" t="s">
        <v>316</v>
      </c>
      <c r="E213" t="str">
        <f>IF(ISBLANK(Marathon!F215),"",100+MAX(0,(50-(50*(Marathon!F215-'Best Times'!H$2)/('Best Times'!H$8-'Best Times'!H$2)))))</f>
        <v/>
      </c>
      <c r="F213">
        <f>IF(ISBLANK(Marathon!G215),"",100+MAX(0,(50-(50*(Marathon!G215-'Best Times'!I$2)/('Best Times'!I$8-'Best Times'!I$2)))))</f>
        <v>100</v>
      </c>
      <c r="G213" t="str">
        <f>IF(ISBLANK(Marathon!H215),"",100+MAX(0,(50-(50*(Marathon!H215-'Best Times'!J$2)/('Best Times'!J$8-'Best Times'!J$2)))))</f>
        <v/>
      </c>
      <c r="H213" t="str">
        <f>IF(ISBLANK(Marathon!I215),"",100+MAX(0,(50-(50*(Marathon!I215-'Best Times'!K$2)/('Best Times'!K$8-'Best Times'!K$2)))))</f>
        <v/>
      </c>
      <c r="I213" t="str">
        <f>IF(ISBLANK(Marathon!J215),"",100+MAX(0,(50-(50*(Marathon!J215-'Best Times'!L$2)/('Best Times'!L$8-'Best Times'!L$2)))))</f>
        <v/>
      </c>
      <c r="J213" t="str">
        <f>IF(ISBLANK(Marathon!K215),"",100+MAX(0,(50-(50*(Marathon!K215-'Best Times'!M$2)/('Best Times'!M$8-'Best Times'!M$2)))))</f>
        <v/>
      </c>
      <c r="K213" t="str">
        <f>IF(ISBLANK(Marathon!L215),"",100+MAX(0,(50-(50*(Marathon!L215-'Best Times'!N$2)/('Best Times'!N$8-'Best Times'!N$2)))))</f>
        <v/>
      </c>
      <c r="L213" t="str">
        <f>IF(ISBLANK(Marathon!M215),"",100+MAX(0,(50-(50*(Marathon!M215-'Best Times'!O$2)/('Best Times'!O$8-'Best Times'!O$2)))))</f>
        <v/>
      </c>
      <c r="M213">
        <f>IF(ISBLANK(Marathon!N215),"",100+MAX(0,(50-(50*(Marathon!N215-'Best Times'!P$2)/('Best Times'!P$8-'Best Times'!P$2)))))</f>
        <v>100</v>
      </c>
      <c r="N213">
        <f>IF(ISBLANK(Marathon!O215),"",100+MAX(0,(50-(50*(Marathon!O215-'Best Times'!Q$2)/('Best Times'!Q$8-'Best Times'!Q$2)))))</f>
        <v>106.43153526970954</v>
      </c>
      <c r="O213">
        <f>100*COUNTIF(E213:N213,"&gt;0")</f>
        <v>300</v>
      </c>
      <c r="P213">
        <f>IF(O213=1000,MIN(E213:N213),0)</f>
        <v>0</v>
      </c>
      <c r="Q213">
        <f>SUM(E213:N213)-P213</f>
        <v>306.43153526970957</v>
      </c>
      <c r="R213">
        <v>212</v>
      </c>
      <c r="S213">
        <f t="shared" si="3"/>
        <v>-1</v>
      </c>
    </row>
    <row r="214" spans="1:19">
      <c r="A214">
        <v>217</v>
      </c>
      <c r="B214" t="s">
        <v>97</v>
      </c>
      <c r="C214" s="1">
        <v>0</v>
      </c>
      <c r="D214" s="2" t="s">
        <v>318</v>
      </c>
      <c r="E214">
        <f>IF(ISBLANK(Marathon!F221),"",100+MAX(0,(50-(50*(Marathon!F221-'Best Times'!H$2)/('Best Times'!H$8-'Best Times'!H$2)))))</f>
        <v>100</v>
      </c>
      <c r="F214">
        <f>IF(ISBLANK(Marathon!G221),"",100+MAX(0,(50-(50*(Marathon!G221-'Best Times'!I$2)/('Best Times'!I$8-'Best Times'!I$2)))))</f>
        <v>100</v>
      </c>
      <c r="G214" t="str">
        <f>IF(ISBLANK(Marathon!H221),"",100+MAX(0,(50-(50*(Marathon!H221-'Best Times'!J$2)/('Best Times'!J$8-'Best Times'!J$2)))))</f>
        <v/>
      </c>
      <c r="H214" t="str">
        <f>IF(ISBLANK(Marathon!I221),"",100+MAX(0,(50-(50*(Marathon!I221-'Best Times'!K$2)/('Best Times'!K$8-'Best Times'!K$2)))))</f>
        <v/>
      </c>
      <c r="I214" t="str">
        <f>IF(ISBLANK(Marathon!J221),"",100+MAX(0,(50-(50*(Marathon!J221-'Best Times'!L$2)/('Best Times'!L$8-'Best Times'!L$2)))))</f>
        <v/>
      </c>
      <c r="J214" t="str">
        <f>IF(ISBLANK(Marathon!K221),"",100+MAX(0,(50-(50*(Marathon!K221-'Best Times'!M$2)/('Best Times'!M$8-'Best Times'!M$2)))))</f>
        <v/>
      </c>
      <c r="K214" t="str">
        <f>IF(ISBLANK(Marathon!L221),"",100+MAX(0,(50-(50*(Marathon!L221-'Best Times'!N$2)/('Best Times'!N$8-'Best Times'!N$2)))))</f>
        <v/>
      </c>
      <c r="L214">
        <f>IF(ISBLANK(Marathon!M221),"",100+MAX(0,(50-(50*(Marathon!M221-'Best Times'!O$2)/('Best Times'!O$8-'Best Times'!O$2)))))</f>
        <v>104.29587482219061</v>
      </c>
      <c r="M214" t="str">
        <f>IF(ISBLANK(Marathon!N221),"",100+MAX(0,(50-(50*(Marathon!N221-'Best Times'!P$2)/('Best Times'!P$8-'Best Times'!P$2)))))</f>
        <v/>
      </c>
      <c r="N214" t="str">
        <f>IF(ISBLANK(Marathon!O221),"",100+MAX(0,(50-(50*(Marathon!O221-'Best Times'!Q$2)/('Best Times'!Q$8-'Best Times'!Q$2)))))</f>
        <v/>
      </c>
      <c r="O214">
        <f>100*COUNTIF(E214:N214,"&gt;0")</f>
        <v>300</v>
      </c>
      <c r="P214">
        <f>IF(O214=1000,MIN(E214:N214),0)</f>
        <v>0</v>
      </c>
      <c r="Q214">
        <f>SUM(E214:N214)-P214</f>
        <v>304.29587482219063</v>
      </c>
      <c r="R214">
        <v>213</v>
      </c>
      <c r="S214">
        <f t="shared" si="3"/>
        <v>4</v>
      </c>
    </row>
    <row r="215" spans="1:19">
      <c r="A215">
        <v>213</v>
      </c>
      <c r="B215" t="s">
        <v>228</v>
      </c>
      <c r="C215" s="1">
        <v>0</v>
      </c>
      <c r="D215" s="2" t="s">
        <v>318</v>
      </c>
      <c r="E215">
        <f>IF(ISBLANK(Marathon!F217),"",100+MAX(0,(50-(50*(Marathon!F217-'Best Times'!H$2)/('Best Times'!H$8-'Best Times'!H$2)))))</f>
        <v>100</v>
      </c>
      <c r="F215" t="str">
        <f>IF(ISBLANK(Marathon!G217),"",100+MAX(0,(50-(50*(Marathon!G217-'Best Times'!I$2)/('Best Times'!I$8-'Best Times'!I$2)))))</f>
        <v/>
      </c>
      <c r="G215">
        <f>IF(ISBLANK(Marathon!H217),"",100+MAX(0,(50-(50*(Marathon!H217-'Best Times'!J$2)/('Best Times'!J$8-'Best Times'!J$2)))))</f>
        <v>100</v>
      </c>
      <c r="H215" t="str">
        <f>IF(ISBLANK(Marathon!I217),"",100+MAX(0,(50-(50*(Marathon!I217-'Best Times'!K$2)/('Best Times'!K$8-'Best Times'!K$2)))))</f>
        <v/>
      </c>
      <c r="I215" t="str">
        <f>IF(ISBLANK(Marathon!J217),"",100+MAX(0,(50-(50*(Marathon!J217-'Best Times'!L$2)/('Best Times'!L$8-'Best Times'!L$2)))))</f>
        <v/>
      </c>
      <c r="J215" t="str">
        <f>IF(ISBLANK(Marathon!K217),"",100+MAX(0,(50-(50*(Marathon!K217-'Best Times'!M$2)/('Best Times'!M$8-'Best Times'!M$2)))))</f>
        <v/>
      </c>
      <c r="K215" t="str">
        <f>IF(ISBLANK(Marathon!L217),"",100+MAX(0,(50-(50*(Marathon!L217-'Best Times'!N$2)/('Best Times'!N$8-'Best Times'!N$2)))))</f>
        <v/>
      </c>
      <c r="L215">
        <f>IF(ISBLANK(Marathon!M217),"",100+MAX(0,(50-(50*(Marathon!M217-'Best Times'!O$2)/('Best Times'!O$8-'Best Times'!O$2)))))</f>
        <v>100</v>
      </c>
      <c r="M215" t="str">
        <f>IF(ISBLANK(Marathon!N217),"",100+MAX(0,(50-(50*(Marathon!N217-'Best Times'!P$2)/('Best Times'!P$8-'Best Times'!P$2)))))</f>
        <v/>
      </c>
      <c r="N215" t="str">
        <f>IF(ISBLANK(Marathon!O217),"",100+MAX(0,(50-(50*(Marathon!O217-'Best Times'!Q$2)/('Best Times'!Q$8-'Best Times'!Q$2)))))</f>
        <v/>
      </c>
      <c r="O215">
        <f>100*COUNTIF(E215:N215,"&gt;0")</f>
        <v>300</v>
      </c>
      <c r="P215">
        <f>IF(O215=1000,MIN(E215:N215),0)</f>
        <v>0</v>
      </c>
      <c r="Q215">
        <f>SUM(E215:N215)-P215</f>
        <v>300</v>
      </c>
      <c r="R215">
        <v>214</v>
      </c>
      <c r="S215">
        <f t="shared" si="3"/>
        <v>-1</v>
      </c>
    </row>
    <row r="216" spans="1:19">
      <c r="A216">
        <v>214</v>
      </c>
      <c r="B216" t="s">
        <v>96</v>
      </c>
      <c r="C216" s="1">
        <v>0</v>
      </c>
      <c r="D216" s="2" t="s">
        <v>318</v>
      </c>
      <c r="E216">
        <f>IF(ISBLANK(Marathon!F218),"",100+MAX(0,(50-(50*(Marathon!F218-'Best Times'!H$2)/('Best Times'!H$8-'Best Times'!H$2)))))</f>
        <v>100</v>
      </c>
      <c r="F216">
        <f>IF(ISBLANK(Marathon!G218),"",100+MAX(0,(50-(50*(Marathon!G218-'Best Times'!I$2)/('Best Times'!I$8-'Best Times'!I$2)))))</f>
        <v>100</v>
      </c>
      <c r="G216" t="str">
        <f>IF(ISBLANK(Marathon!H218),"",100+MAX(0,(50-(50*(Marathon!H218-'Best Times'!J$2)/('Best Times'!J$8-'Best Times'!J$2)))))</f>
        <v/>
      </c>
      <c r="H216" t="str">
        <f>IF(ISBLANK(Marathon!I218),"",100+MAX(0,(50-(50*(Marathon!I218-'Best Times'!K$2)/('Best Times'!K$8-'Best Times'!K$2)))))</f>
        <v/>
      </c>
      <c r="I216">
        <f>IF(ISBLANK(Marathon!J218),"",100+MAX(0,(50-(50*(Marathon!J218-'Best Times'!L$2)/('Best Times'!L$8-'Best Times'!L$2)))))</f>
        <v>100</v>
      </c>
      <c r="J216" t="str">
        <f>IF(ISBLANK(Marathon!K218),"",100+MAX(0,(50-(50*(Marathon!K218-'Best Times'!M$2)/('Best Times'!M$8-'Best Times'!M$2)))))</f>
        <v/>
      </c>
      <c r="K216" t="str">
        <f>IF(ISBLANK(Marathon!L218),"",100+MAX(0,(50-(50*(Marathon!L218-'Best Times'!N$2)/('Best Times'!N$8-'Best Times'!N$2)))))</f>
        <v/>
      </c>
      <c r="L216" t="str">
        <f>IF(ISBLANK(Marathon!M218),"",100+MAX(0,(50-(50*(Marathon!M218-'Best Times'!O$2)/('Best Times'!O$8-'Best Times'!O$2)))))</f>
        <v/>
      </c>
      <c r="M216" t="str">
        <f>IF(ISBLANK(Marathon!N218),"",100+MAX(0,(50-(50*(Marathon!N218-'Best Times'!P$2)/('Best Times'!P$8-'Best Times'!P$2)))))</f>
        <v/>
      </c>
      <c r="N216" t="str">
        <f>IF(ISBLANK(Marathon!O218),"",100+MAX(0,(50-(50*(Marathon!O218-'Best Times'!Q$2)/('Best Times'!Q$8-'Best Times'!Q$2)))))</f>
        <v/>
      </c>
      <c r="O216">
        <f>100*COUNTIF(E216:N216,"&gt;0")</f>
        <v>300</v>
      </c>
      <c r="P216">
        <f>IF(O216=1000,MIN(E216:N216),0)</f>
        <v>0</v>
      </c>
      <c r="Q216">
        <f>SUM(E216:N216)-P216</f>
        <v>300</v>
      </c>
      <c r="R216">
        <v>215</v>
      </c>
      <c r="S216">
        <f t="shared" si="3"/>
        <v>-1</v>
      </c>
    </row>
    <row r="217" spans="1:19">
      <c r="A217">
        <v>215</v>
      </c>
      <c r="B217" t="s">
        <v>229</v>
      </c>
      <c r="C217" s="1">
        <v>0</v>
      </c>
      <c r="D217" s="2" t="s">
        <v>318</v>
      </c>
      <c r="E217" t="str">
        <f>IF(ISBLANK(Marathon!F219),"",100+MAX(0,(50-(50*(Marathon!F219-'Best Times'!H$2)/('Best Times'!H$8-'Best Times'!H$2)))))</f>
        <v/>
      </c>
      <c r="F217" t="str">
        <f>IF(ISBLANK(Marathon!G219),"",100+MAX(0,(50-(50*(Marathon!G219-'Best Times'!I$2)/('Best Times'!I$8-'Best Times'!I$2)))))</f>
        <v/>
      </c>
      <c r="G217">
        <f>IF(ISBLANK(Marathon!H219),"",100+MAX(0,(50-(50*(Marathon!H219-'Best Times'!J$2)/('Best Times'!J$8-'Best Times'!J$2)))))</f>
        <v>100</v>
      </c>
      <c r="H217" t="str">
        <f>IF(ISBLANK(Marathon!I219),"",100+MAX(0,(50-(50*(Marathon!I219-'Best Times'!K$2)/('Best Times'!K$8-'Best Times'!K$2)))))</f>
        <v/>
      </c>
      <c r="I217" t="str">
        <f>IF(ISBLANK(Marathon!J219),"",100+MAX(0,(50-(50*(Marathon!J219-'Best Times'!L$2)/('Best Times'!L$8-'Best Times'!L$2)))))</f>
        <v/>
      </c>
      <c r="J217" t="str">
        <f>IF(ISBLANK(Marathon!K219),"",100+MAX(0,(50-(50*(Marathon!K219-'Best Times'!M$2)/('Best Times'!M$8-'Best Times'!M$2)))))</f>
        <v/>
      </c>
      <c r="K217" t="str">
        <f>IF(ISBLANK(Marathon!L219),"",100+MAX(0,(50-(50*(Marathon!L219-'Best Times'!N$2)/('Best Times'!N$8-'Best Times'!N$2)))))</f>
        <v/>
      </c>
      <c r="L217">
        <f>IF(ISBLANK(Marathon!M219),"",100+MAX(0,(50-(50*(Marathon!M219-'Best Times'!O$2)/('Best Times'!O$8-'Best Times'!O$2)))))</f>
        <v>100</v>
      </c>
      <c r="M217" t="str">
        <f>IF(ISBLANK(Marathon!N219),"",100+MAX(0,(50-(50*(Marathon!N219-'Best Times'!P$2)/('Best Times'!P$8-'Best Times'!P$2)))))</f>
        <v/>
      </c>
      <c r="N217">
        <f>IF(ISBLANK(Marathon!O219),"",100+MAX(0,(50-(50*(Marathon!O219-'Best Times'!Q$2)/('Best Times'!Q$8-'Best Times'!Q$2)))))</f>
        <v>100</v>
      </c>
      <c r="O217">
        <f>100*COUNTIF(E217:N217,"&gt;0")</f>
        <v>300</v>
      </c>
      <c r="P217">
        <f>IF(O217=1000,MIN(E217:N217),0)</f>
        <v>0</v>
      </c>
      <c r="Q217">
        <f>SUM(E217:N217)-P217</f>
        <v>300</v>
      </c>
      <c r="R217">
        <v>216</v>
      </c>
      <c r="S217">
        <f t="shared" si="3"/>
        <v>-1</v>
      </c>
    </row>
    <row r="218" spans="1:19">
      <c r="A218">
        <v>216</v>
      </c>
      <c r="B218" t="s">
        <v>230</v>
      </c>
      <c r="C218" s="1">
        <v>0</v>
      </c>
      <c r="D218" s="2" t="s">
        <v>318</v>
      </c>
      <c r="E218">
        <f>IF(ISBLANK(Marathon!F220),"",100+MAX(0,(50-(50*(Marathon!F220-'Best Times'!H$2)/('Best Times'!H$8-'Best Times'!H$2)))))</f>
        <v>100</v>
      </c>
      <c r="F218" t="str">
        <f>IF(ISBLANK(Marathon!G220),"",100+MAX(0,(50-(50*(Marathon!G220-'Best Times'!I$2)/('Best Times'!I$8-'Best Times'!I$2)))))</f>
        <v/>
      </c>
      <c r="G218" t="str">
        <f>IF(ISBLANK(Marathon!H220),"",100+MAX(0,(50-(50*(Marathon!H220-'Best Times'!J$2)/('Best Times'!J$8-'Best Times'!J$2)))))</f>
        <v/>
      </c>
      <c r="H218" t="str">
        <f>IF(ISBLANK(Marathon!I220),"",100+MAX(0,(50-(50*(Marathon!I220-'Best Times'!K$2)/('Best Times'!K$8-'Best Times'!K$2)))))</f>
        <v/>
      </c>
      <c r="I218" t="str">
        <f>IF(ISBLANK(Marathon!J220),"",100+MAX(0,(50-(50*(Marathon!J220-'Best Times'!L$2)/('Best Times'!L$8-'Best Times'!L$2)))))</f>
        <v/>
      </c>
      <c r="J218" t="str">
        <f>IF(ISBLANK(Marathon!K220),"",100+MAX(0,(50-(50*(Marathon!K220-'Best Times'!M$2)/('Best Times'!M$8-'Best Times'!M$2)))))</f>
        <v/>
      </c>
      <c r="K218" t="str">
        <f>IF(ISBLANK(Marathon!L220),"",100+MAX(0,(50-(50*(Marathon!L220-'Best Times'!N$2)/('Best Times'!N$8-'Best Times'!N$2)))))</f>
        <v/>
      </c>
      <c r="L218" t="str">
        <f>IF(ISBLANK(Marathon!M220),"",100+MAX(0,(50-(50*(Marathon!M220-'Best Times'!O$2)/('Best Times'!O$8-'Best Times'!O$2)))))</f>
        <v/>
      </c>
      <c r="M218">
        <f>IF(ISBLANK(Marathon!N220),"",100+MAX(0,(50-(50*(Marathon!N220-'Best Times'!P$2)/('Best Times'!P$8-'Best Times'!P$2)))))</f>
        <v>100</v>
      </c>
      <c r="N218">
        <f>IF(ISBLANK(Marathon!O220),"",100+MAX(0,(50-(50*(Marathon!O220-'Best Times'!Q$2)/('Best Times'!Q$8-'Best Times'!Q$2)))))</f>
        <v>100</v>
      </c>
      <c r="O218">
        <f>100*COUNTIF(E218:N218,"&gt;0")</f>
        <v>300</v>
      </c>
      <c r="P218">
        <f>IF(O218=1000,MIN(E218:N218),0)</f>
        <v>0</v>
      </c>
      <c r="Q218">
        <f>SUM(E218:N218)-P218</f>
        <v>300</v>
      </c>
      <c r="R218">
        <v>217</v>
      </c>
      <c r="S218">
        <f t="shared" si="3"/>
        <v>-1</v>
      </c>
    </row>
    <row r="219" spans="1:19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IF(ISBLANK(Marathon!F222),"",100+MAX(0,(50-(50*(Marathon!F222-'Best Times'!H$2)/('Best Times'!H$8-'Best Times'!H$2)))))</f>
        <v/>
      </c>
      <c r="F219">
        <f>IF(ISBLANK(Marathon!G222),"",100+MAX(0,(50-(50*(Marathon!G222-'Best Times'!I$2)/('Best Times'!I$8-'Best Times'!I$2)))))</f>
        <v>100</v>
      </c>
      <c r="G219" t="str">
        <f>IF(ISBLANK(Marathon!H222),"",100+MAX(0,(50-(50*(Marathon!H222-'Best Times'!J$2)/('Best Times'!J$8-'Best Times'!J$2)))))</f>
        <v/>
      </c>
      <c r="H219">
        <f>IF(ISBLANK(Marathon!I222),"",100+MAX(0,(50-(50*(Marathon!I222-'Best Times'!K$2)/('Best Times'!K$8-'Best Times'!K$2)))))</f>
        <v>100</v>
      </c>
      <c r="I219" t="str">
        <f>IF(ISBLANK(Marathon!J222),"",100+MAX(0,(50-(50*(Marathon!J222-'Best Times'!L$2)/('Best Times'!L$8-'Best Times'!L$2)))))</f>
        <v/>
      </c>
      <c r="J219" t="str">
        <f>IF(ISBLANK(Marathon!K222),"",100+MAX(0,(50-(50*(Marathon!K222-'Best Times'!M$2)/('Best Times'!M$8-'Best Times'!M$2)))))</f>
        <v/>
      </c>
      <c r="K219" t="str">
        <f>IF(ISBLANK(Marathon!L222),"",100+MAX(0,(50-(50*(Marathon!L222-'Best Times'!N$2)/('Best Times'!N$8-'Best Times'!N$2)))))</f>
        <v/>
      </c>
      <c r="L219" t="str">
        <f>IF(ISBLANK(Marathon!M222),"",100+MAX(0,(50-(50*(Marathon!M222-'Best Times'!O$2)/('Best Times'!O$8-'Best Times'!O$2)))))</f>
        <v/>
      </c>
      <c r="M219">
        <f>IF(ISBLANK(Marathon!N222),"",100+MAX(0,(50-(50*(Marathon!N222-'Best Times'!P$2)/('Best Times'!P$8-'Best Times'!P$2)))))</f>
        <v>100</v>
      </c>
      <c r="N219" t="str">
        <f>IF(ISBLANK(Marathon!O222),"",100+MAX(0,(50-(50*(Marathon!O222-'Best Times'!Q$2)/('Best Times'!Q$8-'Best Times'!Q$2)))))</f>
        <v/>
      </c>
      <c r="O219">
        <f>100*COUNTIF(E219:N219,"&gt;0")</f>
        <v>300</v>
      </c>
      <c r="P219">
        <f>IF(O219=1000,MIN(E219:N219),0)</f>
        <v>0</v>
      </c>
      <c r="Q219">
        <f>SUM(E219:N219)-P219</f>
        <v>300</v>
      </c>
      <c r="R219">
        <v>218</v>
      </c>
      <c r="S219">
        <f t="shared" si="3"/>
        <v>0</v>
      </c>
    </row>
    <row r="220" spans="1:19">
      <c r="A220">
        <v>220</v>
      </c>
      <c r="B220" t="s">
        <v>233</v>
      </c>
      <c r="C220" s="1">
        <v>0</v>
      </c>
      <c r="D220" s="2" t="s">
        <v>318</v>
      </c>
      <c r="E220" t="str">
        <f>IF(ISBLANK(Marathon!F224),"",100+MAX(0,(50-(50*(Marathon!F224-'Best Times'!H$2)/('Best Times'!H$8-'Best Times'!H$2)))))</f>
        <v/>
      </c>
      <c r="F220" t="str">
        <f>IF(ISBLANK(Marathon!G224),"",100+MAX(0,(50-(50*(Marathon!G224-'Best Times'!I$2)/('Best Times'!I$8-'Best Times'!I$2)))))</f>
        <v/>
      </c>
      <c r="G220" t="str">
        <f>IF(ISBLANK(Marathon!H224),"",100+MAX(0,(50-(50*(Marathon!H224-'Best Times'!J$2)/('Best Times'!J$8-'Best Times'!J$2)))))</f>
        <v/>
      </c>
      <c r="H220" t="str">
        <f>IF(ISBLANK(Marathon!I224),"",100+MAX(0,(50-(50*(Marathon!I224-'Best Times'!K$2)/('Best Times'!K$8-'Best Times'!K$2)))))</f>
        <v/>
      </c>
      <c r="I220" t="str">
        <f>IF(ISBLANK(Marathon!J224),"",100+MAX(0,(50-(50*(Marathon!J224-'Best Times'!L$2)/('Best Times'!L$8-'Best Times'!L$2)))))</f>
        <v/>
      </c>
      <c r="J220" t="str">
        <f>IF(ISBLANK(Marathon!K224),"",100+MAX(0,(50-(50*(Marathon!K224-'Best Times'!M$2)/('Best Times'!M$8-'Best Times'!M$2)))))</f>
        <v/>
      </c>
      <c r="K220">
        <f>IF(ISBLANK(Marathon!L224),"",100+MAX(0,(50-(50*(Marathon!L224-'Best Times'!N$2)/('Best Times'!N$8-'Best Times'!N$2)))))</f>
        <v>100</v>
      </c>
      <c r="L220" t="str">
        <f>IF(ISBLANK(Marathon!M224),"",100+MAX(0,(50-(50*(Marathon!M224-'Best Times'!O$2)/('Best Times'!O$8-'Best Times'!O$2)))))</f>
        <v/>
      </c>
      <c r="M220">
        <f>IF(ISBLANK(Marathon!N224),"",100+MAX(0,(50-(50*(Marathon!N224-'Best Times'!P$2)/('Best Times'!P$8-'Best Times'!P$2)))))</f>
        <v>100</v>
      </c>
      <c r="N220">
        <f>IF(ISBLANK(Marathon!O224),"",100+MAX(0,(50-(50*(Marathon!O224-'Best Times'!Q$2)/('Best Times'!Q$8-'Best Times'!Q$2)))))</f>
        <v>100</v>
      </c>
      <c r="O220">
        <f>100*COUNTIF(E220:N220,"&gt;0")</f>
        <v>300</v>
      </c>
      <c r="P220">
        <f>IF(O220=1000,MIN(E220:N220),0)</f>
        <v>0</v>
      </c>
      <c r="Q220">
        <f>SUM(E220:N220)-P220</f>
        <v>300</v>
      </c>
      <c r="R220">
        <v>219</v>
      </c>
      <c r="S220">
        <f t="shared" si="3"/>
        <v>1</v>
      </c>
    </row>
    <row r="221" spans="1:19">
      <c r="A221">
        <v>219</v>
      </c>
      <c r="B221" t="s">
        <v>232</v>
      </c>
      <c r="C221" s="1">
        <v>76</v>
      </c>
      <c r="D221" s="2" t="s">
        <v>319</v>
      </c>
      <c r="E221" t="str">
        <f>IF(ISBLANK(Marathon!F223),"",100+MAX(0,(50-(50*(Marathon!F223-'Best Times'!H$2)/('Best Times'!H$8-'Best Times'!H$2)))))</f>
        <v/>
      </c>
      <c r="F221">
        <f>IF(ISBLANK(Marathon!G223),"",100+MAX(0,(50-(50*(Marathon!G223-'Best Times'!I$2)/('Best Times'!I$8-'Best Times'!I$2)))))</f>
        <v>135.53418803418805</v>
      </c>
      <c r="G221" t="str">
        <f>IF(ISBLANK(Marathon!H223),"",100+MAX(0,(50-(50*(Marathon!H223-'Best Times'!J$2)/('Best Times'!J$8-'Best Times'!J$2)))))</f>
        <v/>
      </c>
      <c r="H221" t="str">
        <f>IF(ISBLANK(Marathon!I223),"",100+MAX(0,(50-(50*(Marathon!I223-'Best Times'!K$2)/('Best Times'!K$8-'Best Times'!K$2)))))</f>
        <v/>
      </c>
      <c r="I221" t="str">
        <f>IF(ISBLANK(Marathon!J223),"",100+MAX(0,(50-(50*(Marathon!J223-'Best Times'!L$2)/('Best Times'!L$8-'Best Times'!L$2)))))</f>
        <v/>
      </c>
      <c r="J221" t="str">
        <f>IF(ISBLANK(Marathon!K223),"",100+MAX(0,(50-(50*(Marathon!K223-'Best Times'!M$2)/('Best Times'!M$8-'Best Times'!M$2)))))</f>
        <v/>
      </c>
      <c r="K221" t="str">
        <f>IF(ISBLANK(Marathon!L223),"",100+MAX(0,(50-(50*(Marathon!L223-'Best Times'!N$2)/('Best Times'!N$8-'Best Times'!N$2)))))</f>
        <v/>
      </c>
      <c r="L221" t="str">
        <f>IF(ISBLANK(Marathon!M223),"",100+MAX(0,(50-(50*(Marathon!M223-'Best Times'!O$2)/('Best Times'!O$8-'Best Times'!O$2)))))</f>
        <v/>
      </c>
      <c r="M221" t="str">
        <f>IF(ISBLANK(Marathon!N223),"",100+MAX(0,(50-(50*(Marathon!N223-'Best Times'!P$2)/('Best Times'!P$8-'Best Times'!P$2)))))</f>
        <v/>
      </c>
      <c r="N221">
        <f>IF(ISBLANK(Marathon!O223),"",100+MAX(0,(50-(50*(Marathon!O223-'Best Times'!Q$2)/('Best Times'!Q$8-'Best Times'!Q$2)))))</f>
        <v>128.98340248962654</v>
      </c>
      <c r="O221">
        <f>100*COUNTIF(E221:N221,"&gt;0")</f>
        <v>200</v>
      </c>
      <c r="P221">
        <f>IF(O221=1000,MIN(E221:N221),0)</f>
        <v>0</v>
      </c>
      <c r="Q221">
        <f>SUM(E221:N221)-P221</f>
        <v>264.51759052381459</v>
      </c>
      <c r="R221">
        <v>220</v>
      </c>
      <c r="S221">
        <f t="shared" si="3"/>
        <v>-1</v>
      </c>
    </row>
    <row r="222" spans="1:19">
      <c r="A222">
        <v>224</v>
      </c>
      <c r="B222" t="s">
        <v>235</v>
      </c>
      <c r="C222" s="1">
        <v>31.783333333333299</v>
      </c>
      <c r="D222" s="2" t="s">
        <v>320</v>
      </c>
      <c r="E222">
        <f>IF(ISBLANK(Marathon!F228),"",100+MAX(0,(50-(50*(Marathon!F228-'Best Times'!H$2)/('Best Times'!H$8-'Best Times'!H$2)))))</f>
        <v>124.37056737588652</v>
      </c>
      <c r="F222" t="str">
        <f>IF(ISBLANK(Marathon!G228),"",100+MAX(0,(50-(50*(Marathon!G228-'Best Times'!I$2)/('Best Times'!I$8-'Best Times'!I$2)))))</f>
        <v/>
      </c>
      <c r="G222" t="str">
        <f>IF(ISBLANK(Marathon!H228),"",100+MAX(0,(50-(50*(Marathon!H228-'Best Times'!J$2)/('Best Times'!J$8-'Best Times'!J$2)))))</f>
        <v/>
      </c>
      <c r="H222" t="str">
        <f>IF(ISBLANK(Marathon!I228),"",100+MAX(0,(50-(50*(Marathon!I228-'Best Times'!K$2)/('Best Times'!K$8-'Best Times'!K$2)))))</f>
        <v/>
      </c>
      <c r="I222" t="str">
        <f>IF(ISBLANK(Marathon!J228),"",100+MAX(0,(50-(50*(Marathon!J228-'Best Times'!L$2)/('Best Times'!L$8-'Best Times'!L$2)))))</f>
        <v/>
      </c>
      <c r="J222" t="str">
        <f>IF(ISBLANK(Marathon!K228),"",100+MAX(0,(50-(50*(Marathon!K228-'Best Times'!M$2)/('Best Times'!M$8-'Best Times'!M$2)))))</f>
        <v/>
      </c>
      <c r="K222" t="str">
        <f>IF(ISBLANK(Marathon!L228),"",100+MAX(0,(50-(50*(Marathon!L228-'Best Times'!N$2)/('Best Times'!N$8-'Best Times'!N$2)))))</f>
        <v/>
      </c>
      <c r="L222" t="str">
        <f>IF(ISBLANK(Marathon!M228),"",100+MAX(0,(50-(50*(Marathon!M228-'Best Times'!O$2)/('Best Times'!O$8-'Best Times'!O$2)))))</f>
        <v/>
      </c>
      <c r="M222" t="str">
        <f>IF(ISBLANK(Marathon!N228),"",100+MAX(0,(50-(50*(Marathon!N228-'Best Times'!P$2)/('Best Times'!P$8-'Best Times'!P$2)))))</f>
        <v/>
      </c>
      <c r="N222">
        <f>IF(ISBLANK(Marathon!O228),"",100+MAX(0,(50-(50*(Marathon!O228-'Best Times'!Q$2)/('Best Times'!Q$8-'Best Times'!Q$2)))))</f>
        <v>124.87551867219918</v>
      </c>
      <c r="O222">
        <f>100*COUNTIF(E222:N222,"&gt;0")</f>
        <v>200</v>
      </c>
      <c r="P222">
        <f>IF(O222=1000,MIN(E222:N222),0)</f>
        <v>0</v>
      </c>
      <c r="Q222">
        <f>SUM(E222:N222)-P222</f>
        <v>249.24608604808571</v>
      </c>
      <c r="R222">
        <v>221</v>
      </c>
      <c r="S222">
        <f t="shared" si="3"/>
        <v>3</v>
      </c>
    </row>
    <row r="223" spans="1:19">
      <c r="A223">
        <v>221</v>
      </c>
      <c r="B223" t="s">
        <v>63</v>
      </c>
      <c r="C223" s="1">
        <v>63.783333333333303</v>
      </c>
      <c r="D223" s="2" t="s">
        <v>319</v>
      </c>
      <c r="E223" t="str">
        <f>IF(ISBLANK(Marathon!F225),"",100+MAX(0,(50-(50*(Marathon!F225-'Best Times'!H$2)/('Best Times'!H$8-'Best Times'!H$2)))))</f>
        <v/>
      </c>
      <c r="F223">
        <f>IF(ISBLANK(Marathon!G225),"",100+MAX(0,(50-(50*(Marathon!G225-'Best Times'!I$2)/('Best Times'!I$8-'Best Times'!I$2)))))</f>
        <v>121.55982905982906</v>
      </c>
      <c r="G223" t="str">
        <f>IF(ISBLANK(Marathon!H225),"",100+MAX(0,(50-(50*(Marathon!H225-'Best Times'!J$2)/('Best Times'!J$8-'Best Times'!J$2)))))</f>
        <v/>
      </c>
      <c r="H223" t="str">
        <f>IF(ISBLANK(Marathon!I225),"",100+MAX(0,(50-(50*(Marathon!I225-'Best Times'!K$2)/('Best Times'!K$8-'Best Times'!K$2)))))</f>
        <v/>
      </c>
      <c r="I223" t="str">
        <f>IF(ISBLANK(Marathon!J225),"",100+MAX(0,(50-(50*(Marathon!J225-'Best Times'!L$2)/('Best Times'!L$8-'Best Times'!L$2)))))</f>
        <v/>
      </c>
      <c r="J223" t="str">
        <f>IF(ISBLANK(Marathon!K225),"",100+MAX(0,(50-(50*(Marathon!K225-'Best Times'!M$2)/('Best Times'!M$8-'Best Times'!M$2)))))</f>
        <v/>
      </c>
      <c r="K223" t="str">
        <f>IF(ISBLANK(Marathon!L225),"",100+MAX(0,(50-(50*(Marathon!L225-'Best Times'!N$2)/('Best Times'!N$8-'Best Times'!N$2)))))</f>
        <v/>
      </c>
      <c r="L223" t="str">
        <f>IF(ISBLANK(Marathon!M225),"",100+MAX(0,(50-(50*(Marathon!M225-'Best Times'!O$2)/('Best Times'!O$8-'Best Times'!O$2)))))</f>
        <v/>
      </c>
      <c r="M223" t="str">
        <f>IF(ISBLANK(Marathon!N225),"",100+MAX(0,(50-(50*(Marathon!N225-'Best Times'!P$2)/('Best Times'!P$8-'Best Times'!P$2)))))</f>
        <v/>
      </c>
      <c r="N223">
        <f>IF(ISBLANK(Marathon!O225),"",100+MAX(0,(50-(50*(Marathon!O225-'Best Times'!Q$2)/('Best Times'!Q$8-'Best Times'!Q$2)))))</f>
        <v>127.34439834024896</v>
      </c>
      <c r="O223">
        <f>100*COUNTIF(E223:N223,"&gt;0")</f>
        <v>200</v>
      </c>
      <c r="P223">
        <f>IF(O223=1000,MIN(E223:N223),0)</f>
        <v>0</v>
      </c>
      <c r="Q223">
        <f>SUM(E223:N223)-P223</f>
        <v>248.90422740007801</v>
      </c>
      <c r="R223">
        <v>222</v>
      </c>
      <c r="S223">
        <f t="shared" si="3"/>
        <v>-1</v>
      </c>
    </row>
    <row r="224" spans="1:19">
      <c r="A224">
        <v>222</v>
      </c>
      <c r="B224" t="s">
        <v>234</v>
      </c>
      <c r="C224" s="1">
        <v>58.566666666666599</v>
      </c>
      <c r="D224" s="2" t="s">
        <v>319</v>
      </c>
      <c r="E224" t="str">
        <f>IF(ISBLANK(Marathon!F226),"",100+MAX(0,(50-(50*(Marathon!F226-'Best Times'!H$2)/('Best Times'!H$8-'Best Times'!H$2)))))</f>
        <v/>
      </c>
      <c r="F224">
        <f>IF(ISBLANK(Marathon!G226),"",100+MAX(0,(50-(50*(Marathon!G226-'Best Times'!I$2)/('Best Times'!I$8-'Best Times'!I$2)))))</f>
        <v>115.29914529914529</v>
      </c>
      <c r="G224" t="str">
        <f>IF(ISBLANK(Marathon!H226),"",100+MAX(0,(50-(50*(Marathon!H226-'Best Times'!J$2)/('Best Times'!J$8-'Best Times'!J$2)))))</f>
        <v/>
      </c>
      <c r="H224" t="str">
        <f>IF(ISBLANK(Marathon!I226),"",100+MAX(0,(50-(50*(Marathon!I226-'Best Times'!K$2)/('Best Times'!K$8-'Best Times'!K$2)))))</f>
        <v/>
      </c>
      <c r="I224" t="str">
        <f>IF(ISBLANK(Marathon!J226),"",100+MAX(0,(50-(50*(Marathon!J226-'Best Times'!L$2)/('Best Times'!L$8-'Best Times'!L$2)))))</f>
        <v/>
      </c>
      <c r="J224" t="str">
        <f>IF(ISBLANK(Marathon!K226),"",100+MAX(0,(50-(50*(Marathon!K226-'Best Times'!M$2)/('Best Times'!M$8-'Best Times'!M$2)))))</f>
        <v/>
      </c>
      <c r="K224" t="str">
        <f>IF(ISBLANK(Marathon!L226),"",100+MAX(0,(50-(50*(Marathon!L226-'Best Times'!N$2)/('Best Times'!N$8-'Best Times'!N$2)))))</f>
        <v/>
      </c>
      <c r="L224" t="str">
        <f>IF(ISBLANK(Marathon!M226),"",100+MAX(0,(50-(50*(Marathon!M226-'Best Times'!O$2)/('Best Times'!O$8-'Best Times'!O$2)))))</f>
        <v/>
      </c>
      <c r="M224" t="str">
        <f>IF(ISBLANK(Marathon!N226),"",100+MAX(0,(50-(50*(Marathon!N226-'Best Times'!P$2)/('Best Times'!P$8-'Best Times'!P$2)))))</f>
        <v/>
      </c>
      <c r="N224">
        <f>IF(ISBLANK(Marathon!O226),"",100+MAX(0,(50-(50*(Marathon!O226-'Best Times'!Q$2)/('Best Times'!Q$8-'Best Times'!Q$2)))))</f>
        <v>126.92946058091286</v>
      </c>
      <c r="O224">
        <f>100*COUNTIF(E224:N224,"&gt;0")</f>
        <v>200</v>
      </c>
      <c r="P224">
        <f>IF(O224=1000,MIN(E224:N224),0)</f>
        <v>0</v>
      </c>
      <c r="Q224">
        <f>SUM(E224:N224)-P224</f>
        <v>242.22860588005815</v>
      </c>
      <c r="R224">
        <v>223</v>
      </c>
      <c r="S224">
        <f t="shared" si="3"/>
        <v>-1</v>
      </c>
    </row>
    <row r="225" spans="1:19">
      <c r="A225">
        <v>223</v>
      </c>
      <c r="B225" t="s">
        <v>66</v>
      </c>
      <c r="C225" s="1">
        <v>44.75</v>
      </c>
      <c r="D225" s="2" t="s">
        <v>319</v>
      </c>
      <c r="E225" t="str">
        <f>IF(ISBLANK(Marathon!F227),"",100+MAX(0,(50-(50*(Marathon!F227-'Best Times'!H$2)/('Best Times'!H$8-'Best Times'!H$2)))))</f>
        <v/>
      </c>
      <c r="F225">
        <f>IF(ISBLANK(Marathon!G227),"",100+MAX(0,(50-(50*(Marathon!G227-'Best Times'!I$2)/('Best Times'!I$8-'Best Times'!I$2)))))</f>
        <v>100.34188034188034</v>
      </c>
      <c r="G225" t="str">
        <f>IF(ISBLANK(Marathon!H227),"",100+MAX(0,(50-(50*(Marathon!H227-'Best Times'!J$2)/('Best Times'!J$8-'Best Times'!J$2)))))</f>
        <v/>
      </c>
      <c r="H225" t="str">
        <f>IF(ISBLANK(Marathon!I227),"",100+MAX(0,(50-(50*(Marathon!I227-'Best Times'!K$2)/('Best Times'!K$8-'Best Times'!K$2)))))</f>
        <v/>
      </c>
      <c r="I225" t="str">
        <f>IF(ISBLANK(Marathon!J227),"",100+MAX(0,(50-(50*(Marathon!J227-'Best Times'!L$2)/('Best Times'!L$8-'Best Times'!L$2)))))</f>
        <v/>
      </c>
      <c r="J225" t="str">
        <f>IF(ISBLANK(Marathon!K227),"",100+MAX(0,(50-(50*(Marathon!K227-'Best Times'!M$2)/('Best Times'!M$8-'Best Times'!M$2)))))</f>
        <v/>
      </c>
      <c r="K225" t="str">
        <f>IF(ISBLANK(Marathon!L227),"",100+MAX(0,(50-(50*(Marathon!L227-'Best Times'!N$2)/('Best Times'!N$8-'Best Times'!N$2)))))</f>
        <v/>
      </c>
      <c r="L225" t="str">
        <f>IF(ISBLANK(Marathon!M227),"",100+MAX(0,(50-(50*(Marathon!M227-'Best Times'!O$2)/('Best Times'!O$8-'Best Times'!O$2)))))</f>
        <v/>
      </c>
      <c r="M225" t="str">
        <f>IF(ISBLANK(Marathon!N227),"",100+MAX(0,(50-(50*(Marathon!N227-'Best Times'!P$2)/('Best Times'!P$8-'Best Times'!P$2)))))</f>
        <v/>
      </c>
      <c r="N225">
        <f>IF(ISBLANK(Marathon!O227),"",100+MAX(0,(50-(50*(Marathon!O227-'Best Times'!Q$2)/('Best Times'!Q$8-'Best Times'!Q$2)))))</f>
        <v>124.25311203319502</v>
      </c>
      <c r="O225">
        <f>100*COUNTIF(E225:N225,"&gt;0")</f>
        <v>200</v>
      </c>
      <c r="P225">
        <f>IF(O225=1000,MIN(E225:N225),0)</f>
        <v>0</v>
      </c>
      <c r="Q225">
        <f>SUM(E225:N225)-P225</f>
        <v>224.59499237507538</v>
      </c>
      <c r="R225">
        <v>224</v>
      </c>
      <c r="S225">
        <f t="shared" si="3"/>
        <v>-1</v>
      </c>
    </row>
    <row r="226" spans="1:19">
      <c r="A226">
        <v>226</v>
      </c>
      <c r="B226" t="s">
        <v>236</v>
      </c>
      <c r="C226" s="1">
        <v>24.066666666666599</v>
      </c>
      <c r="D226" s="2" t="s">
        <v>320</v>
      </c>
      <c r="E226">
        <f>IF(ISBLANK(Marathon!F230),"",100+MAX(0,(50-(50*(Marathon!F230-'Best Times'!H$2)/('Best Times'!H$8-'Best Times'!H$2)))))</f>
        <v>100</v>
      </c>
      <c r="F226" t="str">
        <f>IF(ISBLANK(Marathon!G230),"",100+MAX(0,(50-(50*(Marathon!G230-'Best Times'!I$2)/('Best Times'!I$8-'Best Times'!I$2)))))</f>
        <v/>
      </c>
      <c r="G226" t="str">
        <f>IF(ISBLANK(Marathon!H230),"",100+MAX(0,(50-(50*(Marathon!H230-'Best Times'!J$2)/('Best Times'!J$8-'Best Times'!J$2)))))</f>
        <v/>
      </c>
      <c r="H226" t="str">
        <f>IF(ISBLANK(Marathon!I230),"",100+MAX(0,(50-(50*(Marathon!I230-'Best Times'!K$2)/('Best Times'!K$8-'Best Times'!K$2)))))</f>
        <v/>
      </c>
      <c r="I226" t="str">
        <f>IF(ISBLANK(Marathon!J230),"",100+MAX(0,(50-(50*(Marathon!J230-'Best Times'!L$2)/('Best Times'!L$8-'Best Times'!L$2)))))</f>
        <v/>
      </c>
      <c r="J226" t="str">
        <f>IF(ISBLANK(Marathon!K230),"",100+MAX(0,(50-(50*(Marathon!K230-'Best Times'!M$2)/('Best Times'!M$8-'Best Times'!M$2)))))</f>
        <v/>
      </c>
      <c r="K226" t="str">
        <f>IF(ISBLANK(Marathon!L230),"",100+MAX(0,(50-(50*(Marathon!L230-'Best Times'!N$2)/('Best Times'!N$8-'Best Times'!N$2)))))</f>
        <v/>
      </c>
      <c r="L226" t="str">
        <f>IF(ISBLANK(Marathon!M230),"",100+MAX(0,(50-(50*(Marathon!M230-'Best Times'!O$2)/('Best Times'!O$8-'Best Times'!O$2)))))</f>
        <v/>
      </c>
      <c r="M226">
        <f>IF(ISBLANK(Marathon!N230),"",100+MAX(0,(50-(50*(Marathon!N230-'Best Times'!P$2)/('Best Times'!P$8-'Best Times'!P$2)))))</f>
        <v>123.76470588235294</v>
      </c>
      <c r="N226" t="str">
        <f>IF(ISBLANK(Marathon!O230),"",100+MAX(0,(50-(50*(Marathon!O230-'Best Times'!Q$2)/('Best Times'!Q$8-'Best Times'!Q$2)))))</f>
        <v/>
      </c>
      <c r="O226">
        <f>100*COUNTIF(E226:N226,"&gt;0")</f>
        <v>200</v>
      </c>
      <c r="P226">
        <f>IF(O226=1000,MIN(E226:N226),0)</f>
        <v>0</v>
      </c>
      <c r="Q226">
        <f>SUM(E226:N226)-P226</f>
        <v>223.76470588235293</v>
      </c>
      <c r="R226">
        <v>225</v>
      </c>
      <c r="S226">
        <f t="shared" si="3"/>
        <v>1</v>
      </c>
    </row>
    <row r="227" spans="1:19">
      <c r="A227">
        <v>227</v>
      </c>
      <c r="B227" t="s">
        <v>237</v>
      </c>
      <c r="C227" s="1">
        <v>21.4166666666666</v>
      </c>
      <c r="D227" s="2" t="s">
        <v>320</v>
      </c>
      <c r="E227" t="str">
        <f>IF(ISBLANK(Marathon!F231),"",100+MAX(0,(50-(50*(Marathon!F231-'Best Times'!H$2)/('Best Times'!H$8-'Best Times'!H$2)))))</f>
        <v/>
      </c>
      <c r="F227" t="str">
        <f>IF(ISBLANK(Marathon!G231),"",100+MAX(0,(50-(50*(Marathon!G231-'Best Times'!I$2)/('Best Times'!I$8-'Best Times'!I$2)))))</f>
        <v/>
      </c>
      <c r="G227" t="str">
        <f>IF(ISBLANK(Marathon!H231),"",100+MAX(0,(50-(50*(Marathon!H231-'Best Times'!J$2)/('Best Times'!J$8-'Best Times'!J$2)))))</f>
        <v/>
      </c>
      <c r="H227" t="str">
        <f>IF(ISBLANK(Marathon!I231),"",100+MAX(0,(50-(50*(Marathon!I231-'Best Times'!K$2)/('Best Times'!K$8-'Best Times'!K$2)))))</f>
        <v/>
      </c>
      <c r="I227">
        <f>IF(ISBLANK(Marathon!J231),"",100+MAX(0,(50-(50*(Marathon!J231-'Best Times'!L$2)/('Best Times'!L$8-'Best Times'!L$2)))))</f>
        <v>120.08620689655172</v>
      </c>
      <c r="J227">
        <f>IF(ISBLANK(Marathon!K231),"",100+MAX(0,(50-(50*(Marathon!K231-'Best Times'!M$2)/('Best Times'!M$8-'Best Times'!M$2)))))</f>
        <v>100</v>
      </c>
      <c r="K227" t="str">
        <f>IF(ISBLANK(Marathon!L231),"",100+MAX(0,(50-(50*(Marathon!L231-'Best Times'!N$2)/('Best Times'!N$8-'Best Times'!N$2)))))</f>
        <v/>
      </c>
      <c r="L227" t="str">
        <f>IF(ISBLANK(Marathon!M231),"",100+MAX(0,(50-(50*(Marathon!M231-'Best Times'!O$2)/('Best Times'!O$8-'Best Times'!O$2)))))</f>
        <v/>
      </c>
      <c r="M227" t="str">
        <f>IF(ISBLANK(Marathon!N231),"",100+MAX(0,(50-(50*(Marathon!N231-'Best Times'!P$2)/('Best Times'!P$8-'Best Times'!P$2)))))</f>
        <v/>
      </c>
      <c r="N227" t="str">
        <f>IF(ISBLANK(Marathon!O231),"",100+MAX(0,(50-(50*(Marathon!O231-'Best Times'!Q$2)/('Best Times'!Q$8-'Best Times'!Q$2)))))</f>
        <v/>
      </c>
      <c r="O227">
        <f>100*COUNTIF(E227:N227,"&gt;0")</f>
        <v>200</v>
      </c>
      <c r="P227">
        <f>IF(O227=1000,MIN(E227:N227),0)</f>
        <v>0</v>
      </c>
      <c r="Q227">
        <f>SUM(E227:N227)-P227</f>
        <v>220.08620689655172</v>
      </c>
      <c r="R227">
        <v>226</v>
      </c>
      <c r="S227">
        <f t="shared" si="3"/>
        <v>1</v>
      </c>
    </row>
    <row r="228" spans="1:19">
      <c r="A228">
        <v>225</v>
      </c>
      <c r="B228" t="s">
        <v>70</v>
      </c>
      <c r="C228" s="1">
        <v>24.5</v>
      </c>
      <c r="D228" s="2" t="s">
        <v>319</v>
      </c>
      <c r="E228" t="str">
        <f>IF(ISBLANK(Marathon!F229),"",100+MAX(0,(50-(50*(Marathon!F229-'Best Times'!H$2)/('Best Times'!H$8-'Best Times'!H$2)))))</f>
        <v/>
      </c>
      <c r="F228" t="str">
        <f>IF(ISBLANK(Marathon!G229),"",100+MAX(0,(50-(50*(Marathon!G229-'Best Times'!I$2)/('Best Times'!I$8-'Best Times'!I$2)))))</f>
        <v/>
      </c>
      <c r="G228" t="str">
        <f>IF(ISBLANK(Marathon!H229),"",100+MAX(0,(50-(50*(Marathon!H229-'Best Times'!J$2)/('Best Times'!J$8-'Best Times'!J$2)))))</f>
        <v/>
      </c>
      <c r="H228" t="str">
        <f>IF(ISBLANK(Marathon!I229),"",100+MAX(0,(50-(50*(Marathon!I229-'Best Times'!K$2)/('Best Times'!K$8-'Best Times'!K$2)))))</f>
        <v/>
      </c>
      <c r="I228" t="str">
        <f>IF(ISBLANK(Marathon!J229),"",100+MAX(0,(50-(50*(Marathon!J229-'Best Times'!L$2)/('Best Times'!L$8-'Best Times'!L$2)))))</f>
        <v/>
      </c>
      <c r="J228" t="str">
        <f>IF(ISBLANK(Marathon!K229),"",100+MAX(0,(50-(50*(Marathon!K229-'Best Times'!M$2)/('Best Times'!M$8-'Best Times'!M$2)))))</f>
        <v/>
      </c>
      <c r="K228" t="str">
        <f>IF(ISBLANK(Marathon!L229),"",100+MAX(0,(50-(50*(Marathon!L229-'Best Times'!N$2)/('Best Times'!N$8-'Best Times'!N$2)))))</f>
        <v/>
      </c>
      <c r="L228" t="str">
        <f>IF(ISBLANK(Marathon!M229),"",100+MAX(0,(50-(50*(Marathon!M229-'Best Times'!O$2)/('Best Times'!O$8-'Best Times'!O$2)))))</f>
        <v/>
      </c>
      <c r="M228">
        <f>IF(ISBLANK(Marathon!N229),"",100+MAX(0,(50-(50*(Marathon!N229-'Best Times'!P$2)/('Best Times'!P$8-'Best Times'!P$2)))))</f>
        <v>103.37815126050421</v>
      </c>
      <c r="N228">
        <f>IF(ISBLANK(Marathon!O229),"",100+MAX(0,(50-(50*(Marathon!O229-'Best Times'!Q$2)/('Best Times'!Q$8-'Best Times'!Q$2)))))</f>
        <v>111.01659751037344</v>
      </c>
      <c r="O228">
        <f>100*COUNTIF(E228:N228,"&gt;0")</f>
        <v>200</v>
      </c>
      <c r="P228">
        <f>IF(O228=1000,MIN(E228:N228),0)</f>
        <v>0</v>
      </c>
      <c r="Q228">
        <f>SUM(E228:N228)-P228</f>
        <v>214.39474877087764</v>
      </c>
      <c r="R228">
        <v>227</v>
      </c>
      <c r="S228">
        <f t="shared" si="3"/>
        <v>-2</v>
      </c>
    </row>
    <row r="229" spans="1:19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IF(ISBLANK(Marathon!F232),"",100+MAX(0,(50-(50*(Marathon!F232-'Best Times'!H$2)/('Best Times'!H$8-'Best Times'!H$2)))))</f>
        <v/>
      </c>
      <c r="F229">
        <f>IF(ISBLANK(Marathon!G232),"",100+MAX(0,(50-(50*(Marathon!G232-'Best Times'!I$2)/('Best Times'!I$8-'Best Times'!I$2)))))</f>
        <v>100</v>
      </c>
      <c r="G229" t="str">
        <f>IF(ISBLANK(Marathon!H232),"",100+MAX(0,(50-(50*(Marathon!H232-'Best Times'!J$2)/('Best Times'!J$8-'Best Times'!J$2)))))</f>
        <v/>
      </c>
      <c r="H229" t="str">
        <f>IF(ISBLANK(Marathon!I232),"",100+MAX(0,(50-(50*(Marathon!I232-'Best Times'!K$2)/('Best Times'!K$8-'Best Times'!K$2)))))</f>
        <v/>
      </c>
      <c r="I229" t="str">
        <f>IF(ISBLANK(Marathon!J232),"",100+MAX(0,(50-(50*(Marathon!J232-'Best Times'!L$2)/('Best Times'!L$8-'Best Times'!L$2)))))</f>
        <v/>
      </c>
      <c r="J229" t="str">
        <f>IF(ISBLANK(Marathon!K232),"",100+MAX(0,(50-(50*(Marathon!K232-'Best Times'!M$2)/('Best Times'!M$8-'Best Times'!M$2)))))</f>
        <v/>
      </c>
      <c r="K229" t="str">
        <f>IF(ISBLANK(Marathon!L232),"",100+MAX(0,(50-(50*(Marathon!L232-'Best Times'!N$2)/('Best Times'!N$8-'Best Times'!N$2)))))</f>
        <v/>
      </c>
      <c r="L229" t="str">
        <f>IF(ISBLANK(Marathon!M232),"",100+MAX(0,(50-(50*(Marathon!M232-'Best Times'!O$2)/('Best Times'!O$8-'Best Times'!O$2)))))</f>
        <v/>
      </c>
      <c r="M229">
        <f>IF(ISBLANK(Marathon!N232),"",100+MAX(0,(50-(50*(Marathon!N232-'Best Times'!P$2)/('Best Times'!P$8-'Best Times'!P$2)))))</f>
        <v>100</v>
      </c>
      <c r="N229" t="str">
        <f>IF(ISBLANK(Marathon!O232),"",100+MAX(0,(50-(50*(Marathon!O232-'Best Times'!Q$2)/('Best Times'!Q$8-'Best Times'!Q$2)))))</f>
        <v/>
      </c>
      <c r="O229">
        <f>100*COUNTIF(E229:N229,"&gt;0")</f>
        <v>200</v>
      </c>
      <c r="P229">
        <f>IF(O229=1000,MIN(E229:N229),0)</f>
        <v>0</v>
      </c>
      <c r="Q229">
        <f>SUM(E229:N229)-P229</f>
        <v>200</v>
      </c>
      <c r="R229">
        <v>228</v>
      </c>
      <c r="S229">
        <f t="shared" si="3"/>
        <v>0</v>
      </c>
    </row>
    <row r="230" spans="1:19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IF(ISBLANK(Marathon!F233),"",100+MAX(0,(50-(50*(Marathon!F233-'Best Times'!H$2)/('Best Times'!H$8-'Best Times'!H$2)))))</f>
        <v/>
      </c>
      <c r="F230">
        <f>IF(ISBLANK(Marathon!G233),"",100+MAX(0,(50-(50*(Marathon!G233-'Best Times'!I$2)/('Best Times'!I$8-'Best Times'!I$2)))))</f>
        <v>100</v>
      </c>
      <c r="G230" t="str">
        <f>IF(ISBLANK(Marathon!H233),"",100+MAX(0,(50-(50*(Marathon!H233-'Best Times'!J$2)/('Best Times'!J$8-'Best Times'!J$2)))))</f>
        <v/>
      </c>
      <c r="H230" t="str">
        <f>IF(ISBLANK(Marathon!I233),"",100+MAX(0,(50-(50*(Marathon!I233-'Best Times'!K$2)/('Best Times'!K$8-'Best Times'!K$2)))))</f>
        <v/>
      </c>
      <c r="I230" t="str">
        <f>IF(ISBLANK(Marathon!J233),"",100+MAX(0,(50-(50*(Marathon!J233-'Best Times'!L$2)/('Best Times'!L$8-'Best Times'!L$2)))))</f>
        <v/>
      </c>
      <c r="J230" t="str">
        <f>IF(ISBLANK(Marathon!K233),"",100+MAX(0,(50-(50*(Marathon!K233-'Best Times'!M$2)/('Best Times'!M$8-'Best Times'!M$2)))))</f>
        <v/>
      </c>
      <c r="K230" t="str">
        <f>IF(ISBLANK(Marathon!L233),"",100+MAX(0,(50-(50*(Marathon!L233-'Best Times'!N$2)/('Best Times'!N$8-'Best Times'!N$2)))))</f>
        <v/>
      </c>
      <c r="L230">
        <f>IF(ISBLANK(Marathon!M233),"",100+MAX(0,(50-(50*(Marathon!M233-'Best Times'!O$2)/('Best Times'!O$8-'Best Times'!O$2)))))</f>
        <v>100</v>
      </c>
      <c r="M230" t="str">
        <f>IF(ISBLANK(Marathon!N233),"",100+MAX(0,(50-(50*(Marathon!N233-'Best Times'!P$2)/('Best Times'!P$8-'Best Times'!P$2)))))</f>
        <v/>
      </c>
      <c r="N230" t="str">
        <f>IF(ISBLANK(Marathon!O233),"",100+MAX(0,(50-(50*(Marathon!O233-'Best Times'!Q$2)/('Best Times'!Q$8-'Best Times'!Q$2)))))</f>
        <v/>
      </c>
      <c r="O230">
        <f>100*COUNTIF(E230:N230,"&gt;0")</f>
        <v>200</v>
      </c>
      <c r="P230">
        <f>IF(O230=1000,MIN(E230:N230),0)</f>
        <v>0</v>
      </c>
      <c r="Q230">
        <f>SUM(E230:N230)-P230</f>
        <v>200</v>
      </c>
      <c r="R230">
        <v>229</v>
      </c>
      <c r="S230">
        <f t="shared" si="3"/>
        <v>0</v>
      </c>
    </row>
    <row r="231" spans="1:19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IF(ISBLANK(Marathon!F234),"",100+MAX(0,(50-(50*(Marathon!F234-'Best Times'!H$2)/('Best Times'!H$8-'Best Times'!H$2)))))</f>
        <v/>
      </c>
      <c r="F231">
        <f>IF(ISBLANK(Marathon!G234),"",100+MAX(0,(50-(50*(Marathon!G234-'Best Times'!I$2)/('Best Times'!I$8-'Best Times'!I$2)))))</f>
        <v>100</v>
      </c>
      <c r="G231" t="str">
        <f>IF(ISBLANK(Marathon!H234),"",100+MAX(0,(50-(50*(Marathon!H234-'Best Times'!J$2)/('Best Times'!J$8-'Best Times'!J$2)))))</f>
        <v/>
      </c>
      <c r="H231" t="str">
        <f>IF(ISBLANK(Marathon!I234),"",100+MAX(0,(50-(50*(Marathon!I234-'Best Times'!K$2)/('Best Times'!K$8-'Best Times'!K$2)))))</f>
        <v/>
      </c>
      <c r="I231" t="str">
        <f>IF(ISBLANK(Marathon!J234),"",100+MAX(0,(50-(50*(Marathon!J234-'Best Times'!L$2)/('Best Times'!L$8-'Best Times'!L$2)))))</f>
        <v/>
      </c>
      <c r="J231" t="str">
        <f>IF(ISBLANK(Marathon!K234),"",100+MAX(0,(50-(50*(Marathon!K234-'Best Times'!M$2)/('Best Times'!M$8-'Best Times'!M$2)))))</f>
        <v/>
      </c>
      <c r="K231" t="str">
        <f>IF(ISBLANK(Marathon!L234),"",100+MAX(0,(50-(50*(Marathon!L234-'Best Times'!N$2)/('Best Times'!N$8-'Best Times'!N$2)))))</f>
        <v/>
      </c>
      <c r="L231" t="str">
        <f>IF(ISBLANK(Marathon!M234),"",100+MAX(0,(50-(50*(Marathon!M234-'Best Times'!O$2)/('Best Times'!O$8-'Best Times'!O$2)))))</f>
        <v/>
      </c>
      <c r="M231" t="str">
        <f>IF(ISBLANK(Marathon!N234),"",100+MAX(0,(50-(50*(Marathon!N234-'Best Times'!P$2)/('Best Times'!P$8-'Best Times'!P$2)))))</f>
        <v/>
      </c>
      <c r="N231">
        <f>IF(ISBLANK(Marathon!O234),"",100+MAX(0,(50-(50*(Marathon!O234-'Best Times'!Q$2)/('Best Times'!Q$8-'Best Times'!Q$2)))))</f>
        <v>100</v>
      </c>
      <c r="O231">
        <f>100*COUNTIF(E231:N231,"&gt;0")</f>
        <v>200</v>
      </c>
      <c r="P231">
        <f>IF(O231=1000,MIN(E231:N231),0)</f>
        <v>0</v>
      </c>
      <c r="Q231">
        <f>SUM(E231:N231)-P231</f>
        <v>200</v>
      </c>
      <c r="R231">
        <v>230</v>
      </c>
      <c r="S231">
        <f t="shared" si="3"/>
        <v>0</v>
      </c>
    </row>
    <row r="232" spans="1:19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IF(ISBLANK(Marathon!F235),"",100+MAX(0,(50-(50*(Marathon!F235-'Best Times'!H$2)/('Best Times'!H$8-'Best Times'!H$2)))))</f>
        <v/>
      </c>
      <c r="F232" t="str">
        <f>IF(ISBLANK(Marathon!G235),"",100+MAX(0,(50-(50*(Marathon!G235-'Best Times'!I$2)/('Best Times'!I$8-'Best Times'!I$2)))))</f>
        <v/>
      </c>
      <c r="G232" t="str">
        <f>IF(ISBLANK(Marathon!H235),"",100+MAX(0,(50-(50*(Marathon!H235-'Best Times'!J$2)/('Best Times'!J$8-'Best Times'!J$2)))))</f>
        <v/>
      </c>
      <c r="H232" t="str">
        <f>IF(ISBLANK(Marathon!I235),"",100+MAX(0,(50-(50*(Marathon!I235-'Best Times'!K$2)/('Best Times'!K$8-'Best Times'!K$2)))))</f>
        <v/>
      </c>
      <c r="I232">
        <f>IF(ISBLANK(Marathon!J235),"",100+MAX(0,(50-(50*(Marathon!J235-'Best Times'!L$2)/('Best Times'!L$8-'Best Times'!L$2)))))</f>
        <v>100</v>
      </c>
      <c r="J232" t="str">
        <f>IF(ISBLANK(Marathon!K235),"",100+MAX(0,(50-(50*(Marathon!K235-'Best Times'!M$2)/('Best Times'!M$8-'Best Times'!M$2)))))</f>
        <v/>
      </c>
      <c r="K232" t="str">
        <f>IF(ISBLANK(Marathon!L235),"",100+MAX(0,(50-(50*(Marathon!L235-'Best Times'!N$2)/('Best Times'!N$8-'Best Times'!N$2)))))</f>
        <v/>
      </c>
      <c r="L232" t="str">
        <f>IF(ISBLANK(Marathon!M235),"",100+MAX(0,(50-(50*(Marathon!M235-'Best Times'!O$2)/('Best Times'!O$8-'Best Times'!O$2)))))</f>
        <v/>
      </c>
      <c r="M232">
        <f>IF(ISBLANK(Marathon!N235),"",100+MAX(0,(50-(50*(Marathon!N235-'Best Times'!P$2)/('Best Times'!P$8-'Best Times'!P$2)))))</f>
        <v>100</v>
      </c>
      <c r="N232" t="str">
        <f>IF(ISBLANK(Marathon!O235),"",100+MAX(0,(50-(50*(Marathon!O235-'Best Times'!Q$2)/('Best Times'!Q$8-'Best Times'!Q$2)))))</f>
        <v/>
      </c>
      <c r="O232">
        <f>100*COUNTIF(E232:N232,"&gt;0")</f>
        <v>200</v>
      </c>
      <c r="P232">
        <f>IF(O232=1000,MIN(E232:N232),0)</f>
        <v>0</v>
      </c>
      <c r="Q232">
        <f>SUM(E232:N232)-P232</f>
        <v>200</v>
      </c>
      <c r="R232">
        <v>231</v>
      </c>
      <c r="S232">
        <f t="shared" si="3"/>
        <v>0</v>
      </c>
    </row>
    <row r="233" spans="1:19">
      <c r="A233">
        <v>232</v>
      </c>
      <c r="B233" t="s">
        <v>93</v>
      </c>
      <c r="C233" s="1">
        <v>0</v>
      </c>
      <c r="D233" s="2" t="s">
        <v>321</v>
      </c>
      <c r="E233">
        <f>IF(ISBLANK(Marathon!F236),"",100+MAX(0,(50-(50*(Marathon!F236-'Best Times'!H$2)/('Best Times'!H$8-'Best Times'!H$2)))))</f>
        <v>100</v>
      </c>
      <c r="F233" t="str">
        <f>IF(ISBLANK(Marathon!G236),"",100+MAX(0,(50-(50*(Marathon!G236-'Best Times'!I$2)/('Best Times'!I$8-'Best Times'!I$2)))))</f>
        <v/>
      </c>
      <c r="G233" t="str">
        <f>IF(ISBLANK(Marathon!H236),"",100+MAX(0,(50-(50*(Marathon!H236-'Best Times'!J$2)/('Best Times'!J$8-'Best Times'!J$2)))))</f>
        <v/>
      </c>
      <c r="H233" t="str">
        <f>IF(ISBLANK(Marathon!I236),"",100+MAX(0,(50-(50*(Marathon!I236-'Best Times'!K$2)/('Best Times'!K$8-'Best Times'!K$2)))))</f>
        <v/>
      </c>
      <c r="I233" t="str">
        <f>IF(ISBLANK(Marathon!J236),"",100+MAX(0,(50-(50*(Marathon!J236-'Best Times'!L$2)/('Best Times'!L$8-'Best Times'!L$2)))))</f>
        <v/>
      </c>
      <c r="J233" t="str">
        <f>IF(ISBLANK(Marathon!K236),"",100+MAX(0,(50-(50*(Marathon!K236-'Best Times'!M$2)/('Best Times'!M$8-'Best Times'!M$2)))))</f>
        <v/>
      </c>
      <c r="K233" t="str">
        <f>IF(ISBLANK(Marathon!L236),"",100+MAX(0,(50-(50*(Marathon!L236-'Best Times'!N$2)/('Best Times'!N$8-'Best Times'!N$2)))))</f>
        <v/>
      </c>
      <c r="L233" t="str">
        <f>IF(ISBLANK(Marathon!M236),"",100+MAX(0,(50-(50*(Marathon!M236-'Best Times'!O$2)/('Best Times'!O$8-'Best Times'!O$2)))))</f>
        <v/>
      </c>
      <c r="M233" t="str">
        <f>IF(ISBLANK(Marathon!N236),"",100+MAX(0,(50-(50*(Marathon!N236-'Best Times'!P$2)/('Best Times'!P$8-'Best Times'!P$2)))))</f>
        <v/>
      </c>
      <c r="N233">
        <f>IF(ISBLANK(Marathon!O236),"",100+MAX(0,(50-(50*(Marathon!O236-'Best Times'!Q$2)/('Best Times'!Q$8-'Best Times'!Q$2)))))</f>
        <v>100</v>
      </c>
      <c r="O233">
        <f>100*COUNTIF(E233:N233,"&gt;0")</f>
        <v>200</v>
      </c>
      <c r="P233">
        <f>IF(O233=1000,MIN(E233:N233),0)</f>
        <v>0</v>
      </c>
      <c r="Q233">
        <f>SUM(E233:N233)-P233</f>
        <v>200</v>
      </c>
      <c r="R233">
        <v>232</v>
      </c>
      <c r="S233">
        <f t="shared" si="3"/>
        <v>0</v>
      </c>
    </row>
    <row r="234" spans="1:19">
      <c r="A234">
        <v>233</v>
      </c>
      <c r="B234" t="s">
        <v>240</v>
      </c>
      <c r="C234" s="1">
        <v>0</v>
      </c>
      <c r="D234" s="2" t="s">
        <v>321</v>
      </c>
      <c r="E234">
        <f>IF(ISBLANK(Marathon!F237),"",100+MAX(0,(50-(50*(Marathon!F237-'Best Times'!H$2)/('Best Times'!H$8-'Best Times'!H$2)))))</f>
        <v>100</v>
      </c>
      <c r="F234" t="str">
        <f>IF(ISBLANK(Marathon!G237),"",100+MAX(0,(50-(50*(Marathon!G237-'Best Times'!I$2)/('Best Times'!I$8-'Best Times'!I$2)))))</f>
        <v/>
      </c>
      <c r="G234">
        <f>IF(ISBLANK(Marathon!H237),"",100+MAX(0,(50-(50*(Marathon!H237-'Best Times'!J$2)/('Best Times'!J$8-'Best Times'!J$2)))))</f>
        <v>100</v>
      </c>
      <c r="H234" t="str">
        <f>IF(ISBLANK(Marathon!I237),"",100+MAX(0,(50-(50*(Marathon!I237-'Best Times'!K$2)/('Best Times'!K$8-'Best Times'!K$2)))))</f>
        <v/>
      </c>
      <c r="I234" t="str">
        <f>IF(ISBLANK(Marathon!J237),"",100+MAX(0,(50-(50*(Marathon!J237-'Best Times'!L$2)/('Best Times'!L$8-'Best Times'!L$2)))))</f>
        <v/>
      </c>
      <c r="J234" t="str">
        <f>IF(ISBLANK(Marathon!K237),"",100+MAX(0,(50-(50*(Marathon!K237-'Best Times'!M$2)/('Best Times'!M$8-'Best Times'!M$2)))))</f>
        <v/>
      </c>
      <c r="K234" t="str">
        <f>IF(ISBLANK(Marathon!L237),"",100+MAX(0,(50-(50*(Marathon!L237-'Best Times'!N$2)/('Best Times'!N$8-'Best Times'!N$2)))))</f>
        <v/>
      </c>
      <c r="L234" t="str">
        <f>IF(ISBLANK(Marathon!M237),"",100+MAX(0,(50-(50*(Marathon!M237-'Best Times'!O$2)/('Best Times'!O$8-'Best Times'!O$2)))))</f>
        <v/>
      </c>
      <c r="M234" t="str">
        <f>IF(ISBLANK(Marathon!N237),"",100+MAX(0,(50-(50*(Marathon!N237-'Best Times'!P$2)/('Best Times'!P$8-'Best Times'!P$2)))))</f>
        <v/>
      </c>
      <c r="N234" t="str">
        <f>IF(ISBLANK(Marathon!O237),"",100+MAX(0,(50-(50*(Marathon!O237-'Best Times'!Q$2)/('Best Times'!Q$8-'Best Times'!Q$2)))))</f>
        <v/>
      </c>
      <c r="O234">
        <f>100*COUNTIF(E234:N234,"&gt;0")</f>
        <v>200</v>
      </c>
      <c r="P234">
        <f>IF(O234=1000,MIN(E234:N234),0)</f>
        <v>0</v>
      </c>
      <c r="Q234">
        <f>SUM(E234:N234)-P234</f>
        <v>200</v>
      </c>
      <c r="R234">
        <v>233</v>
      </c>
      <c r="S234">
        <f t="shared" si="3"/>
        <v>0</v>
      </c>
    </row>
    <row r="235" spans="1:19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IF(ISBLANK(Marathon!F238),"",100+MAX(0,(50-(50*(Marathon!F238-'Best Times'!H$2)/('Best Times'!H$8-'Best Times'!H$2)))))</f>
        <v/>
      </c>
      <c r="F235" t="str">
        <f>IF(ISBLANK(Marathon!G238),"",100+MAX(0,(50-(50*(Marathon!G238-'Best Times'!I$2)/('Best Times'!I$8-'Best Times'!I$2)))))</f>
        <v/>
      </c>
      <c r="G235" t="str">
        <f>IF(ISBLANK(Marathon!H238),"",100+MAX(0,(50-(50*(Marathon!H238-'Best Times'!J$2)/('Best Times'!J$8-'Best Times'!J$2)))))</f>
        <v/>
      </c>
      <c r="H235" t="str">
        <f>IF(ISBLANK(Marathon!I238),"",100+MAX(0,(50-(50*(Marathon!I238-'Best Times'!K$2)/('Best Times'!K$8-'Best Times'!K$2)))))</f>
        <v/>
      </c>
      <c r="I235" t="str">
        <f>IF(ISBLANK(Marathon!J238),"",100+MAX(0,(50-(50*(Marathon!J238-'Best Times'!L$2)/('Best Times'!L$8-'Best Times'!L$2)))))</f>
        <v/>
      </c>
      <c r="J235" t="str">
        <f>IF(ISBLANK(Marathon!K238),"",100+MAX(0,(50-(50*(Marathon!K238-'Best Times'!M$2)/('Best Times'!M$8-'Best Times'!M$2)))))</f>
        <v/>
      </c>
      <c r="K235" t="str">
        <f>IF(ISBLANK(Marathon!L238),"",100+MAX(0,(50-(50*(Marathon!L238-'Best Times'!N$2)/('Best Times'!N$8-'Best Times'!N$2)))))</f>
        <v/>
      </c>
      <c r="L235" t="str">
        <f>IF(ISBLANK(Marathon!M238),"",100+MAX(0,(50-(50*(Marathon!M238-'Best Times'!O$2)/('Best Times'!O$8-'Best Times'!O$2)))))</f>
        <v/>
      </c>
      <c r="M235">
        <f>IF(ISBLANK(Marathon!N238),"",100+MAX(0,(50-(50*(Marathon!N238-'Best Times'!P$2)/('Best Times'!P$8-'Best Times'!P$2)))))</f>
        <v>100</v>
      </c>
      <c r="N235">
        <f>IF(ISBLANK(Marathon!O238),"",100+MAX(0,(50-(50*(Marathon!O238-'Best Times'!Q$2)/('Best Times'!Q$8-'Best Times'!Q$2)))))</f>
        <v>100</v>
      </c>
      <c r="O235">
        <f>100*COUNTIF(E235:N235,"&gt;0")</f>
        <v>200</v>
      </c>
      <c r="P235">
        <f>IF(O235=1000,MIN(E235:N235),0)</f>
        <v>0</v>
      </c>
      <c r="Q235">
        <f>SUM(E235:N235)-P235</f>
        <v>200</v>
      </c>
      <c r="R235">
        <v>234</v>
      </c>
      <c r="S235">
        <f t="shared" si="3"/>
        <v>0</v>
      </c>
    </row>
    <row r="236" spans="1:19">
      <c r="A236">
        <v>235</v>
      </c>
      <c r="B236" t="s">
        <v>242</v>
      </c>
      <c r="C236" s="1">
        <v>0</v>
      </c>
      <c r="D236" s="2" t="s">
        <v>321</v>
      </c>
      <c r="E236">
        <f>IF(ISBLANK(Marathon!F239),"",100+MAX(0,(50-(50*(Marathon!F239-'Best Times'!H$2)/('Best Times'!H$8-'Best Times'!H$2)))))</f>
        <v>100</v>
      </c>
      <c r="F236" t="str">
        <f>IF(ISBLANK(Marathon!G239),"",100+MAX(0,(50-(50*(Marathon!G239-'Best Times'!I$2)/('Best Times'!I$8-'Best Times'!I$2)))))</f>
        <v/>
      </c>
      <c r="G236">
        <f>IF(ISBLANK(Marathon!H239),"",100+MAX(0,(50-(50*(Marathon!H239-'Best Times'!J$2)/('Best Times'!J$8-'Best Times'!J$2)))))</f>
        <v>100</v>
      </c>
      <c r="H236" t="str">
        <f>IF(ISBLANK(Marathon!I239),"",100+MAX(0,(50-(50*(Marathon!I239-'Best Times'!K$2)/('Best Times'!K$8-'Best Times'!K$2)))))</f>
        <v/>
      </c>
      <c r="I236" t="str">
        <f>IF(ISBLANK(Marathon!J239),"",100+MAX(0,(50-(50*(Marathon!J239-'Best Times'!L$2)/('Best Times'!L$8-'Best Times'!L$2)))))</f>
        <v/>
      </c>
      <c r="J236" t="str">
        <f>IF(ISBLANK(Marathon!K239),"",100+MAX(0,(50-(50*(Marathon!K239-'Best Times'!M$2)/('Best Times'!M$8-'Best Times'!M$2)))))</f>
        <v/>
      </c>
      <c r="K236" t="str">
        <f>IF(ISBLANK(Marathon!L239),"",100+MAX(0,(50-(50*(Marathon!L239-'Best Times'!N$2)/('Best Times'!N$8-'Best Times'!N$2)))))</f>
        <v/>
      </c>
      <c r="L236" t="str">
        <f>IF(ISBLANK(Marathon!M239),"",100+MAX(0,(50-(50*(Marathon!M239-'Best Times'!O$2)/('Best Times'!O$8-'Best Times'!O$2)))))</f>
        <v/>
      </c>
      <c r="M236" t="str">
        <f>IF(ISBLANK(Marathon!N239),"",100+MAX(0,(50-(50*(Marathon!N239-'Best Times'!P$2)/('Best Times'!P$8-'Best Times'!P$2)))))</f>
        <v/>
      </c>
      <c r="N236" t="str">
        <f>IF(ISBLANK(Marathon!O239),"",100+MAX(0,(50-(50*(Marathon!O239-'Best Times'!Q$2)/('Best Times'!Q$8-'Best Times'!Q$2)))))</f>
        <v/>
      </c>
      <c r="O236">
        <f>100*COUNTIF(E236:N236,"&gt;0")</f>
        <v>200</v>
      </c>
      <c r="P236">
        <f>IF(O236=1000,MIN(E236:N236),0)</f>
        <v>0</v>
      </c>
      <c r="Q236">
        <f>SUM(E236:N236)-P236</f>
        <v>200</v>
      </c>
      <c r="R236">
        <v>235</v>
      </c>
      <c r="S236">
        <f t="shared" si="3"/>
        <v>0</v>
      </c>
    </row>
    <row r="237" spans="1:19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IF(ISBLANK(Marathon!F240),"",100+MAX(0,(50-(50*(Marathon!F240-'Best Times'!H$2)/('Best Times'!H$8-'Best Times'!H$2)))))</f>
        <v/>
      </c>
      <c r="F237" t="str">
        <f>IF(ISBLANK(Marathon!G240),"",100+MAX(0,(50-(50*(Marathon!G240-'Best Times'!I$2)/('Best Times'!I$8-'Best Times'!I$2)))))</f>
        <v/>
      </c>
      <c r="G237" t="str">
        <f>IF(ISBLANK(Marathon!H240),"",100+MAX(0,(50-(50*(Marathon!H240-'Best Times'!J$2)/('Best Times'!J$8-'Best Times'!J$2)))))</f>
        <v/>
      </c>
      <c r="H237" t="str">
        <f>IF(ISBLANK(Marathon!I240),"",100+MAX(0,(50-(50*(Marathon!I240-'Best Times'!K$2)/('Best Times'!K$8-'Best Times'!K$2)))))</f>
        <v/>
      </c>
      <c r="I237" t="str">
        <f>IF(ISBLANK(Marathon!J240),"",100+MAX(0,(50-(50*(Marathon!J240-'Best Times'!L$2)/('Best Times'!L$8-'Best Times'!L$2)))))</f>
        <v/>
      </c>
      <c r="J237" t="str">
        <f>IF(ISBLANK(Marathon!K240),"",100+MAX(0,(50-(50*(Marathon!K240-'Best Times'!M$2)/('Best Times'!M$8-'Best Times'!M$2)))))</f>
        <v/>
      </c>
      <c r="K237" t="str">
        <f>IF(ISBLANK(Marathon!L240),"",100+MAX(0,(50-(50*(Marathon!L240-'Best Times'!N$2)/('Best Times'!N$8-'Best Times'!N$2)))))</f>
        <v/>
      </c>
      <c r="L237" t="str">
        <f>IF(ISBLANK(Marathon!M240),"",100+MAX(0,(50-(50*(Marathon!M240-'Best Times'!O$2)/('Best Times'!O$8-'Best Times'!O$2)))))</f>
        <v/>
      </c>
      <c r="M237">
        <f>IF(ISBLANK(Marathon!N240),"",100+MAX(0,(50-(50*(Marathon!N240-'Best Times'!P$2)/('Best Times'!P$8-'Best Times'!P$2)))))</f>
        <v>100</v>
      </c>
      <c r="N237">
        <f>IF(ISBLANK(Marathon!O240),"",100+MAX(0,(50-(50*(Marathon!O240-'Best Times'!Q$2)/('Best Times'!Q$8-'Best Times'!Q$2)))))</f>
        <v>100</v>
      </c>
      <c r="O237">
        <f>100*COUNTIF(E237:N237,"&gt;0")</f>
        <v>200</v>
      </c>
      <c r="P237">
        <f>IF(O237=1000,MIN(E237:N237),0)</f>
        <v>0</v>
      </c>
      <c r="Q237">
        <f>SUM(E237:N237)-P237</f>
        <v>200</v>
      </c>
      <c r="R237">
        <v>236</v>
      </c>
      <c r="S237">
        <f t="shared" si="3"/>
        <v>0</v>
      </c>
    </row>
    <row r="238" spans="1:19">
      <c r="A238">
        <v>237</v>
      </c>
      <c r="B238" t="s">
        <v>244</v>
      </c>
      <c r="C238" s="1">
        <v>0</v>
      </c>
      <c r="D238" s="2" t="s">
        <v>321</v>
      </c>
      <c r="E238">
        <f>IF(ISBLANK(Marathon!F241),"",100+MAX(0,(50-(50*(Marathon!F241-'Best Times'!H$2)/('Best Times'!H$8-'Best Times'!H$2)))))</f>
        <v>100</v>
      </c>
      <c r="F238" t="str">
        <f>IF(ISBLANK(Marathon!G241),"",100+MAX(0,(50-(50*(Marathon!G241-'Best Times'!I$2)/('Best Times'!I$8-'Best Times'!I$2)))))</f>
        <v/>
      </c>
      <c r="G238" t="str">
        <f>IF(ISBLANK(Marathon!H241),"",100+MAX(0,(50-(50*(Marathon!H241-'Best Times'!J$2)/('Best Times'!J$8-'Best Times'!J$2)))))</f>
        <v/>
      </c>
      <c r="H238" t="str">
        <f>IF(ISBLANK(Marathon!I241),"",100+MAX(0,(50-(50*(Marathon!I241-'Best Times'!K$2)/('Best Times'!K$8-'Best Times'!K$2)))))</f>
        <v/>
      </c>
      <c r="I238" t="str">
        <f>IF(ISBLANK(Marathon!J241),"",100+MAX(0,(50-(50*(Marathon!J241-'Best Times'!L$2)/('Best Times'!L$8-'Best Times'!L$2)))))</f>
        <v/>
      </c>
      <c r="J238" t="str">
        <f>IF(ISBLANK(Marathon!K241),"",100+MAX(0,(50-(50*(Marathon!K241-'Best Times'!M$2)/('Best Times'!M$8-'Best Times'!M$2)))))</f>
        <v/>
      </c>
      <c r="K238" t="str">
        <f>IF(ISBLANK(Marathon!L241),"",100+MAX(0,(50-(50*(Marathon!L241-'Best Times'!N$2)/('Best Times'!N$8-'Best Times'!N$2)))))</f>
        <v/>
      </c>
      <c r="L238" t="str">
        <f>IF(ISBLANK(Marathon!M241),"",100+MAX(0,(50-(50*(Marathon!M241-'Best Times'!O$2)/('Best Times'!O$8-'Best Times'!O$2)))))</f>
        <v/>
      </c>
      <c r="M238">
        <f>IF(ISBLANK(Marathon!N241),"",100+MAX(0,(50-(50*(Marathon!N241-'Best Times'!P$2)/('Best Times'!P$8-'Best Times'!P$2)))))</f>
        <v>100</v>
      </c>
      <c r="N238" t="str">
        <f>IF(ISBLANK(Marathon!O241),"",100+MAX(0,(50-(50*(Marathon!O241-'Best Times'!Q$2)/('Best Times'!Q$8-'Best Times'!Q$2)))))</f>
        <v/>
      </c>
      <c r="O238">
        <f>100*COUNTIF(E238:N238,"&gt;0")</f>
        <v>200</v>
      </c>
      <c r="P238">
        <f>IF(O238=1000,MIN(E238:N238),0)</f>
        <v>0</v>
      </c>
      <c r="Q238">
        <f>SUM(E238:N238)-P238</f>
        <v>200</v>
      </c>
      <c r="R238">
        <v>237</v>
      </c>
      <c r="S238">
        <f t="shared" si="3"/>
        <v>0</v>
      </c>
    </row>
    <row r="239" spans="1:19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IF(ISBLANK(Marathon!F242),"",100+MAX(0,(50-(50*(Marathon!F242-'Best Times'!H$2)/('Best Times'!H$8-'Best Times'!H$2)))))</f>
        <v/>
      </c>
      <c r="F239">
        <f>IF(ISBLANK(Marathon!G242),"",100+MAX(0,(50-(50*(Marathon!G242-'Best Times'!I$2)/('Best Times'!I$8-'Best Times'!I$2)))))</f>
        <v>100</v>
      </c>
      <c r="G239" t="str">
        <f>IF(ISBLANK(Marathon!H242),"",100+MAX(0,(50-(50*(Marathon!H242-'Best Times'!J$2)/('Best Times'!J$8-'Best Times'!J$2)))))</f>
        <v/>
      </c>
      <c r="H239" t="str">
        <f>IF(ISBLANK(Marathon!I242),"",100+MAX(0,(50-(50*(Marathon!I242-'Best Times'!K$2)/('Best Times'!K$8-'Best Times'!K$2)))))</f>
        <v/>
      </c>
      <c r="I239" t="str">
        <f>IF(ISBLANK(Marathon!J242),"",100+MAX(0,(50-(50*(Marathon!J242-'Best Times'!L$2)/('Best Times'!L$8-'Best Times'!L$2)))))</f>
        <v/>
      </c>
      <c r="J239" t="str">
        <f>IF(ISBLANK(Marathon!K242),"",100+MAX(0,(50-(50*(Marathon!K242-'Best Times'!M$2)/('Best Times'!M$8-'Best Times'!M$2)))))</f>
        <v/>
      </c>
      <c r="K239" t="str">
        <f>IF(ISBLANK(Marathon!L242),"",100+MAX(0,(50-(50*(Marathon!L242-'Best Times'!N$2)/('Best Times'!N$8-'Best Times'!N$2)))))</f>
        <v/>
      </c>
      <c r="L239" t="str">
        <f>IF(ISBLANK(Marathon!M242),"",100+MAX(0,(50-(50*(Marathon!M242-'Best Times'!O$2)/('Best Times'!O$8-'Best Times'!O$2)))))</f>
        <v/>
      </c>
      <c r="M239" t="str">
        <f>IF(ISBLANK(Marathon!N242),"",100+MAX(0,(50-(50*(Marathon!N242-'Best Times'!P$2)/('Best Times'!P$8-'Best Times'!P$2)))))</f>
        <v/>
      </c>
      <c r="N239">
        <f>IF(ISBLANK(Marathon!O242),"",100+MAX(0,(50-(50*(Marathon!O242-'Best Times'!Q$2)/('Best Times'!Q$8-'Best Times'!Q$2)))))</f>
        <v>100</v>
      </c>
      <c r="O239">
        <f>100*COUNTIF(E239:N239,"&gt;0")</f>
        <v>200</v>
      </c>
      <c r="P239">
        <f>IF(O239=1000,MIN(E239:N239),0)</f>
        <v>0</v>
      </c>
      <c r="Q239">
        <f>SUM(E239:N239)-P239</f>
        <v>200</v>
      </c>
      <c r="R239">
        <v>238</v>
      </c>
      <c r="S239">
        <f t="shared" si="3"/>
        <v>0</v>
      </c>
    </row>
    <row r="240" spans="1:19">
      <c r="A240">
        <v>239</v>
      </c>
      <c r="B240" t="s">
        <v>245</v>
      </c>
      <c r="C240" s="1">
        <v>0</v>
      </c>
      <c r="D240" s="2" t="s">
        <v>321</v>
      </c>
      <c r="E240">
        <f>IF(ISBLANK(Marathon!F243),"",100+MAX(0,(50-(50*(Marathon!F243-'Best Times'!H$2)/('Best Times'!H$8-'Best Times'!H$2)))))</f>
        <v>100</v>
      </c>
      <c r="F240" t="str">
        <f>IF(ISBLANK(Marathon!G243),"",100+MAX(0,(50-(50*(Marathon!G243-'Best Times'!I$2)/('Best Times'!I$8-'Best Times'!I$2)))))</f>
        <v/>
      </c>
      <c r="G240">
        <f>IF(ISBLANK(Marathon!H243),"",100+MAX(0,(50-(50*(Marathon!H243-'Best Times'!J$2)/('Best Times'!J$8-'Best Times'!J$2)))))</f>
        <v>100</v>
      </c>
      <c r="H240" t="str">
        <f>IF(ISBLANK(Marathon!I243),"",100+MAX(0,(50-(50*(Marathon!I243-'Best Times'!K$2)/('Best Times'!K$8-'Best Times'!K$2)))))</f>
        <v/>
      </c>
      <c r="I240" t="str">
        <f>IF(ISBLANK(Marathon!J243),"",100+MAX(0,(50-(50*(Marathon!J243-'Best Times'!L$2)/('Best Times'!L$8-'Best Times'!L$2)))))</f>
        <v/>
      </c>
      <c r="J240" t="str">
        <f>IF(ISBLANK(Marathon!K243),"",100+MAX(0,(50-(50*(Marathon!K243-'Best Times'!M$2)/('Best Times'!M$8-'Best Times'!M$2)))))</f>
        <v/>
      </c>
      <c r="K240" t="str">
        <f>IF(ISBLANK(Marathon!L243),"",100+MAX(0,(50-(50*(Marathon!L243-'Best Times'!N$2)/('Best Times'!N$8-'Best Times'!N$2)))))</f>
        <v/>
      </c>
      <c r="L240" t="str">
        <f>IF(ISBLANK(Marathon!M243),"",100+MAX(0,(50-(50*(Marathon!M243-'Best Times'!O$2)/('Best Times'!O$8-'Best Times'!O$2)))))</f>
        <v/>
      </c>
      <c r="M240" t="str">
        <f>IF(ISBLANK(Marathon!N243),"",100+MAX(0,(50-(50*(Marathon!N243-'Best Times'!P$2)/('Best Times'!P$8-'Best Times'!P$2)))))</f>
        <v/>
      </c>
      <c r="N240" t="str">
        <f>IF(ISBLANK(Marathon!O243),"",100+MAX(0,(50-(50*(Marathon!O243-'Best Times'!Q$2)/('Best Times'!Q$8-'Best Times'!Q$2)))))</f>
        <v/>
      </c>
      <c r="O240">
        <f>100*COUNTIF(E240:N240,"&gt;0")</f>
        <v>200</v>
      </c>
      <c r="P240">
        <f>IF(O240=1000,MIN(E240:N240),0)</f>
        <v>0</v>
      </c>
      <c r="Q240">
        <f>SUM(E240:N240)-P240</f>
        <v>200</v>
      </c>
      <c r="R240">
        <v>239</v>
      </c>
      <c r="S240">
        <f t="shared" si="3"/>
        <v>0</v>
      </c>
    </row>
    <row r="241" spans="1:19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IF(ISBLANK(Marathon!F244),"",100+MAX(0,(50-(50*(Marathon!F244-'Best Times'!H$2)/('Best Times'!H$8-'Best Times'!H$2)))))</f>
        <v/>
      </c>
      <c r="F241" t="str">
        <f>IF(ISBLANK(Marathon!G244),"",100+MAX(0,(50-(50*(Marathon!G244-'Best Times'!I$2)/('Best Times'!I$8-'Best Times'!I$2)))))</f>
        <v/>
      </c>
      <c r="G241" t="str">
        <f>IF(ISBLANK(Marathon!H244),"",100+MAX(0,(50-(50*(Marathon!H244-'Best Times'!J$2)/('Best Times'!J$8-'Best Times'!J$2)))))</f>
        <v/>
      </c>
      <c r="H241" t="str">
        <f>IF(ISBLANK(Marathon!I244),"",100+MAX(0,(50-(50*(Marathon!I244-'Best Times'!K$2)/('Best Times'!K$8-'Best Times'!K$2)))))</f>
        <v/>
      </c>
      <c r="I241" t="str">
        <f>IF(ISBLANK(Marathon!J244),"",100+MAX(0,(50-(50*(Marathon!J244-'Best Times'!L$2)/('Best Times'!L$8-'Best Times'!L$2)))))</f>
        <v/>
      </c>
      <c r="J241" t="str">
        <f>IF(ISBLANK(Marathon!K244),"",100+MAX(0,(50-(50*(Marathon!K244-'Best Times'!M$2)/('Best Times'!M$8-'Best Times'!M$2)))))</f>
        <v/>
      </c>
      <c r="K241">
        <f>IF(ISBLANK(Marathon!L244),"",100+MAX(0,(50-(50*(Marathon!L244-'Best Times'!N$2)/('Best Times'!N$8-'Best Times'!N$2)))))</f>
        <v>100</v>
      </c>
      <c r="L241" t="str">
        <f>IF(ISBLANK(Marathon!M244),"",100+MAX(0,(50-(50*(Marathon!M244-'Best Times'!O$2)/('Best Times'!O$8-'Best Times'!O$2)))))</f>
        <v/>
      </c>
      <c r="M241" t="str">
        <f>IF(ISBLANK(Marathon!N244),"",100+MAX(0,(50-(50*(Marathon!N244-'Best Times'!P$2)/('Best Times'!P$8-'Best Times'!P$2)))))</f>
        <v/>
      </c>
      <c r="N241">
        <f>IF(ISBLANK(Marathon!O244),"",100+MAX(0,(50-(50*(Marathon!O244-'Best Times'!Q$2)/('Best Times'!Q$8-'Best Times'!Q$2)))))</f>
        <v>100</v>
      </c>
      <c r="O241">
        <f>100*COUNTIF(E241:N241,"&gt;0")</f>
        <v>200</v>
      </c>
      <c r="P241">
        <f>IF(O241=1000,MIN(E241:N241),0)</f>
        <v>0</v>
      </c>
      <c r="Q241">
        <f>SUM(E241:N241)-P241</f>
        <v>200</v>
      </c>
      <c r="R241">
        <v>240</v>
      </c>
      <c r="S241">
        <f t="shared" si="3"/>
        <v>0</v>
      </c>
    </row>
    <row r="242" spans="1:19">
      <c r="A242">
        <v>241</v>
      </c>
      <c r="B242" t="s">
        <v>98</v>
      </c>
      <c r="C242" s="1">
        <v>0</v>
      </c>
      <c r="D242" s="2" t="s">
        <v>321</v>
      </c>
      <c r="E242">
        <f>IF(ISBLANK(Marathon!F245),"",100+MAX(0,(50-(50*(Marathon!F245-'Best Times'!H$2)/('Best Times'!H$8-'Best Times'!H$2)))))</f>
        <v>100</v>
      </c>
      <c r="F242" t="str">
        <f>IF(ISBLANK(Marathon!G245),"",100+MAX(0,(50-(50*(Marathon!G245-'Best Times'!I$2)/('Best Times'!I$8-'Best Times'!I$2)))))</f>
        <v/>
      </c>
      <c r="G242">
        <f>IF(ISBLANK(Marathon!H245),"",100+MAX(0,(50-(50*(Marathon!H245-'Best Times'!J$2)/('Best Times'!J$8-'Best Times'!J$2)))))</f>
        <v>100</v>
      </c>
      <c r="H242" t="str">
        <f>IF(ISBLANK(Marathon!I245),"",100+MAX(0,(50-(50*(Marathon!I245-'Best Times'!K$2)/('Best Times'!K$8-'Best Times'!K$2)))))</f>
        <v/>
      </c>
      <c r="I242" t="str">
        <f>IF(ISBLANK(Marathon!J245),"",100+MAX(0,(50-(50*(Marathon!J245-'Best Times'!L$2)/('Best Times'!L$8-'Best Times'!L$2)))))</f>
        <v/>
      </c>
      <c r="J242" t="str">
        <f>IF(ISBLANK(Marathon!K245),"",100+MAX(0,(50-(50*(Marathon!K245-'Best Times'!M$2)/('Best Times'!M$8-'Best Times'!M$2)))))</f>
        <v/>
      </c>
      <c r="K242" t="str">
        <f>IF(ISBLANK(Marathon!L245),"",100+MAX(0,(50-(50*(Marathon!L245-'Best Times'!N$2)/('Best Times'!N$8-'Best Times'!N$2)))))</f>
        <v/>
      </c>
      <c r="L242" t="str">
        <f>IF(ISBLANK(Marathon!M245),"",100+MAX(0,(50-(50*(Marathon!M245-'Best Times'!O$2)/('Best Times'!O$8-'Best Times'!O$2)))))</f>
        <v/>
      </c>
      <c r="M242" t="str">
        <f>IF(ISBLANK(Marathon!N245),"",100+MAX(0,(50-(50*(Marathon!N245-'Best Times'!P$2)/('Best Times'!P$8-'Best Times'!P$2)))))</f>
        <v/>
      </c>
      <c r="N242" t="str">
        <f>IF(ISBLANK(Marathon!O245),"",100+MAX(0,(50-(50*(Marathon!O245-'Best Times'!Q$2)/('Best Times'!Q$8-'Best Times'!Q$2)))))</f>
        <v/>
      </c>
      <c r="O242">
        <f>100*COUNTIF(E242:N242,"&gt;0")</f>
        <v>200</v>
      </c>
      <c r="P242">
        <f>IF(O242=1000,MIN(E242:N242),0)</f>
        <v>0</v>
      </c>
      <c r="Q242">
        <f>SUM(E242:N242)-P242</f>
        <v>200</v>
      </c>
      <c r="R242">
        <v>241</v>
      </c>
      <c r="S242">
        <f t="shared" si="3"/>
        <v>0</v>
      </c>
    </row>
    <row r="243" spans="1:19">
      <c r="A243">
        <v>244</v>
      </c>
      <c r="B243" t="s">
        <v>249</v>
      </c>
      <c r="C243" s="1">
        <v>0</v>
      </c>
      <c r="D243" s="2" t="s">
        <v>323</v>
      </c>
      <c r="E243" t="str">
        <f>IF(ISBLANK(Marathon!F248),"",100+MAX(0,(50-(50*(Marathon!F248-'Best Times'!H$2)/('Best Times'!H$8-'Best Times'!H$2)))))</f>
        <v/>
      </c>
      <c r="F243" t="str">
        <f>IF(ISBLANK(Marathon!G248),"",100+MAX(0,(50-(50*(Marathon!G248-'Best Times'!I$2)/('Best Times'!I$8-'Best Times'!I$2)))))</f>
        <v/>
      </c>
      <c r="G243">
        <f>IF(ISBLANK(Marathon!H248),"",100+MAX(0,(50-(50*(Marathon!H248-'Best Times'!J$2)/('Best Times'!J$8-'Best Times'!J$2)))))</f>
        <v>134.4</v>
      </c>
      <c r="H243" t="str">
        <f>IF(ISBLANK(Marathon!I248),"",100+MAX(0,(50-(50*(Marathon!I248-'Best Times'!K$2)/('Best Times'!K$8-'Best Times'!K$2)))))</f>
        <v/>
      </c>
      <c r="I243" t="str">
        <f>IF(ISBLANK(Marathon!J248),"",100+MAX(0,(50-(50*(Marathon!J248-'Best Times'!L$2)/('Best Times'!L$8-'Best Times'!L$2)))))</f>
        <v/>
      </c>
      <c r="J243" t="str">
        <f>IF(ISBLANK(Marathon!K248),"",100+MAX(0,(50-(50*(Marathon!K248-'Best Times'!M$2)/('Best Times'!M$8-'Best Times'!M$2)))))</f>
        <v/>
      </c>
      <c r="K243" t="str">
        <f>IF(ISBLANK(Marathon!L248),"",100+MAX(0,(50-(50*(Marathon!L248-'Best Times'!N$2)/('Best Times'!N$8-'Best Times'!N$2)))))</f>
        <v/>
      </c>
      <c r="L243" t="str">
        <f>IF(ISBLANK(Marathon!M248),"",100+MAX(0,(50-(50*(Marathon!M248-'Best Times'!O$2)/('Best Times'!O$8-'Best Times'!O$2)))))</f>
        <v/>
      </c>
      <c r="M243" t="str">
        <f>IF(ISBLANK(Marathon!N248),"",100+MAX(0,(50-(50*(Marathon!N248-'Best Times'!P$2)/('Best Times'!P$8-'Best Times'!P$2)))))</f>
        <v/>
      </c>
      <c r="N243" t="str">
        <f>IF(ISBLANK(Marathon!O248),"",100+MAX(0,(50-(50*(Marathon!O248-'Best Times'!Q$2)/('Best Times'!Q$8-'Best Times'!Q$2)))))</f>
        <v/>
      </c>
      <c r="O243">
        <f>100*COUNTIF(E243:N243,"&gt;0")</f>
        <v>100</v>
      </c>
      <c r="P243">
        <f>IF(O243=1000,MIN(E243:N243),0)</f>
        <v>0</v>
      </c>
      <c r="Q243">
        <f>SUM(E243:N243)-P243</f>
        <v>134.4</v>
      </c>
      <c r="R243">
        <v>242</v>
      </c>
      <c r="S243">
        <f t="shared" si="3"/>
        <v>2</v>
      </c>
    </row>
    <row r="244" spans="1:19">
      <c r="A244">
        <v>243</v>
      </c>
      <c r="B244" t="s">
        <v>248</v>
      </c>
      <c r="C244" s="1">
        <v>11.316666666666601</v>
      </c>
      <c r="D244" s="2" t="s">
        <v>322</v>
      </c>
      <c r="E244" t="str">
        <f>IF(ISBLANK(Marathon!F247),"",100+MAX(0,(50-(50*(Marathon!F247-'Best Times'!H$2)/('Best Times'!H$8-'Best Times'!H$2)))))</f>
        <v/>
      </c>
      <c r="F244" t="str">
        <f>IF(ISBLANK(Marathon!G247),"",100+MAX(0,(50-(50*(Marathon!G247-'Best Times'!I$2)/('Best Times'!I$8-'Best Times'!I$2)))))</f>
        <v/>
      </c>
      <c r="G244" t="str">
        <f>IF(ISBLANK(Marathon!H247),"",100+MAX(0,(50-(50*(Marathon!H247-'Best Times'!J$2)/('Best Times'!J$8-'Best Times'!J$2)))))</f>
        <v/>
      </c>
      <c r="H244" t="str">
        <f>IF(ISBLANK(Marathon!I247),"",100+MAX(0,(50-(50*(Marathon!I247-'Best Times'!K$2)/('Best Times'!K$8-'Best Times'!K$2)))))</f>
        <v/>
      </c>
      <c r="I244">
        <f>IF(ISBLANK(Marathon!J247),"",100+MAX(0,(50-(50*(Marathon!J247-'Best Times'!L$2)/('Best Times'!L$8-'Best Times'!L$2)))))</f>
        <v>109.63793103448276</v>
      </c>
      <c r="J244" t="str">
        <f>IF(ISBLANK(Marathon!K247),"",100+MAX(0,(50-(50*(Marathon!K247-'Best Times'!M$2)/('Best Times'!M$8-'Best Times'!M$2)))))</f>
        <v/>
      </c>
      <c r="K244" t="str">
        <f>IF(ISBLANK(Marathon!L247),"",100+MAX(0,(50-(50*(Marathon!L247-'Best Times'!N$2)/('Best Times'!N$8-'Best Times'!N$2)))))</f>
        <v/>
      </c>
      <c r="L244" t="str">
        <f>IF(ISBLANK(Marathon!M247),"",100+MAX(0,(50-(50*(Marathon!M247-'Best Times'!O$2)/('Best Times'!O$8-'Best Times'!O$2)))))</f>
        <v/>
      </c>
      <c r="M244" t="str">
        <f>IF(ISBLANK(Marathon!N247),"",100+MAX(0,(50-(50*(Marathon!N247-'Best Times'!P$2)/('Best Times'!P$8-'Best Times'!P$2)))))</f>
        <v/>
      </c>
      <c r="N244" t="str">
        <f>IF(ISBLANK(Marathon!O247),"",100+MAX(0,(50-(50*(Marathon!O247-'Best Times'!Q$2)/('Best Times'!Q$8-'Best Times'!Q$2)))))</f>
        <v/>
      </c>
      <c r="O244">
        <f>100*COUNTIF(E244:N244,"&gt;0")</f>
        <v>100</v>
      </c>
      <c r="P244">
        <f>IF(O244=1000,MIN(E244:N244),0)</f>
        <v>0</v>
      </c>
      <c r="Q244">
        <f>SUM(E244:N244)-P244</f>
        <v>109.63793103448276</v>
      </c>
      <c r="R244">
        <v>243</v>
      </c>
      <c r="S244">
        <f t="shared" si="3"/>
        <v>0</v>
      </c>
    </row>
    <row r="245" spans="1:19">
      <c r="A245">
        <v>242</v>
      </c>
      <c r="B245" t="s">
        <v>247</v>
      </c>
      <c r="C245" s="1">
        <v>13.0166666666666</v>
      </c>
      <c r="D245" s="2" t="s">
        <v>322</v>
      </c>
      <c r="E245" t="str">
        <f>IF(ISBLANK(Marathon!F246),"",100+MAX(0,(50-(50*(Marathon!F246-'Best Times'!H$2)/('Best Times'!H$8-'Best Times'!H$2)))))</f>
        <v/>
      </c>
      <c r="F245" t="str">
        <f>IF(ISBLANK(Marathon!G246),"",100+MAX(0,(50-(50*(Marathon!G246-'Best Times'!I$2)/('Best Times'!I$8-'Best Times'!I$2)))))</f>
        <v/>
      </c>
      <c r="G245" t="str">
        <f>IF(ISBLANK(Marathon!H246),"",100+MAX(0,(50-(50*(Marathon!H246-'Best Times'!J$2)/('Best Times'!J$8-'Best Times'!J$2)))))</f>
        <v/>
      </c>
      <c r="H245" t="str">
        <f>IF(ISBLANK(Marathon!I246),"",100+MAX(0,(50-(50*(Marathon!I246-'Best Times'!K$2)/('Best Times'!K$8-'Best Times'!K$2)))))</f>
        <v/>
      </c>
      <c r="I245" t="str">
        <f>IF(ISBLANK(Marathon!J246),"",100+MAX(0,(50-(50*(Marathon!J246-'Best Times'!L$2)/('Best Times'!L$8-'Best Times'!L$2)))))</f>
        <v/>
      </c>
      <c r="J245" t="str">
        <f>IF(ISBLANK(Marathon!K246),"",100+MAX(0,(50-(50*(Marathon!K246-'Best Times'!M$2)/('Best Times'!M$8-'Best Times'!M$2)))))</f>
        <v/>
      </c>
      <c r="K245" t="str">
        <f>IF(ISBLANK(Marathon!L246),"",100+MAX(0,(50-(50*(Marathon!L246-'Best Times'!N$2)/('Best Times'!N$8-'Best Times'!N$2)))))</f>
        <v/>
      </c>
      <c r="L245" t="str">
        <f>IF(ISBLANK(Marathon!M246),"",100+MAX(0,(50-(50*(Marathon!M246-'Best Times'!O$2)/('Best Times'!O$8-'Best Times'!O$2)))))</f>
        <v/>
      </c>
      <c r="M245" t="str">
        <f>IF(ISBLANK(Marathon!N246),"",100+MAX(0,(50-(50*(Marathon!N246-'Best Times'!P$2)/('Best Times'!P$8-'Best Times'!P$2)))))</f>
        <v/>
      </c>
      <c r="N245">
        <f>IF(ISBLANK(Marathon!O246),"",100+MAX(0,(50-(50*(Marathon!O246-'Best Times'!Q$2)/('Best Times'!Q$8-'Best Times'!Q$2)))))</f>
        <v>101.51452282157676</v>
      </c>
      <c r="O245">
        <f>100*COUNTIF(E245:N245,"&gt;0")</f>
        <v>100</v>
      </c>
      <c r="P245">
        <f>IF(O245=1000,MIN(E245:N245),0)</f>
        <v>0</v>
      </c>
      <c r="Q245">
        <f>SUM(E245:N245)-P245</f>
        <v>101.51452282157676</v>
      </c>
      <c r="R245">
        <v>244</v>
      </c>
      <c r="S245">
        <f t="shared" si="3"/>
        <v>-2</v>
      </c>
    </row>
    <row r="246" spans="1:19">
      <c r="A246">
        <v>254</v>
      </c>
      <c r="B246" t="s">
        <v>108</v>
      </c>
      <c r="C246" s="1">
        <v>0</v>
      </c>
      <c r="D246" s="2" t="s">
        <v>323</v>
      </c>
      <c r="E246" t="str">
        <f>IF(ISBLANK(Marathon!F258),"",100+MAX(0,(50-(50*(Marathon!F258-'Best Times'!H$2)/('Best Times'!H$8-'Best Times'!H$2)))))</f>
        <v/>
      </c>
      <c r="F246" t="str">
        <f>IF(ISBLANK(Marathon!G258),"",100+MAX(0,(50-(50*(Marathon!G258-'Best Times'!I$2)/('Best Times'!I$8-'Best Times'!I$2)))))</f>
        <v/>
      </c>
      <c r="G246" t="str">
        <f>IF(ISBLANK(Marathon!H258),"",100+MAX(0,(50-(50*(Marathon!H258-'Best Times'!J$2)/('Best Times'!J$8-'Best Times'!J$2)))))</f>
        <v/>
      </c>
      <c r="H246" t="str">
        <f>IF(ISBLANK(Marathon!I258),"",100+MAX(0,(50-(50*(Marathon!I258-'Best Times'!K$2)/('Best Times'!K$8-'Best Times'!K$2)))))</f>
        <v/>
      </c>
      <c r="I246" t="str">
        <f>IF(ISBLANK(Marathon!J258),"",100+MAX(0,(50-(50*(Marathon!J258-'Best Times'!L$2)/('Best Times'!L$8-'Best Times'!L$2)))))</f>
        <v/>
      </c>
      <c r="J246">
        <f>IF(ISBLANK(Marathon!K258),"",100+MAX(0,(50-(50*(Marathon!K258-'Best Times'!M$2)/('Best Times'!M$8-'Best Times'!M$2)))))</f>
        <v>100.64102564102564</v>
      </c>
      <c r="K246" t="str">
        <f>IF(ISBLANK(Marathon!L258),"",100+MAX(0,(50-(50*(Marathon!L258-'Best Times'!N$2)/('Best Times'!N$8-'Best Times'!N$2)))))</f>
        <v/>
      </c>
      <c r="L246" t="str">
        <f>IF(ISBLANK(Marathon!M258),"",100+MAX(0,(50-(50*(Marathon!M258-'Best Times'!O$2)/('Best Times'!O$8-'Best Times'!O$2)))))</f>
        <v/>
      </c>
      <c r="M246" t="str">
        <f>IF(ISBLANK(Marathon!N258),"",100+MAX(0,(50-(50*(Marathon!N258-'Best Times'!P$2)/('Best Times'!P$8-'Best Times'!P$2)))))</f>
        <v/>
      </c>
      <c r="N246" t="str">
        <f>IF(ISBLANK(Marathon!O258),"",100+MAX(0,(50-(50*(Marathon!O258-'Best Times'!Q$2)/('Best Times'!Q$8-'Best Times'!Q$2)))))</f>
        <v/>
      </c>
      <c r="O246">
        <f>100*COUNTIF(E246:N246,"&gt;0")</f>
        <v>100</v>
      </c>
      <c r="P246">
        <f>IF(O246=1000,MIN(E246:N246),0)</f>
        <v>0</v>
      </c>
      <c r="Q246">
        <f>SUM(E246:N246)-P246</f>
        <v>100.64102564102564</v>
      </c>
      <c r="R246">
        <v>245</v>
      </c>
      <c r="S246">
        <f t="shared" si="3"/>
        <v>9</v>
      </c>
    </row>
    <row r="247" spans="1:19">
      <c r="A247">
        <v>245</v>
      </c>
      <c r="B247" t="s">
        <v>107</v>
      </c>
      <c r="C247" s="1">
        <v>0</v>
      </c>
      <c r="D247" s="2" t="s">
        <v>323</v>
      </c>
      <c r="E247">
        <f>IF(ISBLANK(Marathon!F249),"",100+MAX(0,(50-(50*(Marathon!F249-'Best Times'!H$2)/('Best Times'!H$8-'Best Times'!H$2)))))</f>
        <v>100</v>
      </c>
      <c r="F247" t="str">
        <f>IF(ISBLANK(Marathon!G249),"",100+MAX(0,(50-(50*(Marathon!G249-'Best Times'!I$2)/('Best Times'!I$8-'Best Times'!I$2)))))</f>
        <v/>
      </c>
      <c r="G247" t="str">
        <f>IF(ISBLANK(Marathon!H249),"",100+MAX(0,(50-(50*(Marathon!H249-'Best Times'!J$2)/('Best Times'!J$8-'Best Times'!J$2)))))</f>
        <v/>
      </c>
      <c r="H247" t="str">
        <f>IF(ISBLANK(Marathon!I249),"",100+MAX(0,(50-(50*(Marathon!I249-'Best Times'!K$2)/('Best Times'!K$8-'Best Times'!K$2)))))</f>
        <v/>
      </c>
      <c r="I247" t="str">
        <f>IF(ISBLANK(Marathon!J249),"",100+MAX(0,(50-(50*(Marathon!J249-'Best Times'!L$2)/('Best Times'!L$8-'Best Times'!L$2)))))</f>
        <v/>
      </c>
      <c r="J247" t="str">
        <f>IF(ISBLANK(Marathon!K249),"",100+MAX(0,(50-(50*(Marathon!K249-'Best Times'!M$2)/('Best Times'!M$8-'Best Times'!M$2)))))</f>
        <v/>
      </c>
      <c r="K247" t="str">
        <f>IF(ISBLANK(Marathon!L249),"",100+MAX(0,(50-(50*(Marathon!L249-'Best Times'!N$2)/('Best Times'!N$8-'Best Times'!N$2)))))</f>
        <v/>
      </c>
      <c r="L247" t="str">
        <f>IF(ISBLANK(Marathon!M249),"",100+MAX(0,(50-(50*(Marathon!M249-'Best Times'!O$2)/('Best Times'!O$8-'Best Times'!O$2)))))</f>
        <v/>
      </c>
      <c r="M247" t="str">
        <f>IF(ISBLANK(Marathon!N249),"",100+MAX(0,(50-(50*(Marathon!N249-'Best Times'!P$2)/('Best Times'!P$8-'Best Times'!P$2)))))</f>
        <v/>
      </c>
      <c r="N247" t="str">
        <f>IF(ISBLANK(Marathon!O249),"",100+MAX(0,(50-(50*(Marathon!O249-'Best Times'!Q$2)/('Best Times'!Q$8-'Best Times'!Q$2)))))</f>
        <v/>
      </c>
      <c r="O247">
        <f>100*COUNTIF(E247:N247,"&gt;0")</f>
        <v>100</v>
      </c>
      <c r="P247">
        <f>IF(O247=1000,MIN(E247:N247),0)</f>
        <v>0</v>
      </c>
      <c r="Q247">
        <f>SUM(E247:N247)-P247</f>
        <v>100</v>
      </c>
      <c r="R247">
        <v>246</v>
      </c>
      <c r="S247">
        <f t="shared" si="3"/>
        <v>-1</v>
      </c>
    </row>
    <row r="248" spans="1:19">
      <c r="A248">
        <v>246</v>
      </c>
      <c r="B248" t="s">
        <v>250</v>
      </c>
      <c r="C248" s="1">
        <v>0</v>
      </c>
      <c r="D248" s="2" t="s">
        <v>323</v>
      </c>
      <c r="E248" t="str">
        <f>IF(ISBLANK(Marathon!F250),"",100+MAX(0,(50-(50*(Marathon!F250-'Best Times'!H$2)/('Best Times'!H$8-'Best Times'!H$2)))))</f>
        <v/>
      </c>
      <c r="F248">
        <f>IF(ISBLANK(Marathon!G250),"",100+MAX(0,(50-(50*(Marathon!G250-'Best Times'!I$2)/('Best Times'!I$8-'Best Times'!I$2)))))</f>
        <v>100</v>
      </c>
      <c r="G248" t="str">
        <f>IF(ISBLANK(Marathon!H250),"",100+MAX(0,(50-(50*(Marathon!H250-'Best Times'!J$2)/('Best Times'!J$8-'Best Times'!J$2)))))</f>
        <v/>
      </c>
      <c r="H248" t="str">
        <f>IF(ISBLANK(Marathon!I250),"",100+MAX(0,(50-(50*(Marathon!I250-'Best Times'!K$2)/('Best Times'!K$8-'Best Times'!K$2)))))</f>
        <v/>
      </c>
      <c r="I248" t="str">
        <f>IF(ISBLANK(Marathon!J250),"",100+MAX(0,(50-(50*(Marathon!J250-'Best Times'!L$2)/('Best Times'!L$8-'Best Times'!L$2)))))</f>
        <v/>
      </c>
      <c r="J248" t="str">
        <f>IF(ISBLANK(Marathon!K250),"",100+MAX(0,(50-(50*(Marathon!K250-'Best Times'!M$2)/('Best Times'!M$8-'Best Times'!M$2)))))</f>
        <v/>
      </c>
      <c r="K248" t="str">
        <f>IF(ISBLANK(Marathon!L250),"",100+MAX(0,(50-(50*(Marathon!L250-'Best Times'!N$2)/('Best Times'!N$8-'Best Times'!N$2)))))</f>
        <v/>
      </c>
      <c r="L248" t="str">
        <f>IF(ISBLANK(Marathon!M250),"",100+MAX(0,(50-(50*(Marathon!M250-'Best Times'!O$2)/('Best Times'!O$8-'Best Times'!O$2)))))</f>
        <v/>
      </c>
      <c r="M248" t="str">
        <f>IF(ISBLANK(Marathon!N250),"",100+MAX(0,(50-(50*(Marathon!N250-'Best Times'!P$2)/('Best Times'!P$8-'Best Times'!P$2)))))</f>
        <v/>
      </c>
      <c r="N248" t="str">
        <f>IF(ISBLANK(Marathon!O250),"",100+MAX(0,(50-(50*(Marathon!O250-'Best Times'!Q$2)/('Best Times'!Q$8-'Best Times'!Q$2)))))</f>
        <v/>
      </c>
      <c r="O248">
        <f>100*COUNTIF(E248:N248,"&gt;0")</f>
        <v>100</v>
      </c>
      <c r="P248">
        <f>IF(O248=1000,MIN(E248:N248),0)</f>
        <v>0</v>
      </c>
      <c r="Q248">
        <f>SUM(E248:N248)-P248</f>
        <v>100</v>
      </c>
      <c r="R248">
        <v>247</v>
      </c>
      <c r="S248">
        <f t="shared" si="3"/>
        <v>-1</v>
      </c>
    </row>
    <row r="249" spans="1:19">
      <c r="A249">
        <v>247</v>
      </c>
      <c r="B249" t="s">
        <v>251</v>
      </c>
      <c r="C249" s="1">
        <v>0</v>
      </c>
      <c r="D249" s="2" t="s">
        <v>323</v>
      </c>
      <c r="E249">
        <f>IF(ISBLANK(Marathon!F251),"",100+MAX(0,(50-(50*(Marathon!F251-'Best Times'!H$2)/('Best Times'!H$8-'Best Times'!H$2)))))</f>
        <v>100</v>
      </c>
      <c r="F249" t="str">
        <f>IF(ISBLANK(Marathon!G251),"",100+MAX(0,(50-(50*(Marathon!G251-'Best Times'!I$2)/('Best Times'!I$8-'Best Times'!I$2)))))</f>
        <v/>
      </c>
      <c r="G249" t="str">
        <f>IF(ISBLANK(Marathon!H251),"",100+MAX(0,(50-(50*(Marathon!H251-'Best Times'!J$2)/('Best Times'!J$8-'Best Times'!J$2)))))</f>
        <v/>
      </c>
      <c r="H249" t="str">
        <f>IF(ISBLANK(Marathon!I251),"",100+MAX(0,(50-(50*(Marathon!I251-'Best Times'!K$2)/('Best Times'!K$8-'Best Times'!K$2)))))</f>
        <v/>
      </c>
      <c r="I249" t="str">
        <f>IF(ISBLANK(Marathon!J251),"",100+MAX(0,(50-(50*(Marathon!J251-'Best Times'!L$2)/('Best Times'!L$8-'Best Times'!L$2)))))</f>
        <v/>
      </c>
      <c r="J249" t="str">
        <f>IF(ISBLANK(Marathon!K251),"",100+MAX(0,(50-(50*(Marathon!K251-'Best Times'!M$2)/('Best Times'!M$8-'Best Times'!M$2)))))</f>
        <v/>
      </c>
      <c r="K249" t="str">
        <f>IF(ISBLANK(Marathon!L251),"",100+MAX(0,(50-(50*(Marathon!L251-'Best Times'!N$2)/('Best Times'!N$8-'Best Times'!N$2)))))</f>
        <v/>
      </c>
      <c r="L249" t="str">
        <f>IF(ISBLANK(Marathon!M251),"",100+MAX(0,(50-(50*(Marathon!M251-'Best Times'!O$2)/('Best Times'!O$8-'Best Times'!O$2)))))</f>
        <v/>
      </c>
      <c r="M249" t="str">
        <f>IF(ISBLANK(Marathon!N251),"",100+MAX(0,(50-(50*(Marathon!N251-'Best Times'!P$2)/('Best Times'!P$8-'Best Times'!P$2)))))</f>
        <v/>
      </c>
      <c r="N249" t="str">
        <f>IF(ISBLANK(Marathon!O251),"",100+MAX(0,(50-(50*(Marathon!O251-'Best Times'!Q$2)/('Best Times'!Q$8-'Best Times'!Q$2)))))</f>
        <v/>
      </c>
      <c r="O249">
        <f>100*COUNTIF(E249:N249,"&gt;0")</f>
        <v>100</v>
      </c>
      <c r="P249">
        <f>IF(O249=1000,MIN(E249:N249),0)</f>
        <v>0</v>
      </c>
      <c r="Q249">
        <f>SUM(E249:N249)-P249</f>
        <v>100</v>
      </c>
      <c r="R249">
        <v>248</v>
      </c>
      <c r="S249">
        <f t="shared" si="3"/>
        <v>-1</v>
      </c>
    </row>
    <row r="250" spans="1:19">
      <c r="A250">
        <v>248</v>
      </c>
      <c r="B250" t="s">
        <v>252</v>
      </c>
      <c r="C250" s="1">
        <v>0</v>
      </c>
      <c r="D250" s="2" t="s">
        <v>323</v>
      </c>
      <c r="E250" t="str">
        <f>IF(ISBLANK(Marathon!F252),"",100+MAX(0,(50-(50*(Marathon!F252-'Best Times'!H$2)/('Best Times'!H$8-'Best Times'!H$2)))))</f>
        <v/>
      </c>
      <c r="F250" t="str">
        <f>IF(ISBLANK(Marathon!G252),"",100+MAX(0,(50-(50*(Marathon!G252-'Best Times'!I$2)/('Best Times'!I$8-'Best Times'!I$2)))))</f>
        <v/>
      </c>
      <c r="G250" t="str">
        <f>IF(ISBLANK(Marathon!H252),"",100+MAX(0,(50-(50*(Marathon!H252-'Best Times'!J$2)/('Best Times'!J$8-'Best Times'!J$2)))))</f>
        <v/>
      </c>
      <c r="H250" t="str">
        <f>IF(ISBLANK(Marathon!I252),"",100+MAX(0,(50-(50*(Marathon!I252-'Best Times'!K$2)/('Best Times'!K$8-'Best Times'!K$2)))))</f>
        <v/>
      </c>
      <c r="I250">
        <f>IF(ISBLANK(Marathon!J252),"",100+MAX(0,(50-(50*(Marathon!J252-'Best Times'!L$2)/('Best Times'!L$8-'Best Times'!L$2)))))</f>
        <v>100</v>
      </c>
      <c r="J250" t="str">
        <f>IF(ISBLANK(Marathon!K252),"",100+MAX(0,(50-(50*(Marathon!K252-'Best Times'!M$2)/('Best Times'!M$8-'Best Times'!M$2)))))</f>
        <v/>
      </c>
      <c r="K250" t="str">
        <f>IF(ISBLANK(Marathon!L252),"",100+MAX(0,(50-(50*(Marathon!L252-'Best Times'!N$2)/('Best Times'!N$8-'Best Times'!N$2)))))</f>
        <v/>
      </c>
      <c r="L250" t="str">
        <f>IF(ISBLANK(Marathon!M252),"",100+MAX(0,(50-(50*(Marathon!M252-'Best Times'!O$2)/('Best Times'!O$8-'Best Times'!O$2)))))</f>
        <v/>
      </c>
      <c r="M250" t="str">
        <f>IF(ISBLANK(Marathon!N252),"",100+MAX(0,(50-(50*(Marathon!N252-'Best Times'!P$2)/('Best Times'!P$8-'Best Times'!P$2)))))</f>
        <v/>
      </c>
      <c r="N250" t="str">
        <f>IF(ISBLANK(Marathon!O252),"",100+MAX(0,(50-(50*(Marathon!O252-'Best Times'!Q$2)/('Best Times'!Q$8-'Best Times'!Q$2)))))</f>
        <v/>
      </c>
      <c r="O250">
        <f>100*COUNTIF(E250:N250,"&gt;0")</f>
        <v>100</v>
      </c>
      <c r="P250">
        <f>IF(O250=1000,MIN(E250:N250),0)</f>
        <v>0</v>
      </c>
      <c r="Q250">
        <f>SUM(E250:N250)-P250</f>
        <v>100</v>
      </c>
      <c r="R250">
        <v>249</v>
      </c>
      <c r="S250">
        <f t="shared" si="3"/>
        <v>-1</v>
      </c>
    </row>
    <row r="251" spans="1:19">
      <c r="A251">
        <v>249</v>
      </c>
      <c r="B251" t="s">
        <v>253</v>
      </c>
      <c r="C251" s="1">
        <v>0</v>
      </c>
      <c r="D251" s="2" t="s">
        <v>323</v>
      </c>
      <c r="E251" t="str">
        <f>IF(ISBLANK(Marathon!F253),"",100+MAX(0,(50-(50*(Marathon!F253-'Best Times'!H$2)/('Best Times'!H$8-'Best Times'!H$2)))))</f>
        <v/>
      </c>
      <c r="F251" t="str">
        <f>IF(ISBLANK(Marathon!G253),"",100+MAX(0,(50-(50*(Marathon!G253-'Best Times'!I$2)/('Best Times'!I$8-'Best Times'!I$2)))))</f>
        <v/>
      </c>
      <c r="G251" t="str">
        <f>IF(ISBLANK(Marathon!H253),"",100+MAX(0,(50-(50*(Marathon!H253-'Best Times'!J$2)/('Best Times'!J$8-'Best Times'!J$2)))))</f>
        <v/>
      </c>
      <c r="H251" t="str">
        <f>IF(ISBLANK(Marathon!I253),"",100+MAX(0,(50-(50*(Marathon!I253-'Best Times'!K$2)/('Best Times'!K$8-'Best Times'!K$2)))))</f>
        <v/>
      </c>
      <c r="I251" t="str">
        <f>IF(ISBLANK(Marathon!J253),"",100+MAX(0,(50-(50*(Marathon!J253-'Best Times'!L$2)/('Best Times'!L$8-'Best Times'!L$2)))))</f>
        <v/>
      </c>
      <c r="J251" t="str">
        <f>IF(ISBLANK(Marathon!K253),"",100+MAX(0,(50-(50*(Marathon!K253-'Best Times'!M$2)/('Best Times'!M$8-'Best Times'!M$2)))))</f>
        <v/>
      </c>
      <c r="K251" t="str">
        <f>IF(ISBLANK(Marathon!L253),"",100+MAX(0,(50-(50*(Marathon!L253-'Best Times'!N$2)/('Best Times'!N$8-'Best Times'!N$2)))))</f>
        <v/>
      </c>
      <c r="L251" t="str">
        <f>IF(ISBLANK(Marathon!M253),"",100+MAX(0,(50-(50*(Marathon!M253-'Best Times'!O$2)/('Best Times'!O$8-'Best Times'!O$2)))))</f>
        <v/>
      </c>
      <c r="M251" t="str">
        <f>IF(ISBLANK(Marathon!N253),"",100+MAX(0,(50-(50*(Marathon!N253-'Best Times'!P$2)/('Best Times'!P$8-'Best Times'!P$2)))))</f>
        <v/>
      </c>
      <c r="N251">
        <f>IF(ISBLANK(Marathon!O253),"",100+MAX(0,(50-(50*(Marathon!O253-'Best Times'!Q$2)/('Best Times'!Q$8-'Best Times'!Q$2)))))</f>
        <v>100</v>
      </c>
      <c r="O251">
        <f>100*COUNTIF(E251:N251,"&gt;0")</f>
        <v>100</v>
      </c>
      <c r="P251">
        <f>IF(O251=1000,MIN(E251:N251),0)</f>
        <v>0</v>
      </c>
      <c r="Q251">
        <f>SUM(E251:N251)-P251</f>
        <v>100</v>
      </c>
      <c r="R251">
        <v>250</v>
      </c>
      <c r="S251">
        <f t="shared" si="3"/>
        <v>-1</v>
      </c>
    </row>
    <row r="252" spans="1:19">
      <c r="A252">
        <v>250</v>
      </c>
      <c r="B252" t="s">
        <v>254</v>
      </c>
      <c r="C252" s="1">
        <v>0</v>
      </c>
      <c r="D252" s="2" t="s">
        <v>323</v>
      </c>
      <c r="E252" t="str">
        <f>IF(ISBLANK(Marathon!F254),"",100+MAX(0,(50-(50*(Marathon!F254-'Best Times'!H$2)/('Best Times'!H$8-'Best Times'!H$2)))))</f>
        <v/>
      </c>
      <c r="F252" t="str">
        <f>IF(ISBLANK(Marathon!G254),"",100+MAX(0,(50-(50*(Marathon!G254-'Best Times'!I$2)/('Best Times'!I$8-'Best Times'!I$2)))))</f>
        <v/>
      </c>
      <c r="G252" t="str">
        <f>IF(ISBLANK(Marathon!H254),"",100+MAX(0,(50-(50*(Marathon!H254-'Best Times'!J$2)/('Best Times'!J$8-'Best Times'!J$2)))))</f>
        <v/>
      </c>
      <c r="H252" t="str">
        <f>IF(ISBLANK(Marathon!I254),"",100+MAX(0,(50-(50*(Marathon!I254-'Best Times'!K$2)/('Best Times'!K$8-'Best Times'!K$2)))))</f>
        <v/>
      </c>
      <c r="I252" t="str">
        <f>IF(ISBLANK(Marathon!J254),"",100+MAX(0,(50-(50*(Marathon!J254-'Best Times'!L$2)/('Best Times'!L$8-'Best Times'!L$2)))))</f>
        <v/>
      </c>
      <c r="J252">
        <f>IF(ISBLANK(Marathon!K254),"",100+MAX(0,(50-(50*(Marathon!K254-'Best Times'!M$2)/('Best Times'!M$8-'Best Times'!M$2)))))</f>
        <v>100</v>
      </c>
      <c r="K252" t="str">
        <f>IF(ISBLANK(Marathon!L254),"",100+MAX(0,(50-(50*(Marathon!L254-'Best Times'!N$2)/('Best Times'!N$8-'Best Times'!N$2)))))</f>
        <v/>
      </c>
      <c r="L252" t="str">
        <f>IF(ISBLANK(Marathon!M254),"",100+MAX(0,(50-(50*(Marathon!M254-'Best Times'!O$2)/('Best Times'!O$8-'Best Times'!O$2)))))</f>
        <v/>
      </c>
      <c r="M252" t="str">
        <f>IF(ISBLANK(Marathon!N254),"",100+MAX(0,(50-(50*(Marathon!N254-'Best Times'!P$2)/('Best Times'!P$8-'Best Times'!P$2)))))</f>
        <v/>
      </c>
      <c r="N252" t="str">
        <f>IF(ISBLANK(Marathon!O254),"",100+MAX(0,(50-(50*(Marathon!O254-'Best Times'!Q$2)/('Best Times'!Q$8-'Best Times'!Q$2)))))</f>
        <v/>
      </c>
      <c r="O252">
        <f>100*COUNTIF(E252:N252,"&gt;0")</f>
        <v>100</v>
      </c>
      <c r="P252">
        <f>IF(O252=1000,MIN(E252:N252),0)</f>
        <v>0</v>
      </c>
      <c r="Q252">
        <f>SUM(E252:N252)-P252</f>
        <v>100</v>
      </c>
      <c r="R252">
        <v>251</v>
      </c>
      <c r="S252">
        <f t="shared" si="3"/>
        <v>-1</v>
      </c>
    </row>
    <row r="253" spans="1:19">
      <c r="A253">
        <v>251</v>
      </c>
      <c r="B253" t="s">
        <v>255</v>
      </c>
      <c r="C253" s="1">
        <v>0</v>
      </c>
      <c r="D253" s="2" t="s">
        <v>323</v>
      </c>
      <c r="E253" t="str">
        <f>IF(ISBLANK(Marathon!F255),"",100+MAX(0,(50-(50*(Marathon!F255-'Best Times'!H$2)/('Best Times'!H$8-'Best Times'!H$2)))))</f>
        <v/>
      </c>
      <c r="F253" t="str">
        <f>IF(ISBLANK(Marathon!G255),"",100+MAX(0,(50-(50*(Marathon!G255-'Best Times'!I$2)/('Best Times'!I$8-'Best Times'!I$2)))))</f>
        <v/>
      </c>
      <c r="G253">
        <f>IF(ISBLANK(Marathon!H255),"",100+MAX(0,(50-(50*(Marathon!H255-'Best Times'!J$2)/('Best Times'!J$8-'Best Times'!J$2)))))</f>
        <v>100</v>
      </c>
      <c r="H253" t="str">
        <f>IF(ISBLANK(Marathon!I255),"",100+MAX(0,(50-(50*(Marathon!I255-'Best Times'!K$2)/('Best Times'!K$8-'Best Times'!K$2)))))</f>
        <v/>
      </c>
      <c r="I253" t="str">
        <f>IF(ISBLANK(Marathon!J255),"",100+MAX(0,(50-(50*(Marathon!J255-'Best Times'!L$2)/('Best Times'!L$8-'Best Times'!L$2)))))</f>
        <v/>
      </c>
      <c r="J253" t="str">
        <f>IF(ISBLANK(Marathon!K255),"",100+MAX(0,(50-(50*(Marathon!K255-'Best Times'!M$2)/('Best Times'!M$8-'Best Times'!M$2)))))</f>
        <v/>
      </c>
      <c r="K253" t="str">
        <f>IF(ISBLANK(Marathon!L255),"",100+MAX(0,(50-(50*(Marathon!L255-'Best Times'!N$2)/('Best Times'!N$8-'Best Times'!N$2)))))</f>
        <v/>
      </c>
      <c r="L253" t="str">
        <f>IF(ISBLANK(Marathon!M255),"",100+MAX(0,(50-(50*(Marathon!M255-'Best Times'!O$2)/('Best Times'!O$8-'Best Times'!O$2)))))</f>
        <v/>
      </c>
      <c r="M253" t="str">
        <f>IF(ISBLANK(Marathon!N255),"",100+MAX(0,(50-(50*(Marathon!N255-'Best Times'!P$2)/('Best Times'!P$8-'Best Times'!P$2)))))</f>
        <v/>
      </c>
      <c r="N253" t="str">
        <f>IF(ISBLANK(Marathon!O255),"",100+MAX(0,(50-(50*(Marathon!O255-'Best Times'!Q$2)/('Best Times'!Q$8-'Best Times'!Q$2)))))</f>
        <v/>
      </c>
      <c r="O253">
        <f>100*COUNTIF(E253:N253,"&gt;0")</f>
        <v>100</v>
      </c>
      <c r="P253">
        <f>IF(O253=1000,MIN(E253:N253),0)</f>
        <v>0</v>
      </c>
      <c r="Q253">
        <f>SUM(E253:N253)-P253</f>
        <v>100</v>
      </c>
      <c r="R253">
        <v>252</v>
      </c>
      <c r="S253">
        <f t="shared" si="3"/>
        <v>-1</v>
      </c>
    </row>
    <row r="254" spans="1:19">
      <c r="A254">
        <v>252</v>
      </c>
      <c r="B254" t="s">
        <v>256</v>
      </c>
      <c r="C254" s="1">
        <v>0</v>
      </c>
      <c r="D254" s="2" t="s">
        <v>323</v>
      </c>
      <c r="E254" t="str">
        <f>IF(ISBLANK(Marathon!F256),"",100+MAX(0,(50-(50*(Marathon!F256-'Best Times'!H$2)/('Best Times'!H$8-'Best Times'!H$2)))))</f>
        <v/>
      </c>
      <c r="F254" t="str">
        <f>IF(ISBLANK(Marathon!G256),"",100+MAX(0,(50-(50*(Marathon!G256-'Best Times'!I$2)/('Best Times'!I$8-'Best Times'!I$2)))))</f>
        <v/>
      </c>
      <c r="G254">
        <f>IF(ISBLANK(Marathon!H256),"",100+MAX(0,(50-(50*(Marathon!H256-'Best Times'!J$2)/('Best Times'!J$8-'Best Times'!J$2)))))</f>
        <v>100</v>
      </c>
      <c r="H254" t="str">
        <f>IF(ISBLANK(Marathon!I256),"",100+MAX(0,(50-(50*(Marathon!I256-'Best Times'!K$2)/('Best Times'!K$8-'Best Times'!K$2)))))</f>
        <v/>
      </c>
      <c r="I254" t="str">
        <f>IF(ISBLANK(Marathon!J256),"",100+MAX(0,(50-(50*(Marathon!J256-'Best Times'!L$2)/('Best Times'!L$8-'Best Times'!L$2)))))</f>
        <v/>
      </c>
      <c r="J254" t="str">
        <f>IF(ISBLANK(Marathon!K256),"",100+MAX(0,(50-(50*(Marathon!K256-'Best Times'!M$2)/('Best Times'!M$8-'Best Times'!M$2)))))</f>
        <v/>
      </c>
      <c r="K254" t="str">
        <f>IF(ISBLANK(Marathon!L256),"",100+MAX(0,(50-(50*(Marathon!L256-'Best Times'!N$2)/('Best Times'!N$8-'Best Times'!N$2)))))</f>
        <v/>
      </c>
      <c r="L254" t="str">
        <f>IF(ISBLANK(Marathon!M256),"",100+MAX(0,(50-(50*(Marathon!M256-'Best Times'!O$2)/('Best Times'!O$8-'Best Times'!O$2)))))</f>
        <v/>
      </c>
      <c r="M254" t="str">
        <f>IF(ISBLANK(Marathon!N256),"",100+MAX(0,(50-(50*(Marathon!N256-'Best Times'!P$2)/('Best Times'!P$8-'Best Times'!P$2)))))</f>
        <v/>
      </c>
      <c r="N254" t="str">
        <f>IF(ISBLANK(Marathon!O256),"",100+MAX(0,(50-(50*(Marathon!O256-'Best Times'!Q$2)/('Best Times'!Q$8-'Best Times'!Q$2)))))</f>
        <v/>
      </c>
      <c r="O254">
        <f>100*COUNTIF(E254:N254,"&gt;0")</f>
        <v>100</v>
      </c>
      <c r="P254">
        <f>IF(O254=1000,MIN(E254:N254),0)</f>
        <v>0</v>
      </c>
      <c r="Q254">
        <f>SUM(E254:N254)-P254</f>
        <v>100</v>
      </c>
      <c r="R254">
        <v>253</v>
      </c>
      <c r="S254">
        <f t="shared" si="3"/>
        <v>-1</v>
      </c>
    </row>
    <row r="255" spans="1:19">
      <c r="A255">
        <v>253</v>
      </c>
      <c r="B255" t="s">
        <v>99</v>
      </c>
      <c r="C255" s="1">
        <v>0</v>
      </c>
      <c r="D255" s="2" t="s">
        <v>323</v>
      </c>
      <c r="E255" t="str">
        <f>IF(ISBLANK(Marathon!F257),"",100+MAX(0,(50-(50*(Marathon!F257-'Best Times'!H$2)/('Best Times'!H$8-'Best Times'!H$2)))))</f>
        <v/>
      </c>
      <c r="F255" t="str">
        <f>IF(ISBLANK(Marathon!G257),"",100+MAX(0,(50-(50*(Marathon!G257-'Best Times'!I$2)/('Best Times'!I$8-'Best Times'!I$2)))))</f>
        <v/>
      </c>
      <c r="G255" t="str">
        <f>IF(ISBLANK(Marathon!H257),"",100+MAX(0,(50-(50*(Marathon!H257-'Best Times'!J$2)/('Best Times'!J$8-'Best Times'!J$2)))))</f>
        <v/>
      </c>
      <c r="H255" t="str">
        <f>IF(ISBLANK(Marathon!I257),"",100+MAX(0,(50-(50*(Marathon!I257-'Best Times'!K$2)/('Best Times'!K$8-'Best Times'!K$2)))))</f>
        <v/>
      </c>
      <c r="I255">
        <f>IF(ISBLANK(Marathon!J257),"",100+MAX(0,(50-(50*(Marathon!J257-'Best Times'!L$2)/('Best Times'!L$8-'Best Times'!L$2)))))</f>
        <v>100</v>
      </c>
      <c r="J255" t="str">
        <f>IF(ISBLANK(Marathon!K257),"",100+MAX(0,(50-(50*(Marathon!K257-'Best Times'!M$2)/('Best Times'!M$8-'Best Times'!M$2)))))</f>
        <v/>
      </c>
      <c r="K255" t="str">
        <f>IF(ISBLANK(Marathon!L257),"",100+MAX(0,(50-(50*(Marathon!L257-'Best Times'!N$2)/('Best Times'!N$8-'Best Times'!N$2)))))</f>
        <v/>
      </c>
      <c r="L255" t="str">
        <f>IF(ISBLANK(Marathon!M257),"",100+MAX(0,(50-(50*(Marathon!M257-'Best Times'!O$2)/('Best Times'!O$8-'Best Times'!O$2)))))</f>
        <v/>
      </c>
      <c r="M255" t="str">
        <f>IF(ISBLANK(Marathon!N257),"",100+MAX(0,(50-(50*(Marathon!N257-'Best Times'!P$2)/('Best Times'!P$8-'Best Times'!P$2)))))</f>
        <v/>
      </c>
      <c r="N255" t="str">
        <f>IF(ISBLANK(Marathon!O257),"",100+MAX(0,(50-(50*(Marathon!O257-'Best Times'!Q$2)/('Best Times'!Q$8-'Best Times'!Q$2)))))</f>
        <v/>
      </c>
      <c r="O255">
        <f>100*COUNTIF(E255:N255,"&gt;0")</f>
        <v>100</v>
      </c>
      <c r="P255">
        <f>IF(O255=1000,MIN(E255:N255),0)</f>
        <v>0</v>
      </c>
      <c r="Q255">
        <f>SUM(E255:N255)-P255</f>
        <v>100</v>
      </c>
      <c r="R255">
        <v>254</v>
      </c>
      <c r="S255">
        <f t="shared" si="3"/>
        <v>-1</v>
      </c>
    </row>
    <row r="256" spans="1:19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IF(ISBLANK(Marathon!F259),"",100+MAX(0,(50-(50*(Marathon!F259-'Best Times'!H$2)/('Best Times'!H$8-'Best Times'!H$2)))))</f>
        <v/>
      </c>
      <c r="F256" t="str">
        <f>IF(ISBLANK(Marathon!G259),"",100+MAX(0,(50-(50*(Marathon!G259-'Best Times'!I$2)/('Best Times'!I$8-'Best Times'!I$2)))))</f>
        <v/>
      </c>
      <c r="G256" t="str">
        <f>IF(ISBLANK(Marathon!H259),"",100+MAX(0,(50-(50*(Marathon!H259-'Best Times'!J$2)/('Best Times'!J$8-'Best Times'!J$2)))))</f>
        <v/>
      </c>
      <c r="H256" t="str">
        <f>IF(ISBLANK(Marathon!I259),"",100+MAX(0,(50-(50*(Marathon!I259-'Best Times'!K$2)/('Best Times'!K$8-'Best Times'!K$2)))))</f>
        <v/>
      </c>
      <c r="I256" t="str">
        <f>IF(ISBLANK(Marathon!J259),"",100+MAX(0,(50-(50*(Marathon!J259-'Best Times'!L$2)/('Best Times'!L$8-'Best Times'!L$2)))))</f>
        <v/>
      </c>
      <c r="J256" t="str">
        <f>IF(ISBLANK(Marathon!K259),"",100+MAX(0,(50-(50*(Marathon!K259-'Best Times'!M$2)/('Best Times'!M$8-'Best Times'!M$2)))))</f>
        <v/>
      </c>
      <c r="K256" t="str">
        <f>IF(ISBLANK(Marathon!L259),"",100+MAX(0,(50-(50*(Marathon!L259-'Best Times'!N$2)/('Best Times'!N$8-'Best Times'!N$2)))))</f>
        <v/>
      </c>
      <c r="L256" t="str">
        <f>IF(ISBLANK(Marathon!M259),"",100+MAX(0,(50-(50*(Marathon!M259-'Best Times'!O$2)/('Best Times'!O$8-'Best Times'!O$2)))))</f>
        <v/>
      </c>
      <c r="M256">
        <f>IF(ISBLANK(Marathon!N259),"",100+MAX(0,(50-(50*(Marathon!N259-'Best Times'!P$2)/('Best Times'!P$8-'Best Times'!P$2)))))</f>
        <v>100</v>
      </c>
      <c r="N256" t="str">
        <f>IF(ISBLANK(Marathon!O259),"",100+MAX(0,(50-(50*(Marathon!O259-'Best Times'!Q$2)/('Best Times'!Q$8-'Best Times'!Q$2)))))</f>
        <v/>
      </c>
      <c r="O256">
        <f>100*COUNTIF(E256:N256,"&gt;0")</f>
        <v>100</v>
      </c>
      <c r="P256">
        <f>IF(O256=1000,MIN(E256:N256),0)</f>
        <v>0</v>
      </c>
      <c r="Q256">
        <f>SUM(E256:N256)-P256</f>
        <v>100</v>
      </c>
      <c r="R256">
        <v>255</v>
      </c>
      <c r="S256">
        <f t="shared" si="3"/>
        <v>0</v>
      </c>
    </row>
    <row r="257" spans="1:19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IF(ISBLANK(Marathon!F260),"",100+MAX(0,(50-(50*(Marathon!F260-'Best Times'!H$2)/('Best Times'!H$8-'Best Times'!H$2)))))</f>
        <v/>
      </c>
      <c r="F257">
        <f>IF(ISBLANK(Marathon!G260),"",100+MAX(0,(50-(50*(Marathon!G260-'Best Times'!I$2)/('Best Times'!I$8-'Best Times'!I$2)))))</f>
        <v>100</v>
      </c>
      <c r="G257" t="str">
        <f>IF(ISBLANK(Marathon!H260),"",100+MAX(0,(50-(50*(Marathon!H260-'Best Times'!J$2)/('Best Times'!J$8-'Best Times'!J$2)))))</f>
        <v/>
      </c>
      <c r="H257" t="str">
        <f>IF(ISBLANK(Marathon!I260),"",100+MAX(0,(50-(50*(Marathon!I260-'Best Times'!K$2)/('Best Times'!K$8-'Best Times'!K$2)))))</f>
        <v/>
      </c>
      <c r="I257" t="str">
        <f>IF(ISBLANK(Marathon!J260),"",100+MAX(0,(50-(50*(Marathon!J260-'Best Times'!L$2)/('Best Times'!L$8-'Best Times'!L$2)))))</f>
        <v/>
      </c>
      <c r="J257" t="str">
        <f>IF(ISBLANK(Marathon!K260),"",100+MAX(0,(50-(50*(Marathon!K260-'Best Times'!M$2)/('Best Times'!M$8-'Best Times'!M$2)))))</f>
        <v/>
      </c>
      <c r="K257" t="str">
        <f>IF(ISBLANK(Marathon!L260),"",100+MAX(0,(50-(50*(Marathon!L260-'Best Times'!N$2)/('Best Times'!N$8-'Best Times'!N$2)))))</f>
        <v/>
      </c>
      <c r="L257" t="str">
        <f>IF(ISBLANK(Marathon!M260),"",100+MAX(0,(50-(50*(Marathon!M260-'Best Times'!O$2)/('Best Times'!O$8-'Best Times'!O$2)))))</f>
        <v/>
      </c>
      <c r="M257" t="str">
        <f>IF(ISBLANK(Marathon!N260),"",100+MAX(0,(50-(50*(Marathon!N260-'Best Times'!P$2)/('Best Times'!P$8-'Best Times'!P$2)))))</f>
        <v/>
      </c>
      <c r="N257" t="str">
        <f>IF(ISBLANK(Marathon!O260),"",100+MAX(0,(50-(50*(Marathon!O260-'Best Times'!Q$2)/('Best Times'!Q$8-'Best Times'!Q$2)))))</f>
        <v/>
      </c>
      <c r="O257">
        <f>100*COUNTIF(E257:N257,"&gt;0")</f>
        <v>100</v>
      </c>
      <c r="P257">
        <f>IF(O257=1000,MIN(E257:N257),0)</f>
        <v>0</v>
      </c>
      <c r="Q257">
        <f>SUM(E257:N257)-P257</f>
        <v>100</v>
      </c>
      <c r="R257">
        <v>256</v>
      </c>
      <c r="S257">
        <f t="shared" si="3"/>
        <v>0</v>
      </c>
    </row>
    <row r="258" spans="1:19">
      <c r="A258">
        <v>257</v>
      </c>
      <c r="B258" t="s">
        <v>259</v>
      </c>
      <c r="C258" s="1">
        <v>0</v>
      </c>
      <c r="D258" s="2" t="s">
        <v>323</v>
      </c>
      <c r="E258">
        <f>IF(ISBLANK(Marathon!F261),"",100+MAX(0,(50-(50*(Marathon!F261-'Best Times'!H$2)/('Best Times'!H$8-'Best Times'!H$2)))))</f>
        <v>100</v>
      </c>
      <c r="F258" t="str">
        <f>IF(ISBLANK(Marathon!G261),"",100+MAX(0,(50-(50*(Marathon!G261-'Best Times'!I$2)/('Best Times'!I$8-'Best Times'!I$2)))))</f>
        <v/>
      </c>
      <c r="G258" t="str">
        <f>IF(ISBLANK(Marathon!H261),"",100+MAX(0,(50-(50*(Marathon!H261-'Best Times'!J$2)/('Best Times'!J$8-'Best Times'!J$2)))))</f>
        <v/>
      </c>
      <c r="H258" t="str">
        <f>IF(ISBLANK(Marathon!I261),"",100+MAX(0,(50-(50*(Marathon!I261-'Best Times'!K$2)/('Best Times'!K$8-'Best Times'!K$2)))))</f>
        <v/>
      </c>
      <c r="I258" t="str">
        <f>IF(ISBLANK(Marathon!J261),"",100+MAX(0,(50-(50*(Marathon!J261-'Best Times'!L$2)/('Best Times'!L$8-'Best Times'!L$2)))))</f>
        <v/>
      </c>
      <c r="J258" t="str">
        <f>IF(ISBLANK(Marathon!K261),"",100+MAX(0,(50-(50*(Marathon!K261-'Best Times'!M$2)/('Best Times'!M$8-'Best Times'!M$2)))))</f>
        <v/>
      </c>
      <c r="K258" t="str">
        <f>IF(ISBLANK(Marathon!L261),"",100+MAX(0,(50-(50*(Marathon!L261-'Best Times'!N$2)/('Best Times'!N$8-'Best Times'!N$2)))))</f>
        <v/>
      </c>
      <c r="L258" t="str">
        <f>IF(ISBLANK(Marathon!M261),"",100+MAX(0,(50-(50*(Marathon!M261-'Best Times'!O$2)/('Best Times'!O$8-'Best Times'!O$2)))))</f>
        <v/>
      </c>
      <c r="M258" t="str">
        <f>IF(ISBLANK(Marathon!N261),"",100+MAX(0,(50-(50*(Marathon!N261-'Best Times'!P$2)/('Best Times'!P$8-'Best Times'!P$2)))))</f>
        <v/>
      </c>
      <c r="N258" t="str">
        <f>IF(ISBLANK(Marathon!O261),"",100+MAX(0,(50-(50*(Marathon!O261-'Best Times'!Q$2)/('Best Times'!Q$8-'Best Times'!Q$2)))))</f>
        <v/>
      </c>
      <c r="O258">
        <f>100*COUNTIF(E258:N258,"&gt;0")</f>
        <v>100</v>
      </c>
      <c r="P258">
        <f>IF(O258=1000,MIN(E258:N258),0)</f>
        <v>0</v>
      </c>
      <c r="Q258">
        <f>SUM(E258:N258)-P258</f>
        <v>100</v>
      </c>
      <c r="R258">
        <v>257</v>
      </c>
      <c r="S258">
        <f t="shared" ref="S258:S260" si="4">A258-R258</f>
        <v>0</v>
      </c>
    </row>
    <row r="259" spans="1:19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IF(ISBLANK(Marathon!F262),"",100+MAX(0,(50-(50*(Marathon!F262-'Best Times'!H$2)/('Best Times'!H$8-'Best Times'!H$2)))))</f>
        <v/>
      </c>
      <c r="F259" t="str">
        <f>IF(ISBLANK(Marathon!G262),"",100+MAX(0,(50-(50*(Marathon!G262-'Best Times'!I$2)/('Best Times'!I$8-'Best Times'!I$2)))))</f>
        <v/>
      </c>
      <c r="G259" t="str">
        <f>IF(ISBLANK(Marathon!H262),"",100+MAX(0,(50-(50*(Marathon!H262-'Best Times'!J$2)/('Best Times'!J$8-'Best Times'!J$2)))))</f>
        <v/>
      </c>
      <c r="H259" t="str">
        <f>IF(ISBLANK(Marathon!I262),"",100+MAX(0,(50-(50*(Marathon!I262-'Best Times'!K$2)/('Best Times'!K$8-'Best Times'!K$2)))))</f>
        <v/>
      </c>
      <c r="I259" t="str">
        <f>IF(ISBLANK(Marathon!J262),"",100+MAX(0,(50-(50*(Marathon!J262-'Best Times'!L$2)/('Best Times'!L$8-'Best Times'!L$2)))))</f>
        <v/>
      </c>
      <c r="J259" t="str">
        <f>IF(ISBLANK(Marathon!K262),"",100+MAX(0,(50-(50*(Marathon!K262-'Best Times'!M$2)/('Best Times'!M$8-'Best Times'!M$2)))))</f>
        <v/>
      </c>
      <c r="K259" t="str">
        <f>IF(ISBLANK(Marathon!L262),"",100+MAX(0,(50-(50*(Marathon!L262-'Best Times'!N$2)/('Best Times'!N$8-'Best Times'!N$2)))))</f>
        <v/>
      </c>
      <c r="L259" t="str">
        <f>IF(ISBLANK(Marathon!M262),"",100+MAX(0,(50-(50*(Marathon!M262-'Best Times'!O$2)/('Best Times'!O$8-'Best Times'!O$2)))))</f>
        <v/>
      </c>
      <c r="M259" t="str">
        <f>IF(ISBLANK(Marathon!N262),"",100+MAX(0,(50-(50*(Marathon!N262-'Best Times'!P$2)/('Best Times'!P$8-'Best Times'!P$2)))))</f>
        <v/>
      </c>
      <c r="N259">
        <f>IF(ISBLANK(Marathon!O262),"",100+MAX(0,(50-(50*(Marathon!O262-'Best Times'!Q$2)/('Best Times'!Q$8-'Best Times'!Q$2)))))</f>
        <v>100</v>
      </c>
      <c r="O259">
        <f>100*COUNTIF(E259:N259,"&gt;0")</f>
        <v>100</v>
      </c>
      <c r="P259">
        <f>IF(O259=1000,MIN(E259:N259),0)</f>
        <v>0</v>
      </c>
      <c r="Q259">
        <f>SUM(E259:N259)-P259</f>
        <v>100</v>
      </c>
      <c r="R259">
        <v>258</v>
      </c>
      <c r="S259">
        <f t="shared" si="4"/>
        <v>0</v>
      </c>
    </row>
    <row r="260" spans="1:19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IF(ISBLANK(Marathon!F263),"",100+MAX(0,(50-(50*(Marathon!F263-'Best Times'!H$2)/('Best Times'!H$8-'Best Times'!H$2)))))</f>
        <v/>
      </c>
      <c r="F260">
        <f>IF(ISBLANK(Marathon!G263),"",100+MAX(0,(50-(50*(Marathon!G263-'Best Times'!I$2)/('Best Times'!I$8-'Best Times'!I$2)))))</f>
        <v>100</v>
      </c>
      <c r="G260" t="str">
        <f>IF(ISBLANK(Marathon!H263),"",100+MAX(0,(50-(50*(Marathon!H263-'Best Times'!J$2)/('Best Times'!J$8-'Best Times'!J$2)))))</f>
        <v/>
      </c>
      <c r="H260" t="str">
        <f>IF(ISBLANK(Marathon!I263),"",100+MAX(0,(50-(50*(Marathon!I263-'Best Times'!K$2)/('Best Times'!K$8-'Best Times'!K$2)))))</f>
        <v/>
      </c>
      <c r="I260" t="str">
        <f>IF(ISBLANK(Marathon!J263),"",100+MAX(0,(50-(50*(Marathon!J263-'Best Times'!L$2)/('Best Times'!L$8-'Best Times'!L$2)))))</f>
        <v/>
      </c>
      <c r="J260" t="str">
        <f>IF(ISBLANK(Marathon!K263),"",100+MAX(0,(50-(50*(Marathon!K263-'Best Times'!M$2)/('Best Times'!M$8-'Best Times'!M$2)))))</f>
        <v/>
      </c>
      <c r="K260" t="str">
        <f>IF(ISBLANK(Marathon!L263),"",100+MAX(0,(50-(50*(Marathon!L263-'Best Times'!N$2)/('Best Times'!N$8-'Best Times'!N$2)))))</f>
        <v/>
      </c>
      <c r="L260" t="str">
        <f>IF(ISBLANK(Marathon!M263),"",100+MAX(0,(50-(50*(Marathon!M263-'Best Times'!O$2)/('Best Times'!O$8-'Best Times'!O$2)))))</f>
        <v/>
      </c>
      <c r="M260" t="str">
        <f>IF(ISBLANK(Marathon!N263),"",100+MAX(0,(50-(50*(Marathon!N263-'Best Times'!P$2)/('Best Times'!P$8-'Best Times'!P$2)))))</f>
        <v/>
      </c>
      <c r="N260" t="str">
        <f>IF(ISBLANK(Marathon!O263),"",100+MAX(0,(50-(50*(Marathon!O263-'Best Times'!Q$2)/('Best Times'!Q$8-'Best Times'!Q$2)))))</f>
        <v/>
      </c>
      <c r="O260">
        <f>100*COUNTIF(E260:N260,"&gt;0")</f>
        <v>100</v>
      </c>
      <c r="P260">
        <f>IF(O260=1000,MIN(E260:N260),0)</f>
        <v>0</v>
      </c>
      <c r="Q260">
        <f>SUM(E260:N260)-P260</f>
        <v>100</v>
      </c>
      <c r="R260">
        <v>259</v>
      </c>
      <c r="S260">
        <f t="shared" si="4"/>
        <v>0</v>
      </c>
    </row>
    <row r="261" spans="1:19">
      <c r="D261" s="2" t="s">
        <v>346</v>
      </c>
      <c r="E261">
        <f>COUNTIF(E2:E260,"&gt;100")</f>
        <v>102</v>
      </c>
      <c r="F261">
        <f t="shared" ref="F261:N261" si="5">COUNTIF(F2:F260,"&gt;100")</f>
        <v>134</v>
      </c>
      <c r="G261">
        <f t="shared" si="5"/>
        <v>91</v>
      </c>
      <c r="H261">
        <f t="shared" si="5"/>
        <v>135</v>
      </c>
      <c r="I261">
        <f t="shared" si="5"/>
        <v>145</v>
      </c>
      <c r="J261">
        <f t="shared" si="5"/>
        <v>142</v>
      </c>
      <c r="K261">
        <f t="shared" si="5"/>
        <v>103</v>
      </c>
      <c r="L261">
        <f t="shared" si="5"/>
        <v>119</v>
      </c>
      <c r="M261">
        <f t="shared" si="5"/>
        <v>144</v>
      </c>
      <c r="N261">
        <f t="shared" si="5"/>
        <v>160</v>
      </c>
    </row>
    <row r="262" spans="1:19">
      <c r="D262" s="2" t="s">
        <v>345</v>
      </c>
      <c r="E262">
        <f>COUNTIF(E2:E260,"&gt;0")</f>
        <v>190</v>
      </c>
      <c r="F262">
        <f t="shared" ref="F262:N262" si="6">COUNTIF(F2:F260,"&gt;0")</f>
        <v>220</v>
      </c>
      <c r="G262">
        <f t="shared" si="6"/>
        <v>169</v>
      </c>
      <c r="H262">
        <f t="shared" si="6"/>
        <v>179</v>
      </c>
      <c r="I262">
        <f t="shared" si="6"/>
        <v>176</v>
      </c>
      <c r="J262">
        <f t="shared" si="6"/>
        <v>189</v>
      </c>
      <c r="K262">
        <f t="shared" si="6"/>
        <v>176</v>
      </c>
      <c r="L262">
        <f t="shared" si="6"/>
        <v>188</v>
      </c>
      <c r="M262">
        <f t="shared" si="6"/>
        <v>218</v>
      </c>
      <c r="N262">
        <f t="shared" si="6"/>
        <v>227</v>
      </c>
    </row>
    <row r="263" spans="1:19">
      <c r="D263" s="5" t="s">
        <v>344</v>
      </c>
      <c r="E263">
        <f>E261/E262*100</f>
        <v>53.684210526315788</v>
      </c>
      <c r="F263">
        <f t="shared" ref="F263:N263" si="7">F261/F262*100</f>
        <v>60.909090909090914</v>
      </c>
      <c r="G263">
        <f t="shared" si="7"/>
        <v>53.846153846153847</v>
      </c>
      <c r="H263">
        <f t="shared" si="7"/>
        <v>75.41899441340783</v>
      </c>
      <c r="I263">
        <f t="shared" si="7"/>
        <v>82.38636363636364</v>
      </c>
      <c r="J263">
        <f t="shared" si="7"/>
        <v>75.132275132275126</v>
      </c>
      <c r="K263">
        <f t="shared" si="7"/>
        <v>58.522727272727273</v>
      </c>
      <c r="L263">
        <f t="shared" si="7"/>
        <v>63.297872340425535</v>
      </c>
      <c r="M263">
        <f t="shared" si="7"/>
        <v>66.055045871559642</v>
      </c>
      <c r="N263">
        <f t="shared" si="7"/>
        <v>70.484581497797365</v>
      </c>
    </row>
    <row r="264" spans="1:19">
      <c r="D264" s="2"/>
    </row>
    <row r="265" spans="1:19">
      <c r="D265" s="2"/>
    </row>
    <row r="266" spans="1:19">
      <c r="D266" s="2"/>
      <c r="E266">
        <f>COUNTIF(E2:N260,"&gt;0")</f>
        <v>1932</v>
      </c>
      <c r="F266">
        <f>COUNTIF(E2:N260,"&gt;100")</f>
        <v>1275</v>
      </c>
      <c r="G266">
        <f>F266/E266*100</f>
        <v>65.993788819875775</v>
      </c>
    </row>
    <row r="267" spans="1:19">
      <c r="D267" s="2"/>
    </row>
    <row r="268" spans="1:19">
      <c r="D268" s="2"/>
    </row>
    <row r="269" spans="1:19">
      <c r="D269" s="2"/>
    </row>
    <row r="270" spans="1:19">
      <c r="D270" s="2"/>
    </row>
    <row r="271" spans="1:19">
      <c r="D271" s="2"/>
    </row>
    <row r="272" spans="1:19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sortState ref="A2:Q260">
    <sortCondition descending="1" ref="Q2:Q2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Marathon</vt:lpstr>
      <vt:lpstr>With Starts</vt:lpstr>
      <vt:lpstr>Current System</vt:lpstr>
      <vt:lpstr>Best Times</vt:lpstr>
      <vt:lpstr>Best Times + 30 minutes</vt:lpstr>
      <vt:lpstr>3xbest</vt:lpstr>
      <vt:lpstr>4xbest</vt:lpstr>
      <vt:lpstr>5xbest</vt:lpstr>
      <vt:lpstr>6xbest</vt:lpstr>
      <vt:lpstr>Sheet4</vt:lpstr>
    </vt:vector>
  </TitlesOfParts>
  <Company>breakwalls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</dc:creator>
  <cp:lastModifiedBy>stefano</cp:lastModifiedBy>
  <dcterms:created xsi:type="dcterms:W3CDTF">2012-01-30T04:26:53Z</dcterms:created>
  <dcterms:modified xsi:type="dcterms:W3CDTF">2012-02-01T14:11:56Z</dcterms:modified>
</cp:coreProperties>
</file>